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drawings/drawing123.xml" ContentType="application/vnd.openxmlformats-officedocument.drawingml.chartshapes+xml"/>
  <Override PartName="/xl/drawings/drawing67.xml" ContentType="application/vnd.openxmlformats-officedocument.drawingml.chartshapes+xml"/>
  <Override PartName="/xl/drawings/drawing25.xml" ContentType="application/vnd.openxmlformats-officedocument.drawingml.chartshapes+xml"/>
  <Override PartName="/xl/drawings/drawing185.xml" ContentType="application/vnd.openxmlformats-officedocument.drawingml.chartshapes+xml"/>
  <Override PartName="/xl/drawings/drawing90.xml" ContentType="application/vnd.openxmlformats-officedocument.drawingml.chartshapes+xml"/>
  <Override PartName="/xl/drawings/drawing28.xml" ContentType="application/vnd.openxmlformats-officedocument.drawingml.chartshapes+xml"/>
  <Override PartName="/xl/drawings/drawing126.xml" ContentType="application/vnd.openxmlformats-officedocument.drawingml.chartshapes+xml"/>
  <Override PartName="/xl/drawings/drawing93.xml" ContentType="application/vnd.openxmlformats-officedocument.drawingml.chartshapes+xml"/>
  <Override PartName="/xl/drawings/drawing74.xml" ContentType="application/vnd.openxmlformats-officedocument.drawingml.chartshapes+xml"/>
  <Override PartName="/xl/drawings/drawing54.xml" ContentType="application/vnd.openxmlformats-officedocument.drawingml.chartshapes+xml"/>
  <Override PartName="/xl/drawings/drawing199.xml" ContentType="application/vnd.openxmlformats-officedocument.drawingml.chartshapes+xml"/>
  <Override PartName="/xl/drawings/drawing113.xml" ContentType="application/vnd.openxmlformats-officedocument.drawingml.chartshapes+xml"/>
  <Override PartName="/xl/workbook.xml" ContentType="application/vnd.openxmlformats-officedocument.spreadsheetml.sheet.main+xml"/>
  <Override PartName="/xl/drawings/drawing130.xml" ContentType="application/vnd.openxmlformats-officedocument.drawingml.chartshapes+xml"/>
  <Override PartName="/xl/drawings/drawing35.xml" ContentType="application/vnd.openxmlformats-officedocument.drawingml.chartshapes+xml"/>
  <Override PartName="/xl/drawings/drawing77.xml" ContentType="application/vnd.openxmlformats-officedocument.drawingml.chartshapes+xml"/>
  <Override PartName="/xl/drawings/drawing57.xml" ContentType="application/vnd.openxmlformats-officedocument.drawingml.chartshapes+xml"/>
  <Override PartName="/xl/drawings/drawing97.xml" ContentType="application/vnd.openxmlformats-officedocument.drawingml.chartshapes+xml"/>
  <Override PartName="/xl/drawings/drawing145.xml" ContentType="application/vnd.openxmlformats-officedocument.drawingml.chartshapes+xml"/>
  <Override PartName="/xl/drawings/drawing38.xml" ContentType="application/vnd.openxmlformats-officedocument.drawingml.chartshapes+xml"/>
  <Override PartName="/xl/drawings/drawing116.xml" ContentType="application/vnd.openxmlformats-officedocument.drawingml.chartshapes+xml"/>
  <Override PartName="/xl/drawings/drawing17.xml" ContentType="application/vnd.openxmlformats-officedocument.drawingml.chartshapes+xml"/>
  <Override PartName="/xl/drawings/drawing182.xml" ContentType="application/vnd.openxmlformats-officedocument.drawingml.chartshapes+xml"/>
  <Override PartName="/xl/drawings/drawing133.xml" ContentType="application/vnd.openxmlformats-officedocument.drawingml.chartshapes+xml"/>
  <Override PartName="/xl/drawings/drawing100.xml" ContentType="application/vnd.openxmlformats-officedocument.drawingml.chartshapes+xml"/>
  <Override PartName="/xl/drawings/drawing64.xml" ContentType="application/vnd.openxmlformats-officedocument.drawingml.chartshapes+xml"/>
  <Override PartName="/xl/drawings/drawing21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2.xml" ContentType="application/vnd.openxmlformats-officedocument.spreadsheetml.chartsheet+xml"/>
  <Override PartName="/xl/worksheets/sheet25.xml" ContentType="application/vnd.openxmlformats-officedocument.spreadsheetml.worksheet+xml"/>
  <Override PartName="/xl/chartsheets/sheet3.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chartsheets/sheet4.xml" ContentType="application/vnd.openxmlformats-officedocument.spreadsheetml.chartsheet+xml"/>
  <Override PartName="/xl/worksheets/sheet32.xml" ContentType="application/vnd.openxmlformats-officedocument.spreadsheetml.worksheet+xml"/>
  <Override PartName="/xl/chartsheets/sheet5.xml" ContentType="application/vnd.openxmlformats-officedocument.spreadsheetml.chart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chartsheets/sheet6.xml" ContentType="application/vnd.openxmlformats-officedocument.spreadsheetml.chartsheet+xml"/>
  <Override PartName="/xl/worksheets/sheet48.xml" ContentType="application/vnd.openxmlformats-officedocument.spreadsheetml.worksheet+xml"/>
  <Override PartName="/xl/chartsheets/sheet7.xml" ContentType="application/vnd.openxmlformats-officedocument.spreadsheetml.chart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chartsheets/sheet8.xml" ContentType="application/vnd.openxmlformats-officedocument.spreadsheetml.chartsheet+xml"/>
  <Override PartName="/xl/worksheets/sheet54.xml" ContentType="application/vnd.openxmlformats-officedocument.spreadsheetml.worksheet+xml"/>
  <Override PartName="/xl/chartsheets/sheet9.xml" ContentType="application/vnd.openxmlformats-officedocument.spreadsheetml.chart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chartsheets/sheet10.xml" ContentType="application/vnd.openxmlformats-officedocument.spreadsheetml.chartsheet+xml"/>
  <Override PartName="/xl/worksheets/sheet60.xml" ContentType="application/vnd.openxmlformats-officedocument.spreadsheetml.worksheet+xml"/>
  <Override PartName="/xl/chartsheets/sheet11.xml" ContentType="application/vnd.openxmlformats-officedocument.spreadsheetml.chart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chartsheets/sheet12.xml" ContentType="application/vnd.openxmlformats-officedocument.spreadsheetml.chartsheet+xml"/>
  <Override PartName="/xl/worksheets/sheet72.xml" ContentType="application/vnd.openxmlformats-officedocument.spreadsheetml.worksheet+xml"/>
  <Override PartName="/xl/chartsheets/sheet13.xml" ContentType="application/vnd.openxmlformats-officedocument.spreadsheetml.chart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14.xml" ContentType="application/vnd.openxmlformats-officedocument.spreadsheetml.chartsheet+xml"/>
  <Override PartName="/xl/worksheets/sheet75.xml" ContentType="application/vnd.openxmlformats-officedocument.spreadsheetml.worksheet+xml"/>
  <Override PartName="/xl/chartsheets/sheet15.xml" ContentType="application/vnd.openxmlformats-officedocument.spreadsheetml.chart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chartsheets/sheet16.xml" ContentType="application/vnd.openxmlformats-officedocument.spreadsheetml.chartsheet+xml"/>
  <Override PartName="/xl/worksheets/sheet87.xml" ContentType="application/vnd.openxmlformats-officedocument.spreadsheetml.worksheet+xml"/>
  <Override PartName="/xl/chartsheets/sheet17.xml" ContentType="application/vnd.openxmlformats-officedocument.spreadsheetml.chart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chartsheets/sheet18.xml" ContentType="application/vnd.openxmlformats-officedocument.spreadsheetml.chartsheet+xml"/>
  <Override PartName="/xl/worksheets/sheet93.xml" ContentType="application/vnd.openxmlformats-officedocument.spreadsheetml.worksheet+xml"/>
  <Override PartName="/xl/chartsheets/sheet19.xml" ContentType="application/vnd.openxmlformats-officedocument.spreadsheetml.chartsheet+xml"/>
  <Override PartName="/xl/worksheets/sheet94.xml" ContentType="application/vnd.openxmlformats-officedocument.spreadsheetml.worksheet+xml"/>
  <Override PartName="/xl/worksheets/sheet95.xml" ContentType="application/vnd.openxmlformats-officedocument.spreadsheetml.worksheet+xml"/>
  <Override PartName="/xl/chartsheets/sheet20.xml" ContentType="application/vnd.openxmlformats-officedocument.spreadsheetml.chartsheet+xml"/>
  <Override PartName="/xl/worksheets/sheet96.xml" ContentType="application/vnd.openxmlformats-officedocument.spreadsheetml.worksheet+xml"/>
  <Override PartName="/xl/chartsheets/sheet21.xml" ContentType="application/vnd.openxmlformats-officedocument.spreadsheetml.chart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chartsheets/sheet22.xml" ContentType="application/vnd.openxmlformats-officedocument.spreadsheetml.chart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chartsheets/sheet23.xml" ContentType="application/vnd.openxmlformats-officedocument.spreadsheetml.chartsheet+xml"/>
  <Override PartName="/xl/worksheets/sheet145.xml" ContentType="application/vnd.openxmlformats-officedocument.spreadsheetml.worksheet+xml"/>
  <Override PartName="/xl/chartsheets/sheet24.xml" ContentType="application/vnd.openxmlformats-officedocument.spreadsheetml.chart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chartsheets/sheet25.xml" ContentType="application/vnd.openxmlformats-officedocument.spreadsheetml.chart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chartsheets/sheet26.xml" ContentType="application/vnd.openxmlformats-officedocument.spreadsheetml.chart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4.xml" ContentType="application/vnd.openxmlformats-officedocument.drawing+xml"/>
  <Override PartName="/xl/drawings/drawing12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1.xml" ContentType="application/vnd.openxmlformats-officedocument.drawing+xml"/>
  <Override PartName="/xl/drawings/drawing13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3.xml" ContentType="application/vnd.openxmlformats-officedocument.drawing+xml"/>
  <Override PartName="/xl/drawings/drawing18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galkahlout\Documents\Director\النتائج التفصيلية للتعداد\"/>
    </mc:Choice>
  </mc:AlternateContent>
  <xr:revisionPtr revIDLastSave="0" documentId="13_ncr:1_{80C3A58A-BE60-402A-8A8F-7F3E4E2DBC7D}" xr6:coauthVersionLast="41" xr6:coauthVersionMax="41" xr10:uidLastSave="{00000000-0000-0000-0000-000000000000}"/>
  <bookViews>
    <workbookView xWindow="-120" yWindow="-120" windowWidth="29040" windowHeight="15840" tabRatio="912" xr2:uid="{59BC05CA-034A-4243-9371-FC3A5C1D2EB2}"/>
  </bookViews>
  <sheets>
    <sheet name="000000000" sheetId="266" r:id="rId1"/>
    <sheet name="السكان Population" sheetId="107" r:id="rId2"/>
    <sheet name="GR_2" sheetId="267" r:id="rId3"/>
    <sheet name="1" sheetId="108" r:id="rId4"/>
    <sheet name="GR_3" sheetId="268" r:id="rId5"/>
    <sheet name="2" sheetId="109" r:id="rId6"/>
    <sheet name="GR_4" sheetId="269" r:id="rId7"/>
    <sheet name="GR_5" sheetId="270" r:id="rId8"/>
    <sheet name="3" sheetId="110" r:id="rId9"/>
    <sheet name="GR_6" sheetId="271" r:id="rId10"/>
    <sheet name="4" sheetId="111" r:id="rId11"/>
    <sheet name="5" sheetId="112" r:id="rId12"/>
    <sheet name="6" sheetId="113" r:id="rId13"/>
    <sheet name="GR_7" sheetId="272" r:id="rId14"/>
    <sheet name="7" sheetId="114" r:id="rId15"/>
    <sheet name="GR_8" sheetId="273" r:id="rId16"/>
    <sheet name="الاسر Family" sheetId="115" r:id="rId17"/>
    <sheet name="8" sheetId="116" r:id="rId18"/>
    <sheet name="GR_9" sheetId="274" r:id="rId19"/>
    <sheet name="9" sheetId="117" r:id="rId20"/>
    <sheet name="10" sheetId="118" r:id="rId21"/>
    <sheet name="11" sheetId="119" r:id="rId22"/>
    <sheet name="12" sheetId="120" r:id="rId23"/>
    <sheet name="13" sheetId="227" r:id="rId24"/>
    <sheet name="14" sheetId="122" r:id="rId25"/>
    <sheet name="GR_10" sheetId="284" r:id="rId26"/>
    <sheet name="15" sheetId="123" r:id="rId27"/>
    <sheet name="GR_11" sheetId="283" r:id="rId28"/>
    <sheet name="16" sheetId="124" r:id="rId29"/>
    <sheet name="17" sheetId="125" r:id="rId30"/>
    <sheet name="18" sheetId="126" r:id="rId31"/>
    <sheet name="التعليم Education" sheetId="127" r:id="rId32"/>
    <sheet name="19" sheetId="238" r:id="rId33"/>
    <sheet name="20" sheetId="239" r:id="rId34"/>
    <sheet name="GR_12" sheetId="281" r:id="rId35"/>
    <sheet name="21" sheetId="253" r:id="rId36"/>
    <sheet name="GR_13" sheetId="282" r:id="rId37"/>
    <sheet name="22" sheetId="241" r:id="rId38"/>
    <sheet name="23" sheetId="242" r:id="rId39"/>
    <sheet name="24" sheetId="243" r:id="rId40"/>
    <sheet name="25" sheetId="244" r:id="rId41"/>
    <sheet name="26" sheetId="245" r:id="rId42"/>
    <sheet name="27" sheetId="246" r:id="rId43"/>
    <sheet name="28" sheetId="247" r:id="rId44"/>
    <sheet name="29" sheetId="248" r:id="rId45"/>
    <sheet name="30" sheetId="249" r:id="rId46"/>
    <sheet name="31" sheetId="250" r:id="rId47"/>
    <sheet name="32" sheetId="251" r:id="rId48"/>
    <sheet name="33" sheetId="252" r:id="rId49"/>
    <sheet name="الخصائص الاقتصادية Economic " sheetId="144" r:id="rId50"/>
    <sheet name="34" sheetId="228" r:id="rId51"/>
    <sheet name="35" sheetId="231" r:id="rId52"/>
    <sheet name="GR_14" sheetId="280" r:id="rId53"/>
    <sheet name="36" sheetId="232" r:id="rId54"/>
    <sheet name="GR_15" sheetId="285" r:id="rId55"/>
    <sheet name="37" sheetId="168" r:id="rId56"/>
    <sheet name="38" sheetId="169" r:id="rId57"/>
    <sheet name="39" sheetId="170" r:id="rId58"/>
    <sheet name="40" sheetId="171" r:id="rId59"/>
    <sheet name="41" sheetId="172" r:id="rId60"/>
    <sheet name="GR_16" sheetId="287" r:id="rId61"/>
    <sheet name="42" sheetId="173" r:id="rId62"/>
    <sheet name="GR_17" sheetId="288" r:id="rId63"/>
    <sheet name="43" sheetId="174" r:id="rId64"/>
    <sheet name="44" sheetId="175" r:id="rId65"/>
    <sheet name="45" sheetId="176" r:id="rId66"/>
    <sheet name="46" sheetId="177" r:id="rId67"/>
    <sheet name="47" sheetId="178" r:id="rId68"/>
    <sheet name="GR_18" sheetId="289" r:id="rId69"/>
    <sheet name="48" sheetId="179" r:id="rId70"/>
    <sheet name="GR_19" sheetId="291" r:id="rId71"/>
    <sheet name="49" sheetId="180" r:id="rId72"/>
    <sheet name="50" sheetId="181" r:id="rId73"/>
    <sheet name="51" sheetId="182" r:id="rId74"/>
    <sheet name="52" sheetId="183" r:id="rId75"/>
    <sheet name="53" sheetId="184" r:id="rId76"/>
    <sheet name="54" sheetId="185" r:id="rId77"/>
    <sheet name="55" sheetId="186" r:id="rId78"/>
    <sheet name="56" sheetId="187" r:id="rId79"/>
    <sheet name="57" sheetId="188" r:id="rId80"/>
    <sheet name="58" sheetId="189" r:id="rId81"/>
    <sheet name="59" sheetId="190" r:id="rId82"/>
    <sheet name="GR_20" sheetId="292" r:id="rId83"/>
    <sheet name="60" sheetId="191" r:id="rId84"/>
    <sheet name="GR_21" sheetId="294" r:id="rId85"/>
    <sheet name="61" sheetId="233" r:id="rId86"/>
    <sheet name="62" sheetId="236" r:id="rId87"/>
    <sheet name="GR_22" sheetId="295" r:id="rId88"/>
    <sheet name="63" sheetId="237" r:id="rId89"/>
    <sheet name="GR_23" sheetId="296" r:id="rId90"/>
    <sheet name="64" sheetId="195" r:id="rId91"/>
    <sheet name="65" sheetId="196" r:id="rId92"/>
    <sheet name="66" sheetId="197" r:id="rId93"/>
    <sheet name="67" sheetId="198" r:id="rId94"/>
    <sheet name="68" sheetId="199" r:id="rId95"/>
    <sheet name="69" sheetId="200" r:id="rId96"/>
    <sheet name="70" sheetId="201" r:id="rId97"/>
    <sheet name="71" sheetId="202" r:id="rId98"/>
    <sheet name="72" sheetId="203" r:id="rId99"/>
    <sheet name="73" sheetId="204" r:id="rId100"/>
    <sheet name="74" sheetId="205" r:id="rId101"/>
    <sheet name="GR_24" sheetId="299" r:id="rId102"/>
    <sheet name="75" sheetId="206" r:id="rId103"/>
    <sheet name="GR_25" sheetId="300" r:id="rId104"/>
    <sheet name="76" sheetId="207" r:id="rId105"/>
    <sheet name="77" sheetId="208" r:id="rId106"/>
    <sheet name="78" sheetId="209" r:id="rId107"/>
    <sheet name="79" sheetId="210" r:id="rId108"/>
    <sheet name="80" sheetId="211" r:id="rId109"/>
    <sheet name="GR_26" sheetId="302" r:id="rId110"/>
    <sheet name="81" sheetId="212" r:id="rId111"/>
    <sheet name="GR_27" sheetId="303" r:id="rId112"/>
    <sheet name="82" sheetId="213" r:id="rId113"/>
    <sheet name="83" sheetId="214" r:id="rId114"/>
    <sheet name="GR_28" sheetId="304" r:id="rId115"/>
    <sheet name="84" sheetId="215" r:id="rId116"/>
    <sheet name="GR_29" sheetId="308" r:id="rId117"/>
    <sheet name="85" sheetId="216" r:id="rId118"/>
    <sheet name="86" sheetId="217" r:id="rId119"/>
    <sheet name="87" sheetId="218" r:id="rId120"/>
    <sheet name="88" sheetId="219" r:id="rId121"/>
    <sheet name="89" sheetId="220" r:id="rId122"/>
    <sheet name="90" sheetId="221" r:id="rId123"/>
    <sheet name="91" sheetId="222" r:id="rId124"/>
    <sheet name="92" sheetId="223" r:id="rId125"/>
    <sheet name="93" sheetId="224" r:id="rId126"/>
    <sheet name="94" sheetId="225" r:id="rId127"/>
    <sheet name="خصائص الإعاقة Disability" sheetId="42" r:id="rId128"/>
    <sheet name="95" sheetId="43" r:id="rId129"/>
    <sheet name="GR_30" sheetId="309" r:id="rId130"/>
    <sheet name="96" sheetId="44" r:id="rId131"/>
    <sheet name="97" sheetId="45" r:id="rId132"/>
    <sheet name="98" sheetId="46" r:id="rId133"/>
    <sheet name="99" sheetId="47" r:id="rId134"/>
    <sheet name="100" sheetId="48" r:id="rId135"/>
    <sheet name="101" sheetId="49" r:id="rId136"/>
    <sheet name="102" sheetId="50" r:id="rId137"/>
    <sheet name="103" sheetId="51" r:id="rId138"/>
    <sheet name="104" sheetId="52" r:id="rId139"/>
    <sheet name="105" sheetId="53" r:id="rId140"/>
    <sheet name="106" sheetId="54" r:id="rId141"/>
    <sheet name="107" sheetId="55" r:id="rId142"/>
    <sheet name="108" sheetId="56" r:id="rId143"/>
    <sheet name="109" sheetId="57" r:id="rId144"/>
    <sheet name="110" sheetId="58" r:id="rId145"/>
    <sheet name="111" sheetId="59" r:id="rId146"/>
    <sheet name="112" sheetId="60" r:id="rId147"/>
    <sheet name="113" sheetId="61" r:id="rId148"/>
    <sheet name="114" sheetId="62" r:id="rId149"/>
    <sheet name="115" sheetId="63" r:id="rId150"/>
    <sheet name="116" sheetId="64" r:id="rId151"/>
    <sheet name="117" sheetId="65" r:id="rId152"/>
    <sheet name="118" sheetId="66" r:id="rId153"/>
    <sheet name="119" sheetId="67" r:id="rId154"/>
    <sheet name="120" sheetId="68" r:id="rId155"/>
    <sheet name="121" sheetId="69" r:id="rId156"/>
    <sheet name="122" sheetId="70" r:id="rId157"/>
    <sheet name="123" sheetId="71" r:id="rId158"/>
    <sheet name="124" sheetId="72" r:id="rId159"/>
    <sheet name="125" sheetId="73" r:id="rId160"/>
    <sheet name="126" sheetId="74" r:id="rId161"/>
    <sheet name="127" sheetId="75" r:id="rId162"/>
    <sheet name="128" sheetId="76" r:id="rId163"/>
    <sheet name="129" sheetId="77" r:id="rId164"/>
    <sheet name="الوحدات Units" sheetId="78" r:id="rId165"/>
    <sheet name="130" sheetId="79" r:id="rId166"/>
    <sheet name="GR_31" sheetId="310" r:id="rId167"/>
    <sheet name="131" sheetId="80" r:id="rId168"/>
    <sheet name="GR_32" sheetId="311" r:id="rId169"/>
    <sheet name="132" sheetId="81" r:id="rId170"/>
    <sheet name="133" sheetId="82" r:id="rId171"/>
    <sheet name="134" sheetId="83" r:id="rId172"/>
    <sheet name="135" sheetId="84" r:id="rId173"/>
    <sheet name="136" sheetId="85" r:id="rId174"/>
    <sheet name="137" sheetId="86" r:id="rId175"/>
    <sheet name="138" sheetId="87" r:id="rId176"/>
    <sheet name="139" sheetId="88" r:id="rId177"/>
    <sheet name="140" sheetId="89" r:id="rId178"/>
    <sheet name="141" sheetId="256" r:id="rId179"/>
    <sheet name="142" sheetId="255" r:id="rId180"/>
    <sheet name="143" sheetId="92" r:id="rId181"/>
    <sheet name="GR_33" sheetId="312" r:id="rId182"/>
    <sheet name="144" sheetId="93" r:id="rId183"/>
    <sheet name="145" sheetId="94" r:id="rId184"/>
    <sheet name="146" sheetId="95" r:id="rId185"/>
    <sheet name="147" sheetId="96" r:id="rId186"/>
    <sheet name="148" sheetId="97" r:id="rId187"/>
    <sheet name="المنشآت Establishments" sheetId="98" r:id="rId188"/>
    <sheet name="149" sheetId="99" r:id="rId189"/>
    <sheet name="150" sheetId="100" r:id="rId190"/>
    <sheet name="151" sheetId="101" r:id="rId191"/>
    <sheet name="152" sheetId="102" r:id="rId192"/>
    <sheet name="153" sheetId="103" r:id="rId193"/>
    <sheet name="154" sheetId="104" r:id="rId194"/>
    <sheet name="155" sheetId="105" r:id="rId195"/>
    <sheet name="GR_34" sheetId="313" r:id="rId196"/>
    <sheet name="156" sheetId="106" r:id="rId197"/>
    <sheet name="ملاحق Attachments" sheetId="264" r:id="rId198"/>
    <sheet name="استمارات التعداد Census Forms" sheetId="265" r:id="rId199"/>
    <sheet name="استمارة المباني" sheetId="257" r:id="rId200"/>
    <sheet name="استمارة الوحدات " sheetId="258" r:id="rId201"/>
    <sheet name="استمارة الأسر" sheetId="259" r:id="rId202"/>
    <sheet name="استمارة المنشآت" sheetId="260" r:id="rId203"/>
    <sheet name="استمارة أفراد الأسرة (1)" sheetId="261" r:id="rId204"/>
    <sheet name="استمارة أفراد الأسرة (2)" sheetId="262" r:id="rId205"/>
    <sheet name="استمارة الظروف السكنية" sheetId="263" r:id="rId206"/>
  </sheets>
  <definedNames>
    <definedName name="_xlnm._FilterDatabase" localSheetId="55" hidden="1">'37'!$A$6:$K$6</definedName>
    <definedName name="_xlnm._FilterDatabase" localSheetId="56" hidden="1">'38'!$A$6:$K$6</definedName>
    <definedName name="_xlnm._FilterDatabase" localSheetId="57" hidden="1">'39'!$A$6:$K$6</definedName>
    <definedName name="_xlnm._FilterDatabase" localSheetId="71" hidden="1">'49'!$A$6:$N$6</definedName>
    <definedName name="_xlnm._FilterDatabase" localSheetId="72" hidden="1">'50'!$A$6:$N$6</definedName>
    <definedName name="_xlnm._FilterDatabase" localSheetId="73" hidden="1">'51'!$A$6:$N$6</definedName>
    <definedName name="_xlnm._FilterDatabase" localSheetId="74" hidden="1">'52'!$A$6:$I$6</definedName>
    <definedName name="_xlnm._FilterDatabase" localSheetId="75" hidden="1">'53'!$A$6:$I$6</definedName>
    <definedName name="_xlnm._FilterDatabase" localSheetId="76" hidden="1">'54'!$A$6:$I$6</definedName>
    <definedName name="_xlnm._FilterDatabase" localSheetId="77" hidden="1">'55'!$A$6:$I$6</definedName>
    <definedName name="_xlnm._FilterDatabase" localSheetId="78" hidden="1">'56'!$A$6:$H$6</definedName>
    <definedName name="_xlnm._FilterDatabase" localSheetId="79" hidden="1">'57'!$A$6:$I$6</definedName>
    <definedName name="_xlnm._FilterDatabase" localSheetId="80" hidden="1">'58'!$A$6:$I$6</definedName>
    <definedName name="_xlnm._FilterDatabase" localSheetId="81" hidden="1">'59'!$A$6:$I$6</definedName>
    <definedName name="_xlnm._FilterDatabase" localSheetId="83" hidden="1">'60'!$A$6:$I$6</definedName>
    <definedName name="_xlnm._FilterDatabase" localSheetId="93" hidden="1">'67'!$A$6:$K$6</definedName>
    <definedName name="_xlnm._FilterDatabase" localSheetId="94" hidden="1">'68'!$A$6:$K$6</definedName>
    <definedName name="_xlnm._FilterDatabase" localSheetId="95" hidden="1">'69'!$A$6:$K$6</definedName>
    <definedName name="_xlnm._FilterDatabase" localSheetId="96" hidden="1">'70'!$A$6:$K$6</definedName>
    <definedName name="_xlnm._FilterDatabase" localSheetId="97" hidden="1">'71'!$A$6:$K$6</definedName>
    <definedName name="_xlnm._FilterDatabase" localSheetId="98" hidden="1">'72'!$A$6:$K$6</definedName>
    <definedName name="_xlnm._FilterDatabase" localSheetId="99" hidden="1">'73'!$A$6:$L$6</definedName>
    <definedName name="_xlnm._FilterDatabase" localSheetId="100" hidden="1">'74'!$A$6:$K$6</definedName>
    <definedName name="_xlnm._FilterDatabase" localSheetId="102" hidden="1">'75'!$A$6:$L$6</definedName>
    <definedName name="_xlnm._FilterDatabase" localSheetId="104" hidden="1">'76'!#REF!</definedName>
    <definedName name="_xlnm._FilterDatabase" localSheetId="105" hidden="1">'77'!#REF!</definedName>
    <definedName name="_xlnm._FilterDatabase" localSheetId="106" hidden="1">'78'!#REF!</definedName>
    <definedName name="_xlnm._FilterDatabase" localSheetId="107" hidden="1">'79'!$A$6:$J$6</definedName>
    <definedName name="_xlnm._FilterDatabase" localSheetId="108" hidden="1">'80'!$A$6:$I$6</definedName>
    <definedName name="_xlnm._FilterDatabase" localSheetId="110" hidden="1">'81'!$A$6:$J$6</definedName>
    <definedName name="_xlnm._FilterDatabase" localSheetId="112" hidden="1">'82'!$A$6:$I$6</definedName>
    <definedName name="_xlnm._FilterDatabase" localSheetId="113" hidden="1">'83'!$A$6:$H$6</definedName>
    <definedName name="_xlnm._FilterDatabase" localSheetId="115" hidden="1">'84'!$A$6:$I$6</definedName>
    <definedName name="_xlnm._FilterDatabase" localSheetId="117" hidden="1">'85'!#REF!</definedName>
    <definedName name="_xlnm._FilterDatabase" localSheetId="118" hidden="1">'86'!#REF!</definedName>
    <definedName name="_xlnm._FilterDatabase" localSheetId="119" hidden="1">'87'!#REF!</definedName>
    <definedName name="_xlnm._FilterDatabase" localSheetId="120" hidden="1">'88'!#REF!</definedName>
    <definedName name="_xlnm._FilterDatabase" localSheetId="121" hidden="1">'89'!$A$8:$J$8</definedName>
    <definedName name="_xlnm._FilterDatabase" localSheetId="122" hidden="1">'90'!#REF!</definedName>
    <definedName name="_xlnm._FilterDatabase" localSheetId="123" hidden="1">'91'!#REF!</definedName>
    <definedName name="_xlnm._FilterDatabase" localSheetId="124" hidden="1">'92'!#REF!</definedName>
    <definedName name="_xlnm._FilterDatabase" localSheetId="125" hidden="1">'93'!#REF!</definedName>
    <definedName name="_xlnm._FilterDatabase" localSheetId="126" hidden="1">'94'!$A$8:$O$8</definedName>
    <definedName name="_xlnm.Print_Area" localSheetId="0">'000000000'!$A$1:$A$84</definedName>
    <definedName name="_xlnm.Print_Area" localSheetId="3">'1'!$A$1:$E$16</definedName>
    <definedName name="_xlnm.Print_Area" localSheetId="20">'10'!$A$1:$K$17</definedName>
    <definedName name="_xlnm.Print_Area" localSheetId="134">'100'!$A$1:$O$59</definedName>
    <definedName name="_xlnm.Print_Area" localSheetId="135">'101'!$A$1:$N$59</definedName>
    <definedName name="_xlnm.Print_Area" localSheetId="136">'102'!$A$1:$J$40</definedName>
    <definedName name="_xlnm.Print_Area" localSheetId="137">'103'!$A$1:$J$40</definedName>
    <definedName name="_xlnm.Print_Area" localSheetId="138">'104'!$A$1:$J$40</definedName>
    <definedName name="_xlnm.Print_Area" localSheetId="139">'105'!$A$1:$S$31</definedName>
    <definedName name="_xlnm.Print_Area" localSheetId="140">'106'!$A$1:$S$31</definedName>
    <definedName name="_xlnm.Print_Area" localSheetId="141">'107'!$A$1:$S$31</definedName>
    <definedName name="_xlnm.Print_Area" localSheetId="142">'108'!$A$1:$K$41</definedName>
    <definedName name="_xlnm.Print_Area" localSheetId="143">'109'!$A$1:$N$17</definedName>
    <definedName name="_xlnm.Print_Area" localSheetId="21">'11'!$A$1:$O$16</definedName>
    <definedName name="_xlnm.Print_Area" localSheetId="144">'110'!$A$1:$N$17</definedName>
    <definedName name="_xlnm.Print_Area" localSheetId="145">'111'!$A$1:$N$14</definedName>
    <definedName name="_xlnm.Print_Area" localSheetId="146">'112'!$A$1:$N$27</definedName>
    <definedName name="_xlnm.Print_Area" localSheetId="147">'113'!$A$1:$N$27</definedName>
    <definedName name="_xlnm.Print_Area" localSheetId="148">'114'!$A$1:$N$26</definedName>
    <definedName name="_xlnm.Print_Area" localSheetId="149">'115'!$A$1:$G$41</definedName>
    <definedName name="_xlnm.Print_Area" localSheetId="150">'116'!$A$1:$G$41</definedName>
    <definedName name="_xlnm.Print_Area" localSheetId="151">'117'!$A$1:$G$41</definedName>
    <definedName name="_xlnm.Print_Area" localSheetId="152">'118'!$A$1:$I$41</definedName>
    <definedName name="_xlnm.Print_Area" localSheetId="153">'119'!$A$1:$I$41</definedName>
    <definedName name="_xlnm.Print_Area" localSheetId="22">'12'!$A$1:$J$17</definedName>
    <definedName name="_xlnm.Print_Area" localSheetId="154">'120'!$A$1:$I$41</definedName>
    <definedName name="_xlnm.Print_Area" localSheetId="155">'121'!$A$1:$I$41</definedName>
    <definedName name="_xlnm.Print_Area" localSheetId="156">'122'!$A$1:$I$41</definedName>
    <definedName name="_xlnm.Print_Area" localSheetId="157">'123'!$A$1:$I$41</definedName>
    <definedName name="_xlnm.Print_Area" localSheetId="158">'124'!$A$1:$I$41</definedName>
    <definedName name="_xlnm.Print_Area" localSheetId="159">'125'!$A$1:$I$41</definedName>
    <definedName name="_xlnm.Print_Area" localSheetId="160">'126'!$A$1:$I$41</definedName>
    <definedName name="_xlnm.Print_Area" localSheetId="161">'127'!$A$1:$L$41</definedName>
    <definedName name="_xlnm.Print_Area" localSheetId="162">'128'!$A$1:$K$41</definedName>
    <definedName name="_xlnm.Print_Area" localSheetId="163">'129'!$A$1:$L$41</definedName>
    <definedName name="_xlnm.Print_Area" localSheetId="23">'13'!$A$1:$K$21</definedName>
    <definedName name="_xlnm.Print_Area" localSheetId="165">'130'!$A$1:$H$15</definedName>
    <definedName name="_xlnm.Print_Area" localSheetId="167">'131'!$A$1:$F$15</definedName>
    <definedName name="_xlnm.Print_Area" localSheetId="169">'132'!$A$1:$H$98</definedName>
    <definedName name="_xlnm.Print_Area" localSheetId="170">'133'!$A$1:$H$15</definedName>
    <definedName name="_xlnm.Print_Area" localSheetId="171">'134'!$A$1:$J$22</definedName>
    <definedName name="_xlnm.Print_Area" localSheetId="172">'135'!$A$1:$J$60</definedName>
    <definedName name="_xlnm.Print_Area" localSheetId="173">'136'!$A$1:$J$20</definedName>
    <definedName name="_xlnm.Print_Area" localSheetId="174">'137'!$A$1:$H$15</definedName>
    <definedName name="_xlnm.Print_Area" localSheetId="175">'138'!$A$1:$M$42</definedName>
    <definedName name="_xlnm.Print_Area" localSheetId="176">'139'!$A$1:$G$16</definedName>
    <definedName name="_xlnm.Print_Area" localSheetId="24">'14'!$A$1:$K$21</definedName>
    <definedName name="_xlnm.Print_Area" localSheetId="177">'140'!$A$1:$I$97</definedName>
    <definedName name="_xlnm.Print_Area" localSheetId="178">'141'!$A$1:$G$15</definedName>
    <definedName name="_xlnm.Print_Area" localSheetId="179">'142'!$A$1:$H$15</definedName>
    <definedName name="_xlnm.Print_Area" localSheetId="180">'143'!$A$1:$H$15</definedName>
    <definedName name="_xlnm.Print_Area" localSheetId="182">'144'!$A$1:$J$96</definedName>
    <definedName name="_xlnm.Print_Area" localSheetId="183">'145'!$A$1:$H$83</definedName>
    <definedName name="_xlnm.Print_Area" localSheetId="184">'146'!$A$1:$M$25</definedName>
    <definedName name="_xlnm.Print_Area" localSheetId="185">'147'!$A$1:$H$30</definedName>
    <definedName name="_xlnm.Print_Area" localSheetId="186">'148'!$A$1:$H$30</definedName>
    <definedName name="_xlnm.Print_Area" localSheetId="188">'149'!$A$1:$J$18</definedName>
    <definedName name="_xlnm.Print_Area" localSheetId="26">'15'!$A$1:$K$21</definedName>
    <definedName name="_xlnm.Print_Area" localSheetId="189">'150'!$A$1:$I$25</definedName>
    <definedName name="_xlnm.Print_Area" localSheetId="190">'151'!$A$1:$N$43</definedName>
    <definedName name="_xlnm.Print_Area" localSheetId="191">'152'!$A$1:$L$25</definedName>
    <definedName name="_xlnm.Print_Area" localSheetId="192">'153'!$A$1:$H$26</definedName>
    <definedName name="_xlnm.Print_Area" localSheetId="193">'154'!$A$1:$K$43</definedName>
    <definedName name="_xlnm.Print_Area" localSheetId="194">'155'!$A$1:$F$13</definedName>
    <definedName name="_xlnm.Print_Area" localSheetId="196">'156'!$A$1:$L$17</definedName>
    <definedName name="_xlnm.Print_Area" localSheetId="28">'16'!$A$1:$I$27</definedName>
    <definedName name="_xlnm.Print_Area" localSheetId="29">'17'!$A$1:$I$27</definedName>
    <definedName name="_xlnm.Print_Area" localSheetId="30">'18'!$A$1:$I$27</definedName>
    <definedName name="_xlnm.Print_Area" localSheetId="32">'19'!$A$1:$J$27</definedName>
    <definedName name="_xlnm.Print_Area" localSheetId="5">'2'!$A$1:$G$96</definedName>
    <definedName name="_xlnm.Print_Area" localSheetId="33">'20'!$A$1:$J$27</definedName>
    <definedName name="_xlnm.Print_Area" localSheetId="35">'21'!$A$1:$J$27</definedName>
    <definedName name="_xlnm.Print_Area" localSheetId="37">'22'!$A$1:$J$27</definedName>
    <definedName name="_xlnm.Print_Area" localSheetId="38">'23'!$A$1:$J$27</definedName>
    <definedName name="_xlnm.Print_Area" localSheetId="39">'24'!$A$1:$J$27</definedName>
    <definedName name="_xlnm.Print_Area" localSheetId="40">'25'!$A$1:$I$27</definedName>
    <definedName name="_xlnm.Print_Area" localSheetId="41">'26'!$A$1:$J$23</definedName>
    <definedName name="_xlnm.Print_Area" localSheetId="42">'27'!$A$1:$M$36</definedName>
    <definedName name="_xlnm.Print_Area" localSheetId="43">'28'!$A$1:$M$36</definedName>
    <definedName name="_xlnm.Print_Area" localSheetId="44">'29'!$A$1:$M$36</definedName>
    <definedName name="_xlnm.Print_Area" localSheetId="8">'3'!$A$1:$K$24</definedName>
    <definedName name="_xlnm.Print_Area" localSheetId="45">'30'!$A$1:$M$36</definedName>
    <definedName name="_xlnm.Print_Area" localSheetId="46">'31'!$A$1:$M$27</definedName>
    <definedName name="_xlnm.Print_Area" localSheetId="47">'32'!$A$1:$M$27</definedName>
    <definedName name="_xlnm.Print_Area" localSheetId="48">'33'!$A$1:$M$27</definedName>
    <definedName name="_xlnm.Print_Area" localSheetId="50">'34'!$A$1:$K$36</definedName>
    <definedName name="_xlnm.Print_Area" localSheetId="51">'35'!$A$1:$K$35</definedName>
    <definedName name="_xlnm.Print_Area" localSheetId="53">'36'!$A$1:$K$36</definedName>
    <definedName name="_xlnm.Print_Area" localSheetId="55">'37'!$A$1:$K$69</definedName>
    <definedName name="_xlnm.Print_Area" localSheetId="56">'38'!$A$1:$K$66</definedName>
    <definedName name="_xlnm.Print_Area" localSheetId="57">'39'!$A$1:$K$69</definedName>
    <definedName name="_xlnm.Print_Area" localSheetId="10">'4'!$A$1:$K$24</definedName>
    <definedName name="_xlnm.Print_Area" localSheetId="58">'40'!$A$1:$H$27</definedName>
    <definedName name="_xlnm.Print_Area" localSheetId="59">'41'!$A$1:$G$27</definedName>
    <definedName name="_xlnm.Print_Area" localSheetId="61">'42'!$A$1:$H$27</definedName>
    <definedName name="_xlnm.Print_Area" localSheetId="63">'43'!$A$1:$J$69</definedName>
    <definedName name="_xlnm.Print_Area" localSheetId="64">'44'!$A$1:$I$66</definedName>
    <definedName name="_xlnm.Print_Area" localSheetId="65">'45'!$A$1:$J$69</definedName>
    <definedName name="_xlnm.Print_Area" localSheetId="66">'46'!$A$1:$J$36</definedName>
    <definedName name="_xlnm.Print_Area" localSheetId="67">'47'!$A$1:$I$35</definedName>
    <definedName name="_xlnm.Print_Area" localSheetId="69">'48'!$A$1:$J$36</definedName>
    <definedName name="_xlnm.Print_Area" localSheetId="71">'49'!$A$1:$N$69</definedName>
    <definedName name="_xlnm.Print_Area" localSheetId="11">'5'!$A$1:$K$24</definedName>
    <definedName name="_xlnm.Print_Area" localSheetId="72">'50'!$A$1:$N$66</definedName>
    <definedName name="_xlnm.Print_Area" localSheetId="73">'51'!$A$1:$N$69</definedName>
    <definedName name="_xlnm.Print_Area" localSheetId="74">'52'!$A$1:$I$23</definedName>
    <definedName name="_xlnm.Print_Area" localSheetId="75">'53'!$A$1:$I$23</definedName>
    <definedName name="_xlnm.Print_Area" localSheetId="76">'54'!$A$1:$I$20</definedName>
    <definedName name="_xlnm.Print_Area" localSheetId="77">'55'!$A$1:$I$24</definedName>
    <definedName name="_xlnm.Print_Area" localSheetId="78">'56'!$A$1:$H$24</definedName>
    <definedName name="_xlnm.Print_Area" localSheetId="79">'57'!$A$1:$I$24</definedName>
    <definedName name="_xlnm.Print_Area" localSheetId="80">'58'!$A$1:$I$35</definedName>
    <definedName name="_xlnm.Print_Area" localSheetId="81">'59'!$A$1:$I$35</definedName>
    <definedName name="_xlnm.Print_Area" localSheetId="12">'6'!$A$1:$T$42</definedName>
    <definedName name="_xlnm.Print_Area" localSheetId="83">'60'!$A$1:$I$32</definedName>
    <definedName name="_xlnm.Print_Area" localSheetId="85">'61'!$A$1:$O$29</definedName>
    <definedName name="_xlnm.Print_Area" localSheetId="86">'62'!$A$1:$O$29</definedName>
    <definedName name="_xlnm.Print_Area" localSheetId="88">'63'!$A$1:$N$29</definedName>
    <definedName name="_xlnm.Print_Area" localSheetId="90">'64'!$A$1:$H$27</definedName>
    <definedName name="_xlnm.Print_Area" localSheetId="91">'65'!$A$1:$G$27</definedName>
    <definedName name="_xlnm.Print_Area" localSheetId="92">'66'!$A$1:$H$26</definedName>
    <definedName name="_xlnm.Print_Area" localSheetId="93">'67'!$A$1:$K$37</definedName>
    <definedName name="_xlnm.Print_Area" localSheetId="94">'68'!$A$1:$K$36</definedName>
    <definedName name="_xlnm.Print_Area" localSheetId="95">'69'!$A$1:$K$37</definedName>
    <definedName name="_xlnm.Print_Area" localSheetId="14">'7'!$A$1:$E$14</definedName>
    <definedName name="_xlnm.Print_Area" localSheetId="96">'70'!$A$1:$K$70</definedName>
    <definedName name="_xlnm.Print_Area" localSheetId="97">'71'!$A$1:$K$67</definedName>
    <definedName name="_xlnm.Print_Area" localSheetId="98">'72'!$A$1:$K$70</definedName>
    <definedName name="_xlnm.Print_Area" localSheetId="99">'73'!$A$1:$L$37</definedName>
    <definedName name="_xlnm.Print_Area" localSheetId="100">'74'!$A$1:$K$36</definedName>
    <definedName name="_xlnm.Print_Area" localSheetId="102">'75'!$A$1:$L$37</definedName>
    <definedName name="_xlnm.Print_Area" localSheetId="104">'76'!$A$1:$L$70</definedName>
    <definedName name="_xlnm.Print_Area" localSheetId="105">'77'!$A$1:$K$67</definedName>
    <definedName name="_xlnm.Print_Area" localSheetId="106">'78'!$A$1:$L$70</definedName>
    <definedName name="_xlnm.Print_Area" localSheetId="107">'79'!$A$1:$J$28</definedName>
    <definedName name="_xlnm.Print_Area" localSheetId="17">'8'!$A$1:$Q$33</definedName>
    <definedName name="_xlnm.Print_Area" localSheetId="108">'80'!$A$1:$I$28</definedName>
    <definedName name="_xlnm.Print_Area" localSheetId="110">'81'!$A$1:$J$27</definedName>
    <definedName name="_xlnm.Print_Area" localSheetId="112">'82'!$A$1:$I$24</definedName>
    <definedName name="_xlnm.Print_Area" localSheetId="113">'83'!$A$1:$H$24</definedName>
    <definedName name="_xlnm.Print_Area" localSheetId="115">'84'!$A$1:$I$23</definedName>
    <definedName name="_xlnm.Print_Area" localSheetId="117">'85'!$A$1:$O$23</definedName>
    <definedName name="_xlnm.Print_Area" localSheetId="118">'86'!$A$1:$O$23</definedName>
    <definedName name="_xlnm.Print_Area" localSheetId="119">'87'!$A$1:$N$23</definedName>
    <definedName name="_xlnm.Print_Area" localSheetId="120">'88'!$A$1:$O$29</definedName>
    <definedName name="_xlnm.Print_Area" localSheetId="121">'89'!$A$1:$J$29</definedName>
    <definedName name="_xlnm.Print_Area" localSheetId="19">'9'!$A$1:$I$16</definedName>
    <definedName name="_xlnm.Print_Area" localSheetId="122">'90'!$A$1:$O$29</definedName>
    <definedName name="_xlnm.Print_Area" localSheetId="123">'91'!$A$1:$O$29</definedName>
    <definedName name="_xlnm.Print_Area" localSheetId="124">'92'!$A$1:$O$29</definedName>
    <definedName name="_xlnm.Print_Area" localSheetId="125">'93'!$A$1:$O$29</definedName>
    <definedName name="_xlnm.Print_Area" localSheetId="126">'94'!$A$1:$O$29</definedName>
    <definedName name="_xlnm.Print_Area" localSheetId="128">'95'!$A$1:$K$15</definedName>
    <definedName name="_xlnm.Print_Area" localSheetId="130">'96'!$A$1:$I$64</definedName>
    <definedName name="_xlnm.Print_Area" localSheetId="131">'97'!$A$1:$I$64</definedName>
    <definedName name="_xlnm.Print_Area" localSheetId="132">'98'!$A$1:$I$64</definedName>
    <definedName name="_xlnm.Print_Area" localSheetId="133">'99'!$A$1:$O$59</definedName>
    <definedName name="_xlnm.Print_Area" localSheetId="2">GR_2!$A$1:$I$42</definedName>
    <definedName name="_xlnm.Print_Area" localSheetId="4">GR_3!$A$1:$I$42</definedName>
    <definedName name="_xlnm.Print_Area" localSheetId="6">GR_4!$A$1:$I$42</definedName>
    <definedName name="_xlnm.Print_Area" localSheetId="7">GR_5!$A$1:$I$42</definedName>
    <definedName name="_xlnm.Print_Area" localSheetId="9">GR_6!$A$1:$I$42</definedName>
    <definedName name="_xlnm.Print_Area" localSheetId="13">GR_7!$A$1:$I$42</definedName>
    <definedName name="_xlnm.Print_Area" localSheetId="15">GR_8!$A$1:$I$42</definedName>
    <definedName name="_xlnm.Print_Area" localSheetId="198">'استمارات التعداد Census Forms'!$A$1:$A$4</definedName>
    <definedName name="_xlnm.Print_Area" localSheetId="203">'استمارة أفراد الأسرة (1)'!$A$1:$AF$41</definedName>
    <definedName name="_xlnm.Print_Area" localSheetId="204">'استمارة أفراد الأسرة (2)'!$A$1:$AB$41</definedName>
    <definedName name="_xlnm.Print_Area" localSheetId="201">'استمارة الأسر'!$A$1:$AC$32</definedName>
    <definedName name="_xlnm.Print_Area" localSheetId="205">'استمارة الظروف السكنية'!$A$1:$R$30</definedName>
    <definedName name="_xlnm.Print_Area" localSheetId="199">'استمارة المباني'!$A$1:$AA$29</definedName>
    <definedName name="_xlnm.Print_Area" localSheetId="202">'استمارة المنشآت'!$A$1:$AE$34</definedName>
    <definedName name="_xlnm.Print_Area" localSheetId="200">'استمارة الوحدات '!$A$1:$Y$29</definedName>
    <definedName name="_xlnm.Print_Area" localSheetId="16">'الاسر Family'!$A$1:$A$4</definedName>
    <definedName name="_xlnm.Print_Area" localSheetId="31">'التعليم Education'!$A$1:$A$4</definedName>
    <definedName name="_xlnm.Print_Area" localSheetId="49">'الخصائص الاقتصادية Economic '!$A$1:$A$6</definedName>
    <definedName name="_xlnm.Print_Area" localSheetId="1">'السكان Population'!$A$1:$A$6</definedName>
    <definedName name="_xlnm.Print_Area" localSheetId="187">'المنشآت Establishments'!$A$1:$A$8</definedName>
    <definedName name="_xlnm.Print_Area" localSheetId="164">'الوحدات Units'!$A$1:$A$10</definedName>
    <definedName name="_xlnm.Print_Area" localSheetId="127">'خصائص الإعاقة Disability'!$A$1:$A$6</definedName>
    <definedName name="_xlnm.Print_Area" localSheetId="197">'ملاحق Attachments'!$A$1:$A$3</definedName>
    <definedName name="_xlnm.Print_Titles" localSheetId="3">'1'!$1:$7</definedName>
    <definedName name="_xlnm.Print_Titles" localSheetId="134">'100'!$1:$8</definedName>
    <definedName name="_xlnm.Print_Titles" localSheetId="135">'101'!$1:$8</definedName>
    <definedName name="_xlnm.Print_Titles" localSheetId="136">'102'!$1:$6</definedName>
    <definedName name="_xlnm.Print_Titles" localSheetId="137">'103'!$1:$6</definedName>
    <definedName name="_xlnm.Print_Titles" localSheetId="138">'104'!$1:$6</definedName>
    <definedName name="_xlnm.Print_Titles" localSheetId="142">'108'!$1:$7</definedName>
    <definedName name="_xlnm.Print_Titles" localSheetId="143">'109'!$1:$6</definedName>
    <definedName name="_xlnm.Print_Titles" localSheetId="144">'110'!$1:$6</definedName>
    <definedName name="_xlnm.Print_Titles" localSheetId="145">'111'!$1:$6</definedName>
    <definedName name="_xlnm.Print_Titles" localSheetId="146">'112'!$1:$6</definedName>
    <definedName name="_xlnm.Print_Titles" localSheetId="147">'113'!$1:$7</definedName>
    <definedName name="_xlnm.Print_Titles" localSheetId="148">'114'!$1:$6</definedName>
    <definedName name="_xlnm.Print_Titles" localSheetId="149">'115'!$1:$7</definedName>
    <definedName name="_xlnm.Print_Titles" localSheetId="150">'116'!$1:$7</definedName>
    <definedName name="_xlnm.Print_Titles" localSheetId="151">'117'!$1:$7</definedName>
    <definedName name="_xlnm.Print_Titles" localSheetId="152">'118'!$1:$7</definedName>
    <definedName name="_xlnm.Print_Titles" localSheetId="153">'119'!$1:$7</definedName>
    <definedName name="_xlnm.Print_Titles" localSheetId="154">'120'!$1:$7</definedName>
    <definedName name="_xlnm.Print_Titles" localSheetId="155">'121'!$1:$7</definedName>
    <definedName name="_xlnm.Print_Titles" localSheetId="156">'122'!$1:$7</definedName>
    <definedName name="_xlnm.Print_Titles" localSheetId="157">'123'!$1:$7</definedName>
    <definedName name="_xlnm.Print_Titles" localSheetId="158">'124'!$1:$7</definedName>
    <definedName name="_xlnm.Print_Titles" localSheetId="159">'125'!$1:$7</definedName>
    <definedName name="_xlnm.Print_Titles" localSheetId="160">'126'!$1:$7</definedName>
    <definedName name="_xlnm.Print_Titles" localSheetId="161">'127'!$1:$7</definedName>
    <definedName name="_xlnm.Print_Titles" localSheetId="162">'128'!$1:$7</definedName>
    <definedName name="_xlnm.Print_Titles" localSheetId="163">'129'!$1:$7</definedName>
    <definedName name="_xlnm.Print_Titles" localSheetId="169">'132'!$1:$7</definedName>
    <definedName name="_xlnm.Print_Titles" localSheetId="172">'135'!$1:$6</definedName>
    <definedName name="_xlnm.Print_Titles" localSheetId="173">'136'!$1:$6</definedName>
    <definedName name="_xlnm.Print_Titles" localSheetId="175">'138'!$1:$6</definedName>
    <definedName name="_xlnm.Print_Titles" localSheetId="177">'140'!$1:$8</definedName>
    <definedName name="_xlnm.Print_Titles" localSheetId="182">'144'!$1:$7</definedName>
    <definedName name="_xlnm.Print_Titles" localSheetId="183">'145'!$1:$6</definedName>
    <definedName name="_xlnm.Print_Titles" localSheetId="185">'147'!$1:$6</definedName>
    <definedName name="_xlnm.Print_Titles" localSheetId="186">'148'!$1:$6</definedName>
    <definedName name="_xlnm.Print_Titles" localSheetId="189">'150'!$1:$6</definedName>
    <definedName name="_xlnm.Print_Titles" localSheetId="190">'151'!$1:$6</definedName>
    <definedName name="_xlnm.Print_Titles" localSheetId="191">'152'!$1:$7</definedName>
    <definedName name="_xlnm.Print_Titles" localSheetId="192">'153'!$1:$8</definedName>
    <definedName name="_xlnm.Print_Titles" localSheetId="193">'154'!$1:$7</definedName>
    <definedName name="_xlnm.Print_Titles" localSheetId="194">'155'!$1:$9</definedName>
    <definedName name="_xlnm.Print_Titles" localSheetId="196">'156'!$1:$6</definedName>
    <definedName name="_xlnm.Print_Titles" localSheetId="32">'19'!$1:$6</definedName>
    <definedName name="_xlnm.Print_Titles" localSheetId="5">'2'!$1:$8</definedName>
    <definedName name="_xlnm.Print_Titles" localSheetId="33">'20'!$1:$6</definedName>
    <definedName name="_xlnm.Print_Titles" localSheetId="35">'21'!$1:$6</definedName>
    <definedName name="_xlnm.Print_Titles" localSheetId="37">'22'!$1:$6</definedName>
    <definedName name="_xlnm.Print_Titles" localSheetId="38">'23'!$1:$6</definedName>
    <definedName name="_xlnm.Print_Titles" localSheetId="39">'24'!$1:$6</definedName>
    <definedName name="_xlnm.Print_Titles" localSheetId="41">'26'!$1:$6</definedName>
    <definedName name="_xlnm.Print_Titles" localSheetId="46">'31'!$1:$6</definedName>
    <definedName name="_xlnm.Print_Titles" localSheetId="47">'32'!$1:$6</definedName>
    <definedName name="_xlnm.Print_Titles" localSheetId="48">'33'!$1:$6</definedName>
    <definedName name="_xlnm.Print_Titles" localSheetId="50">'34'!$1:$6</definedName>
    <definedName name="_xlnm.Print_Titles" localSheetId="51">'35'!$1:$6</definedName>
    <definedName name="_xlnm.Print_Titles" localSheetId="53">'36'!$1:$6</definedName>
    <definedName name="_xlnm.Print_Titles" localSheetId="55">'37'!$1:$6</definedName>
    <definedName name="_xlnm.Print_Titles" localSheetId="56">'38'!$1:$6</definedName>
    <definedName name="_xlnm.Print_Titles" localSheetId="57">'39'!$1:$6</definedName>
    <definedName name="_xlnm.Print_Titles" localSheetId="63">'43'!$1:$6</definedName>
    <definedName name="_xlnm.Print_Titles" localSheetId="64">'44'!$1:$6</definedName>
    <definedName name="_xlnm.Print_Titles" localSheetId="65">'45'!$1:$6</definedName>
    <definedName name="_xlnm.Print_Titles" localSheetId="66">'46'!$1:$6</definedName>
    <definedName name="_xlnm.Print_Titles" localSheetId="67">'47'!$1:$6</definedName>
    <definedName name="_xlnm.Print_Titles" localSheetId="69">'48'!$1:$6</definedName>
    <definedName name="_xlnm.Print_Titles" localSheetId="71">'49'!$1:$6</definedName>
    <definedName name="_xlnm.Print_Titles" localSheetId="72">'50'!$1:$6</definedName>
    <definedName name="_xlnm.Print_Titles" localSheetId="73">'51'!$1:$6</definedName>
    <definedName name="_xlnm.Print_Titles" localSheetId="93">'67'!$1:$6</definedName>
    <definedName name="_xlnm.Print_Titles" localSheetId="94">'68'!$1:$6</definedName>
    <definedName name="_xlnm.Print_Titles" localSheetId="95">'69'!$1:$6</definedName>
    <definedName name="_xlnm.Print_Titles" localSheetId="96">'70'!$1:$7</definedName>
    <definedName name="_xlnm.Print_Titles" localSheetId="97">'71'!$1:$7</definedName>
    <definedName name="_xlnm.Print_Titles" localSheetId="98">'72'!$1:$7</definedName>
    <definedName name="_xlnm.Print_Titles" localSheetId="99">'73'!$1:$6</definedName>
    <definedName name="_xlnm.Print_Titles" localSheetId="100">'74'!$1:$6</definedName>
    <definedName name="_xlnm.Print_Titles" localSheetId="102">'75'!$1:$6</definedName>
    <definedName name="_xlnm.Print_Titles" localSheetId="104">'76'!$1:$7</definedName>
    <definedName name="_xlnm.Print_Titles" localSheetId="105">'77'!$1:$7</definedName>
    <definedName name="_xlnm.Print_Titles" localSheetId="106">'78'!$1:$7</definedName>
    <definedName name="_xlnm.Print_Titles" localSheetId="107">'79'!$1:$6</definedName>
    <definedName name="_xlnm.Print_Titles" localSheetId="108">'80'!$1:$6</definedName>
    <definedName name="_xlnm.Print_Titles" localSheetId="110">'81'!$1:$6</definedName>
    <definedName name="_xlnm.Print_Titles" localSheetId="112">'82'!$1:$6</definedName>
    <definedName name="_xlnm.Print_Titles" localSheetId="113">'83'!$1:$6</definedName>
    <definedName name="_xlnm.Print_Titles" localSheetId="115">'84'!$1:$6</definedName>
    <definedName name="_xlnm.Print_Titles" localSheetId="130">'96'!$1:$7</definedName>
    <definedName name="_xlnm.Print_Titles" localSheetId="131">'97'!$1:$7</definedName>
    <definedName name="_xlnm.Print_Titles" localSheetId="132">'98'!$1:$7</definedName>
    <definedName name="_xlnm.Print_Titles" localSheetId="133">'99'!$1:$8</definedName>
    <definedName name="_xlnm.Print_Titles" localSheetId="2">GR_2!$1:$8</definedName>
    <definedName name="_xlnm.Print_Titles" localSheetId="4">GR_3!$1:$8</definedName>
    <definedName name="_xlnm.Print_Titles" localSheetId="6">GR_4!$1:$8</definedName>
    <definedName name="_xlnm.Print_Titles" localSheetId="7">GR_5!$1:$8</definedName>
    <definedName name="_xlnm.Print_Titles" localSheetId="9">GR_6!$1:$8</definedName>
    <definedName name="_xlnm.Print_Titles" localSheetId="13">GR_7!$1:$8</definedName>
    <definedName name="_xlnm.Print_Titles" localSheetId="15">GR_8!$1:$8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88" l="1"/>
  <c r="J11" i="105" l="1"/>
  <c r="F9" i="103"/>
  <c r="H10" i="99"/>
  <c r="I11" i="99"/>
  <c r="F11" i="99"/>
  <c r="E10" i="99"/>
  <c r="F18" i="99"/>
  <c r="F17" i="99"/>
  <c r="F16" i="99"/>
  <c r="F15" i="99"/>
  <c r="F14" i="99"/>
  <c r="F12" i="99"/>
  <c r="F10" i="99" s="1"/>
  <c r="F13" i="99"/>
  <c r="F8" i="100"/>
  <c r="G8" i="100"/>
  <c r="G25" i="100"/>
  <c r="G24" i="100"/>
  <c r="G23" i="100"/>
  <c r="G22" i="100"/>
  <c r="G21" i="100"/>
  <c r="G20" i="100"/>
  <c r="G19" i="100"/>
  <c r="G18" i="100"/>
  <c r="G17" i="100"/>
  <c r="G16" i="100"/>
  <c r="G15" i="100"/>
  <c r="G14" i="100"/>
  <c r="G13" i="100"/>
  <c r="G12" i="100"/>
  <c r="G11" i="100"/>
  <c r="G10" i="100"/>
  <c r="G9" i="100"/>
  <c r="H11" i="239"/>
  <c r="H8" i="239"/>
  <c r="C8" i="125"/>
  <c r="T12" i="179" l="1"/>
  <c r="T8" i="179"/>
  <c r="V16" i="179"/>
  <c r="V14" i="179"/>
  <c r="V12" i="179"/>
  <c r="V10" i="179"/>
  <c r="V8" i="179"/>
  <c r="B33" i="52"/>
  <c r="J10" i="106"/>
  <c r="I8" i="106"/>
  <c r="J12" i="105"/>
  <c r="K12" i="105"/>
  <c r="J13" i="105"/>
  <c r="K13" i="105"/>
  <c r="J14" i="105"/>
  <c r="K14" i="105"/>
  <c r="K11" i="105"/>
  <c r="Q12" i="92"/>
  <c r="M11" i="92"/>
  <c r="N8" i="92"/>
  <c r="O10" i="92"/>
  <c r="Q14" i="92"/>
  <c r="P14" i="92"/>
  <c r="O14" i="92"/>
  <c r="N14" i="92"/>
  <c r="M14" i="92"/>
  <c r="Q13" i="92"/>
  <c r="P13" i="92"/>
  <c r="O13" i="92"/>
  <c r="N13" i="92"/>
  <c r="M13" i="92"/>
  <c r="P12" i="92"/>
  <c r="O12" i="92"/>
  <c r="N12" i="92"/>
  <c r="M12" i="92"/>
  <c r="Q11" i="92"/>
  <c r="P11" i="92"/>
  <c r="O11" i="92"/>
  <c r="N11" i="92"/>
  <c r="Q10" i="92"/>
  <c r="P10" i="92"/>
  <c r="N10" i="92"/>
  <c r="M10" i="92"/>
  <c r="Q9" i="92"/>
  <c r="P9" i="92"/>
  <c r="O9" i="92"/>
  <c r="N9" i="92"/>
  <c r="M9" i="92"/>
  <c r="Q8" i="92"/>
  <c r="P8" i="92"/>
  <c r="O8" i="92"/>
  <c r="M8" i="92"/>
  <c r="Q7" i="92"/>
  <c r="P7" i="92"/>
  <c r="O7" i="92"/>
  <c r="N7" i="92"/>
  <c r="M7" i="92"/>
  <c r="L9" i="80"/>
  <c r="M9" i="80"/>
  <c r="L10" i="80"/>
  <c r="M10" i="80"/>
  <c r="L11" i="80"/>
  <c r="M11" i="80"/>
  <c r="L12" i="80"/>
  <c r="M12" i="80"/>
  <c r="L13" i="80"/>
  <c r="M13" i="80"/>
  <c r="L14" i="80"/>
  <c r="M14" i="80"/>
  <c r="L15" i="80"/>
  <c r="M15" i="80"/>
  <c r="M8" i="80"/>
  <c r="L8" i="80"/>
  <c r="K9" i="80"/>
  <c r="K10" i="80"/>
  <c r="K11" i="80"/>
  <c r="K12" i="80"/>
  <c r="K13" i="80"/>
  <c r="K14" i="80"/>
  <c r="K15" i="80"/>
  <c r="K8" i="80"/>
  <c r="M7" i="79"/>
  <c r="Q14" i="79"/>
  <c r="P14" i="79"/>
  <c r="O14" i="79"/>
  <c r="N14" i="79"/>
  <c r="M14" i="79"/>
  <c r="Q13" i="79"/>
  <c r="P13" i="79"/>
  <c r="O13" i="79"/>
  <c r="N13" i="79"/>
  <c r="M13" i="79"/>
  <c r="Q12" i="79"/>
  <c r="P12" i="79"/>
  <c r="O12" i="79"/>
  <c r="N12" i="79"/>
  <c r="M12" i="79"/>
  <c r="Q11" i="79"/>
  <c r="P11" i="79"/>
  <c r="O11" i="79"/>
  <c r="N11" i="79"/>
  <c r="M11" i="79"/>
  <c r="Q10" i="79"/>
  <c r="P10" i="79"/>
  <c r="O10" i="79"/>
  <c r="N10" i="79"/>
  <c r="M10" i="79"/>
  <c r="Q9" i="79"/>
  <c r="P9" i="79"/>
  <c r="O9" i="79"/>
  <c r="N9" i="79"/>
  <c r="M9" i="79"/>
  <c r="Q8" i="79"/>
  <c r="P8" i="79"/>
  <c r="O8" i="79"/>
  <c r="N8" i="79"/>
  <c r="M8" i="79"/>
  <c r="Q7" i="79"/>
  <c r="P7" i="79"/>
  <c r="O7" i="79"/>
  <c r="N7" i="79"/>
  <c r="P22" i="43"/>
  <c r="P20" i="43"/>
  <c r="P18" i="43"/>
  <c r="P16" i="43"/>
  <c r="P14" i="43"/>
  <c r="P12" i="43"/>
  <c r="P10" i="43"/>
  <c r="P8" i="43"/>
  <c r="P21" i="43"/>
  <c r="P19" i="43"/>
  <c r="P17" i="43"/>
  <c r="P15" i="43"/>
  <c r="P13" i="43"/>
  <c r="P11" i="43"/>
  <c r="P9" i="43"/>
  <c r="P7" i="43"/>
  <c r="O22" i="43"/>
  <c r="O20" i="43"/>
  <c r="O18" i="43"/>
  <c r="O16" i="43"/>
  <c r="O14" i="43"/>
  <c r="O12" i="43"/>
  <c r="O10" i="43"/>
  <c r="O8" i="43"/>
  <c r="O21" i="43"/>
  <c r="O19" i="43"/>
  <c r="O17" i="43"/>
  <c r="O15" i="43"/>
  <c r="O13" i="43"/>
  <c r="O11" i="43"/>
  <c r="O9" i="43"/>
  <c r="O7" i="43"/>
  <c r="R20" i="215"/>
  <c r="Q20" i="215"/>
  <c r="P20" i="215"/>
  <c r="O20" i="215"/>
  <c r="R19" i="215"/>
  <c r="Q19" i="215"/>
  <c r="P19" i="215"/>
  <c r="O19" i="215"/>
  <c r="N19" i="215"/>
  <c r="R15" i="215"/>
  <c r="R18" i="215"/>
  <c r="Q18" i="215"/>
  <c r="P18" i="215"/>
  <c r="O18" i="215"/>
  <c r="R17" i="215"/>
  <c r="Q17" i="215"/>
  <c r="P17" i="215"/>
  <c r="O17" i="215"/>
  <c r="N17" i="215"/>
  <c r="R16" i="215"/>
  <c r="Q16" i="215"/>
  <c r="P16" i="215"/>
  <c r="O16" i="215"/>
  <c r="Q15" i="215"/>
  <c r="P15" i="215"/>
  <c r="O15" i="215"/>
  <c r="N15" i="215"/>
  <c r="R14" i="215"/>
  <c r="Q14" i="215"/>
  <c r="P14" i="215"/>
  <c r="O14" i="215"/>
  <c r="R13" i="215"/>
  <c r="Q13" i="215"/>
  <c r="P13" i="215"/>
  <c r="O13" i="215"/>
  <c r="N13" i="215"/>
  <c r="R12" i="215"/>
  <c r="Q12" i="215"/>
  <c r="P12" i="215"/>
  <c r="O12" i="215"/>
  <c r="R11" i="215"/>
  <c r="Q11" i="215"/>
  <c r="P11" i="215"/>
  <c r="O11" i="215"/>
  <c r="N11" i="215"/>
  <c r="R10" i="215"/>
  <c r="Q10" i="215"/>
  <c r="P10" i="215"/>
  <c r="O10" i="215"/>
  <c r="R9" i="215"/>
  <c r="Q9" i="215"/>
  <c r="P9" i="215"/>
  <c r="O9" i="215"/>
  <c r="N9" i="215"/>
  <c r="P13" i="214"/>
  <c r="P14" i="214"/>
  <c r="Q18" i="214"/>
  <c r="Q12" i="214"/>
  <c r="Q11" i="214"/>
  <c r="M18" i="214"/>
  <c r="M16" i="214"/>
  <c r="M14" i="214"/>
  <c r="M12" i="214"/>
  <c r="M10" i="214"/>
  <c r="N14" i="214"/>
  <c r="M13" i="214"/>
  <c r="Q15" i="214"/>
  <c r="Q13" i="214"/>
  <c r="Q14" i="214"/>
  <c r="N10" i="214"/>
  <c r="O10" i="214"/>
  <c r="P10" i="214"/>
  <c r="Q10" i="214"/>
  <c r="N12" i="214"/>
  <c r="O12" i="214"/>
  <c r="P12" i="214"/>
  <c r="O14" i="214"/>
  <c r="N16" i="214"/>
  <c r="O16" i="214"/>
  <c r="P16" i="214"/>
  <c r="Q16" i="214"/>
  <c r="N18" i="214"/>
  <c r="O18" i="214"/>
  <c r="P18" i="214"/>
  <c r="O13" i="214"/>
  <c r="O17" i="214"/>
  <c r="O11" i="214"/>
  <c r="O9" i="214"/>
  <c r="M9" i="214"/>
  <c r="Q17" i="214"/>
  <c r="P17" i="214"/>
  <c r="N17" i="214"/>
  <c r="M17" i="214"/>
  <c r="P15" i="214"/>
  <c r="O15" i="214"/>
  <c r="N15" i="214"/>
  <c r="M15" i="214"/>
  <c r="N13" i="214"/>
  <c r="P11" i="214"/>
  <c r="N11" i="214"/>
  <c r="M11" i="214"/>
  <c r="Q9" i="214"/>
  <c r="P9" i="214"/>
  <c r="N9" i="214"/>
  <c r="U15" i="212"/>
  <c r="U7" i="212"/>
  <c r="P10" i="212"/>
  <c r="R13" i="212"/>
  <c r="Q18" i="212"/>
  <c r="U18" i="212"/>
  <c r="T18" i="212"/>
  <c r="S18" i="212"/>
  <c r="R18" i="212"/>
  <c r="P18" i="212"/>
  <c r="O18" i="212"/>
  <c r="U17" i="212"/>
  <c r="T17" i="212"/>
  <c r="S17" i="212"/>
  <c r="R17" i="212"/>
  <c r="Q17" i="212"/>
  <c r="P17" i="212"/>
  <c r="O17" i="212"/>
  <c r="U16" i="212"/>
  <c r="T16" i="212"/>
  <c r="S16" i="212"/>
  <c r="R16" i="212"/>
  <c r="Q16" i="212"/>
  <c r="P16" i="212"/>
  <c r="O16" i="212"/>
  <c r="T15" i="212"/>
  <c r="S15" i="212"/>
  <c r="R15" i="212"/>
  <c r="Q15" i="212"/>
  <c r="P15" i="212"/>
  <c r="O15" i="212"/>
  <c r="U14" i="212"/>
  <c r="T14" i="212"/>
  <c r="S14" i="212"/>
  <c r="R14" i="212"/>
  <c r="Q14" i="212"/>
  <c r="P14" i="212"/>
  <c r="O14" i="212"/>
  <c r="U13" i="212"/>
  <c r="T13" i="212"/>
  <c r="S13" i="212"/>
  <c r="Q13" i="212"/>
  <c r="P13" i="212"/>
  <c r="O13" i="212"/>
  <c r="U12" i="212"/>
  <c r="T12" i="212"/>
  <c r="S12" i="212"/>
  <c r="R12" i="212"/>
  <c r="Q12" i="212"/>
  <c r="P12" i="212"/>
  <c r="O12" i="212"/>
  <c r="U11" i="212"/>
  <c r="T11" i="212"/>
  <c r="S11" i="212"/>
  <c r="R11" i="212"/>
  <c r="Q11" i="212"/>
  <c r="P11" i="212"/>
  <c r="O11" i="212"/>
  <c r="U10" i="212"/>
  <c r="T10" i="212"/>
  <c r="S10" i="212"/>
  <c r="R10" i="212"/>
  <c r="Q10" i="212"/>
  <c r="O10" i="212"/>
  <c r="U9" i="212"/>
  <c r="T9" i="212"/>
  <c r="S9" i="212"/>
  <c r="R9" i="212"/>
  <c r="Q9" i="212"/>
  <c r="P9" i="212"/>
  <c r="O9" i="212"/>
  <c r="T7" i="212"/>
  <c r="S7" i="212"/>
  <c r="R7" i="212"/>
  <c r="Q7" i="212"/>
  <c r="P7" i="212"/>
  <c r="O7" i="212"/>
  <c r="S18" i="211"/>
  <c r="S16" i="211"/>
  <c r="S14" i="211"/>
  <c r="S12" i="211"/>
  <c r="S10" i="211"/>
  <c r="S8" i="211"/>
  <c r="S17" i="211"/>
  <c r="S15" i="211"/>
  <c r="S13" i="211"/>
  <c r="S11" i="211"/>
  <c r="S9" i="211"/>
  <c r="S7" i="211"/>
  <c r="R18" i="211"/>
  <c r="R16" i="211"/>
  <c r="R14" i="211"/>
  <c r="R12" i="211"/>
  <c r="R10" i="211"/>
  <c r="R8" i="211"/>
  <c r="R17" i="211"/>
  <c r="R15" i="211"/>
  <c r="R13" i="211"/>
  <c r="R11" i="211"/>
  <c r="R9" i="211"/>
  <c r="R7" i="211"/>
  <c r="Q18" i="211"/>
  <c r="Q16" i="211"/>
  <c r="Q14" i="211"/>
  <c r="Q12" i="211"/>
  <c r="Q10" i="211"/>
  <c r="Q8" i="211"/>
  <c r="Q17" i="211"/>
  <c r="Q15" i="211"/>
  <c r="Q13" i="211"/>
  <c r="Q11" i="211"/>
  <c r="Q9" i="211"/>
  <c r="Q7" i="211"/>
  <c r="P18" i="211"/>
  <c r="P16" i="211"/>
  <c r="P14" i="211"/>
  <c r="P12" i="211"/>
  <c r="P10" i="211"/>
  <c r="P8" i="211"/>
  <c r="P17" i="211"/>
  <c r="P15" i="211"/>
  <c r="P13" i="211"/>
  <c r="P11" i="211"/>
  <c r="P9" i="211"/>
  <c r="P7" i="211"/>
  <c r="O18" i="211"/>
  <c r="O16" i="211"/>
  <c r="O14" i="211"/>
  <c r="O12" i="211"/>
  <c r="O10" i="211"/>
  <c r="O8" i="211"/>
  <c r="O17" i="211"/>
  <c r="O15" i="211"/>
  <c r="O13" i="211"/>
  <c r="O11" i="211"/>
  <c r="O9" i="211"/>
  <c r="O7" i="211"/>
  <c r="N18" i="211"/>
  <c r="N16" i="211"/>
  <c r="N14" i="211"/>
  <c r="N12" i="211"/>
  <c r="N10" i="211"/>
  <c r="N8" i="211"/>
  <c r="N17" i="211"/>
  <c r="N15" i="211"/>
  <c r="N13" i="211"/>
  <c r="N11" i="211"/>
  <c r="N9" i="211"/>
  <c r="N7" i="211"/>
  <c r="Y21" i="206" l="1"/>
  <c r="Y19" i="206"/>
  <c r="Y17" i="206"/>
  <c r="Y15" i="206"/>
  <c r="Y13" i="206"/>
  <c r="Y11" i="206"/>
  <c r="Y9" i="206"/>
  <c r="Y20" i="206"/>
  <c r="Y18" i="206"/>
  <c r="Y16" i="206"/>
  <c r="Y14" i="206"/>
  <c r="Y12" i="206"/>
  <c r="Y10" i="206"/>
  <c r="Y8" i="206"/>
  <c r="X21" i="206"/>
  <c r="X19" i="206"/>
  <c r="X17" i="206"/>
  <c r="X15" i="206"/>
  <c r="X13" i="206"/>
  <c r="X11" i="206"/>
  <c r="X9" i="206"/>
  <c r="X20" i="206"/>
  <c r="X18" i="206"/>
  <c r="X16" i="206"/>
  <c r="X14" i="206"/>
  <c r="X12" i="206"/>
  <c r="X10" i="206"/>
  <c r="X8" i="206"/>
  <c r="W21" i="206"/>
  <c r="W19" i="206"/>
  <c r="W17" i="206"/>
  <c r="W15" i="206"/>
  <c r="W13" i="206"/>
  <c r="W11" i="206"/>
  <c r="W9" i="206"/>
  <c r="W20" i="206"/>
  <c r="W18" i="206"/>
  <c r="W16" i="206"/>
  <c r="W14" i="206"/>
  <c r="W12" i="206"/>
  <c r="W10" i="206"/>
  <c r="W8" i="206"/>
  <c r="V21" i="206"/>
  <c r="V19" i="206"/>
  <c r="V17" i="206"/>
  <c r="V15" i="206"/>
  <c r="V13" i="206"/>
  <c r="V11" i="206"/>
  <c r="V9" i="206"/>
  <c r="V20" i="206"/>
  <c r="V18" i="206"/>
  <c r="V16" i="206"/>
  <c r="V14" i="206"/>
  <c r="V12" i="206"/>
  <c r="V10" i="206"/>
  <c r="V8" i="206"/>
  <c r="U21" i="206"/>
  <c r="U19" i="206"/>
  <c r="U17" i="206"/>
  <c r="U15" i="206"/>
  <c r="U13" i="206"/>
  <c r="U11" i="206"/>
  <c r="U9" i="206"/>
  <c r="U20" i="206"/>
  <c r="U18" i="206"/>
  <c r="U16" i="206"/>
  <c r="U14" i="206"/>
  <c r="U12" i="206"/>
  <c r="U10" i="206"/>
  <c r="U8" i="206"/>
  <c r="T21" i="206"/>
  <c r="T19" i="206"/>
  <c r="T17" i="206"/>
  <c r="T15" i="206"/>
  <c r="T13" i="206"/>
  <c r="T11" i="206"/>
  <c r="T9" i="206"/>
  <c r="T20" i="206"/>
  <c r="T18" i="206"/>
  <c r="T16" i="206"/>
  <c r="T14" i="206"/>
  <c r="T12" i="206"/>
  <c r="T10" i="206"/>
  <c r="T8" i="206"/>
  <c r="S21" i="206"/>
  <c r="S19" i="206"/>
  <c r="S17" i="206"/>
  <c r="S15" i="206"/>
  <c r="S13" i="206"/>
  <c r="S11" i="206"/>
  <c r="S9" i="206"/>
  <c r="S20" i="206"/>
  <c r="S18" i="206"/>
  <c r="S16" i="206"/>
  <c r="S14" i="206"/>
  <c r="S12" i="206"/>
  <c r="S10" i="206"/>
  <c r="S8" i="206"/>
  <c r="R21" i="206"/>
  <c r="R19" i="206"/>
  <c r="R17" i="206"/>
  <c r="R15" i="206"/>
  <c r="R13" i="206"/>
  <c r="R11" i="206"/>
  <c r="R9" i="206"/>
  <c r="R20" i="206"/>
  <c r="R18" i="206"/>
  <c r="R16" i="206"/>
  <c r="R14" i="206"/>
  <c r="R12" i="206"/>
  <c r="R10" i="206"/>
  <c r="R8" i="206"/>
  <c r="Q21" i="206"/>
  <c r="Q19" i="206"/>
  <c r="Q17" i="206"/>
  <c r="Q15" i="206"/>
  <c r="Q13" i="206"/>
  <c r="Q11" i="206"/>
  <c r="Q9" i="206"/>
  <c r="Q16" i="206" l="1"/>
  <c r="Q20" i="206"/>
  <c r="Q18" i="206"/>
  <c r="Q14" i="206"/>
  <c r="Q12" i="206"/>
  <c r="Q10" i="206"/>
  <c r="Q8" i="206"/>
  <c r="X19" i="205"/>
  <c r="X17" i="205"/>
  <c r="X15" i="205"/>
  <c r="X13" i="205"/>
  <c r="X11" i="205"/>
  <c r="X9" i="205"/>
  <c r="V19" i="205"/>
  <c r="V17" i="205"/>
  <c r="V15" i="205"/>
  <c r="V13" i="205"/>
  <c r="V11" i="205"/>
  <c r="V9" i="205"/>
  <c r="U19" i="205"/>
  <c r="U17" i="205"/>
  <c r="U15" i="205"/>
  <c r="U13" i="205"/>
  <c r="U11" i="205"/>
  <c r="U9" i="205"/>
  <c r="T19" i="205"/>
  <c r="T17" i="205"/>
  <c r="T15" i="205"/>
  <c r="T13" i="205"/>
  <c r="T11" i="205"/>
  <c r="T9" i="205"/>
  <c r="S19" i="205"/>
  <c r="S17" i="205"/>
  <c r="S15" i="205"/>
  <c r="S13" i="205"/>
  <c r="S11" i="205"/>
  <c r="S9" i="205"/>
  <c r="R19" i="205"/>
  <c r="R17" i="205"/>
  <c r="R15" i="205"/>
  <c r="R13" i="205"/>
  <c r="R11" i="205"/>
  <c r="R9" i="205"/>
  <c r="Q19" i="205"/>
  <c r="Q17" i="205"/>
  <c r="Q15" i="205"/>
  <c r="Q13" i="205"/>
  <c r="Q11" i="205"/>
  <c r="Q9" i="205"/>
  <c r="X18" i="205"/>
  <c r="X16" i="205"/>
  <c r="X14" i="205"/>
  <c r="X12" i="205"/>
  <c r="X10" i="205"/>
  <c r="X8" i="205"/>
  <c r="W18" i="205"/>
  <c r="W16" i="205"/>
  <c r="W14" i="205"/>
  <c r="W12" i="205"/>
  <c r="W10" i="205"/>
  <c r="W8" i="205"/>
  <c r="V18" i="205"/>
  <c r="V16" i="205"/>
  <c r="V14" i="205"/>
  <c r="V12" i="205"/>
  <c r="V10" i="205"/>
  <c r="V8" i="205"/>
  <c r="U18" i="205"/>
  <c r="U16" i="205"/>
  <c r="U14" i="205"/>
  <c r="U12" i="205"/>
  <c r="U10" i="205"/>
  <c r="U8" i="205"/>
  <c r="T18" i="205"/>
  <c r="T16" i="205"/>
  <c r="T14" i="205"/>
  <c r="T12" i="205"/>
  <c r="T10" i="205"/>
  <c r="T8" i="205"/>
  <c r="S18" i="205"/>
  <c r="S16" i="205"/>
  <c r="S14" i="205"/>
  <c r="S12" i="205"/>
  <c r="S10" i="205"/>
  <c r="S8" i="205"/>
  <c r="R18" i="205"/>
  <c r="R16" i="205"/>
  <c r="R14" i="205"/>
  <c r="R12" i="205"/>
  <c r="R10" i="205"/>
  <c r="R8" i="205"/>
  <c r="Q18" i="205"/>
  <c r="Q16" i="205"/>
  <c r="Q14" i="205"/>
  <c r="Q12" i="205"/>
  <c r="Q10" i="205"/>
  <c r="Q8" i="205"/>
  <c r="P19" i="205"/>
  <c r="P17" i="205"/>
  <c r="P15" i="205"/>
  <c r="P13" i="205"/>
  <c r="P11" i="205"/>
  <c r="P9" i="205"/>
  <c r="P18" i="205"/>
  <c r="P16" i="205"/>
  <c r="P14" i="205"/>
  <c r="P12" i="205"/>
  <c r="P10" i="205"/>
  <c r="P8" i="205"/>
  <c r="S9" i="237"/>
  <c r="U11" i="237"/>
  <c r="Y10" i="237"/>
  <c r="Y9" i="237"/>
  <c r="Y20" i="237"/>
  <c r="X20" i="237"/>
  <c r="W20" i="237"/>
  <c r="V20" i="237"/>
  <c r="U20" i="237"/>
  <c r="T20" i="237"/>
  <c r="S20" i="237"/>
  <c r="R20" i="237"/>
  <c r="Y19" i="237"/>
  <c r="X19" i="237"/>
  <c r="W19" i="237"/>
  <c r="V19" i="237"/>
  <c r="U19" i="237"/>
  <c r="T19" i="237"/>
  <c r="S19" i="237"/>
  <c r="R19" i="237"/>
  <c r="Y18" i="237"/>
  <c r="X18" i="237"/>
  <c r="W18" i="237"/>
  <c r="V18" i="237"/>
  <c r="U18" i="237"/>
  <c r="T18" i="237"/>
  <c r="S18" i="237"/>
  <c r="R18" i="237"/>
  <c r="Y17" i="237"/>
  <c r="X17" i="237"/>
  <c r="W17" i="237"/>
  <c r="V17" i="237"/>
  <c r="U17" i="237"/>
  <c r="T17" i="237"/>
  <c r="S17" i="237"/>
  <c r="R17" i="237"/>
  <c r="Y16" i="237"/>
  <c r="X16" i="237"/>
  <c r="W16" i="237"/>
  <c r="V16" i="237"/>
  <c r="U16" i="237"/>
  <c r="T16" i="237"/>
  <c r="S16" i="237"/>
  <c r="R16" i="237"/>
  <c r="Y15" i="237"/>
  <c r="X15" i="237"/>
  <c r="W15" i="237"/>
  <c r="V15" i="237"/>
  <c r="U15" i="237"/>
  <c r="T15" i="237"/>
  <c r="S15" i="237"/>
  <c r="R15" i="237"/>
  <c r="Y14" i="237"/>
  <c r="X14" i="237"/>
  <c r="W14" i="237"/>
  <c r="V14" i="237"/>
  <c r="U14" i="237"/>
  <c r="T14" i="237"/>
  <c r="S14" i="237"/>
  <c r="R14" i="237"/>
  <c r="Y13" i="237"/>
  <c r="X13" i="237"/>
  <c r="W13" i="237"/>
  <c r="V13" i="237"/>
  <c r="U13" i="237"/>
  <c r="T13" i="237"/>
  <c r="S13" i="237"/>
  <c r="R13" i="237"/>
  <c r="Y12" i="237"/>
  <c r="X12" i="237"/>
  <c r="W12" i="237"/>
  <c r="V12" i="237"/>
  <c r="U12" i="237"/>
  <c r="T12" i="237"/>
  <c r="S12" i="237"/>
  <c r="R12" i="237"/>
  <c r="Y11" i="237"/>
  <c r="X11" i="237"/>
  <c r="W11" i="237"/>
  <c r="V11" i="237"/>
  <c r="T11" i="237"/>
  <c r="S11" i="237"/>
  <c r="R11" i="237"/>
  <c r="X10" i="237"/>
  <c r="W10" i="237"/>
  <c r="V10" i="237"/>
  <c r="U10" i="237"/>
  <c r="T10" i="237"/>
  <c r="S10" i="237"/>
  <c r="R10" i="237"/>
  <c r="X9" i="237"/>
  <c r="W9" i="237"/>
  <c r="V9" i="237"/>
  <c r="U9" i="237"/>
  <c r="T9" i="237"/>
  <c r="R9" i="237"/>
  <c r="AA20" i="236"/>
  <c r="AA18" i="236"/>
  <c r="AA16" i="236"/>
  <c r="AA14" i="236"/>
  <c r="AA12" i="236"/>
  <c r="AA10" i="236"/>
  <c r="AA19" i="236"/>
  <c r="AA17" i="236"/>
  <c r="AA15" i="236"/>
  <c r="AA13" i="236"/>
  <c r="AA11" i="236"/>
  <c r="AA9" i="236"/>
  <c r="Z20" i="236"/>
  <c r="Z18" i="236"/>
  <c r="Z16" i="236"/>
  <c r="Z14" i="236"/>
  <c r="Z12" i="236"/>
  <c r="Z10" i="236"/>
  <c r="Z19" i="236"/>
  <c r="Z17" i="236"/>
  <c r="Z15" i="236"/>
  <c r="Z13" i="236"/>
  <c r="Z11" i="236"/>
  <c r="Z9" i="236"/>
  <c r="Y20" i="236"/>
  <c r="Y18" i="236"/>
  <c r="Y16" i="236"/>
  <c r="Y14" i="236"/>
  <c r="Y12" i="236"/>
  <c r="Y10" i="236"/>
  <c r="Y9" i="236"/>
  <c r="Y19" i="236"/>
  <c r="Y17" i="236"/>
  <c r="Y15" i="236"/>
  <c r="Y13" i="236"/>
  <c r="Y11" i="236"/>
  <c r="X20" i="236"/>
  <c r="X18" i="236"/>
  <c r="X16" i="236"/>
  <c r="X14" i="236"/>
  <c r="X12" i="236"/>
  <c r="X10" i="236"/>
  <c r="X19" i="236"/>
  <c r="X17" i="236"/>
  <c r="X15" i="236"/>
  <c r="X13" i="236"/>
  <c r="X11" i="236"/>
  <c r="X9" i="236"/>
  <c r="W20" i="236"/>
  <c r="W18" i="236"/>
  <c r="W16" i="236"/>
  <c r="W14" i="236"/>
  <c r="W12" i="236"/>
  <c r="W10" i="236"/>
  <c r="W19" i="236"/>
  <c r="W17" i="236"/>
  <c r="W15" i="236"/>
  <c r="W13" i="236"/>
  <c r="W11" i="236"/>
  <c r="W9" i="236"/>
  <c r="V20" i="236"/>
  <c r="V18" i="236"/>
  <c r="V16" i="236"/>
  <c r="V14" i="236"/>
  <c r="V12" i="236"/>
  <c r="V10" i="236"/>
  <c r="V19" i="236"/>
  <c r="V17" i="236"/>
  <c r="V15" i="236"/>
  <c r="V13" i="236"/>
  <c r="V11" i="236"/>
  <c r="V9" i="236"/>
  <c r="U20" i="236"/>
  <c r="U18" i="236"/>
  <c r="U16" i="236"/>
  <c r="U14" i="236"/>
  <c r="U12" i="236"/>
  <c r="U10" i="236"/>
  <c r="U19" i="236"/>
  <c r="U17" i="236"/>
  <c r="U15" i="236"/>
  <c r="U13" i="236"/>
  <c r="U11" i="236"/>
  <c r="U9" i="236"/>
  <c r="T20" i="236"/>
  <c r="T18" i="236"/>
  <c r="T16" i="236"/>
  <c r="T14" i="236"/>
  <c r="T12" i="236"/>
  <c r="T10" i="236"/>
  <c r="T19" i="236"/>
  <c r="T17" i="236"/>
  <c r="T15" i="236"/>
  <c r="T13" i="236"/>
  <c r="T11" i="236"/>
  <c r="T9" i="236"/>
  <c r="S20" i="236"/>
  <c r="S18" i="236"/>
  <c r="S16" i="236"/>
  <c r="S14" i="236"/>
  <c r="S12" i="236"/>
  <c r="S10" i="236"/>
  <c r="S19" i="236"/>
  <c r="S17" i="236"/>
  <c r="S15" i="236"/>
  <c r="S13" i="236"/>
  <c r="S11" i="236"/>
  <c r="S9" i="236"/>
  <c r="T18" i="191"/>
  <c r="S18" i="191"/>
  <c r="R18" i="191"/>
  <c r="Q18" i="191"/>
  <c r="P18" i="191"/>
  <c r="O18" i="191"/>
  <c r="N18" i="191"/>
  <c r="M18" i="191"/>
  <c r="T17" i="191"/>
  <c r="S17" i="191"/>
  <c r="Q17" i="191"/>
  <c r="P17" i="191"/>
  <c r="O17" i="191"/>
  <c r="N17" i="191"/>
  <c r="M17" i="191"/>
  <c r="T16" i="191"/>
  <c r="S16" i="191"/>
  <c r="R16" i="191"/>
  <c r="Q16" i="191"/>
  <c r="P16" i="191"/>
  <c r="O16" i="191"/>
  <c r="N16" i="191"/>
  <c r="M16" i="191"/>
  <c r="T15" i="191"/>
  <c r="S15" i="191"/>
  <c r="Q15" i="191"/>
  <c r="P15" i="191"/>
  <c r="O15" i="191"/>
  <c r="N15" i="191"/>
  <c r="M15" i="191"/>
  <c r="T14" i="191"/>
  <c r="S14" i="191"/>
  <c r="R14" i="191"/>
  <c r="Q14" i="191"/>
  <c r="P14" i="191"/>
  <c r="O14" i="191"/>
  <c r="N14" i="191"/>
  <c r="M14" i="191"/>
  <c r="T13" i="191"/>
  <c r="S13" i="191"/>
  <c r="Q13" i="191"/>
  <c r="P13" i="191"/>
  <c r="O13" i="191"/>
  <c r="N13" i="191"/>
  <c r="M13" i="191"/>
  <c r="T12" i="191"/>
  <c r="S12" i="191"/>
  <c r="R12" i="191"/>
  <c r="Q12" i="191"/>
  <c r="P12" i="191"/>
  <c r="O12" i="191"/>
  <c r="N12" i="191"/>
  <c r="M12" i="191"/>
  <c r="T11" i="191"/>
  <c r="S11" i="191"/>
  <c r="Q11" i="191"/>
  <c r="P11" i="191"/>
  <c r="O11" i="191"/>
  <c r="N11" i="191"/>
  <c r="M11" i="191"/>
  <c r="T10" i="191"/>
  <c r="S10" i="191"/>
  <c r="R10" i="191"/>
  <c r="Q10" i="191"/>
  <c r="P10" i="191"/>
  <c r="O10" i="191"/>
  <c r="N10" i="191"/>
  <c r="M10" i="191"/>
  <c r="T9" i="191"/>
  <c r="S9" i="191"/>
  <c r="Q9" i="191"/>
  <c r="P9" i="191"/>
  <c r="O9" i="191"/>
  <c r="N9" i="191"/>
  <c r="M9" i="191"/>
  <c r="T8" i="191"/>
  <c r="S8" i="191"/>
  <c r="R8" i="191"/>
  <c r="Q8" i="191"/>
  <c r="P8" i="191"/>
  <c r="O8" i="191"/>
  <c r="N8" i="191"/>
  <c r="M8" i="191"/>
  <c r="T7" i="191"/>
  <c r="S7" i="191"/>
  <c r="Q7" i="191"/>
  <c r="P7" i="191"/>
  <c r="O7" i="191"/>
  <c r="N7" i="191"/>
  <c r="M7" i="191"/>
  <c r="U18" i="190"/>
  <c r="U16" i="190"/>
  <c r="U14" i="190"/>
  <c r="U12" i="190"/>
  <c r="U10" i="190"/>
  <c r="U8" i="190"/>
  <c r="U17" i="190"/>
  <c r="U15" i="190"/>
  <c r="U13" i="190"/>
  <c r="U11" i="190"/>
  <c r="U9" i="190"/>
  <c r="U7" i="190"/>
  <c r="T18" i="190"/>
  <c r="T16" i="190"/>
  <c r="T14" i="190"/>
  <c r="T12" i="190"/>
  <c r="T10" i="190"/>
  <c r="T8" i="190"/>
  <c r="T17" i="190"/>
  <c r="T15" i="190"/>
  <c r="T13" i="190"/>
  <c r="T11" i="190"/>
  <c r="T9" i="190"/>
  <c r="T7" i="190"/>
  <c r="S18" i="190"/>
  <c r="S16" i="190"/>
  <c r="S14" i="190"/>
  <c r="S12" i="190"/>
  <c r="S10" i="190"/>
  <c r="S8" i="190"/>
  <c r="S17" i="190"/>
  <c r="S15" i="190"/>
  <c r="S13" i="190"/>
  <c r="S11" i="190"/>
  <c r="S9" i="190"/>
  <c r="S7" i="190"/>
  <c r="R18" i="190"/>
  <c r="R16" i="190"/>
  <c r="R14" i="190"/>
  <c r="R12" i="190"/>
  <c r="R10" i="190"/>
  <c r="R8" i="190"/>
  <c r="Q18" i="190"/>
  <c r="Q16" i="190"/>
  <c r="Q14" i="190"/>
  <c r="Q12" i="190"/>
  <c r="Q10" i="190"/>
  <c r="Q8" i="190"/>
  <c r="Q17" i="190"/>
  <c r="Q15" i="190"/>
  <c r="Q13" i="190"/>
  <c r="Q11" i="190"/>
  <c r="Q9" i="190"/>
  <c r="Q7" i="190"/>
  <c r="P18" i="190"/>
  <c r="P16" i="190"/>
  <c r="P14" i="190"/>
  <c r="P12" i="190"/>
  <c r="P10" i="190"/>
  <c r="P8" i="190"/>
  <c r="P17" i="190"/>
  <c r="P15" i="190"/>
  <c r="P13" i="190"/>
  <c r="P11" i="190"/>
  <c r="P9" i="190"/>
  <c r="P7" i="190"/>
  <c r="O18" i="190"/>
  <c r="O16" i="190"/>
  <c r="O14" i="190"/>
  <c r="O12" i="190"/>
  <c r="O10" i="190"/>
  <c r="O8" i="190"/>
  <c r="O17" i="190"/>
  <c r="O15" i="190"/>
  <c r="O13" i="190"/>
  <c r="O11" i="190"/>
  <c r="O9" i="190"/>
  <c r="O7" i="190"/>
  <c r="N18" i="190"/>
  <c r="N16" i="190"/>
  <c r="N14" i="190"/>
  <c r="N12" i="190"/>
  <c r="N10" i="190"/>
  <c r="N8" i="190"/>
  <c r="N17" i="190"/>
  <c r="N15" i="190"/>
  <c r="N13" i="190"/>
  <c r="N11" i="190"/>
  <c r="N9" i="190"/>
  <c r="N7" i="190"/>
  <c r="M18" i="190"/>
  <c r="M16" i="190"/>
  <c r="M14" i="190"/>
  <c r="M12" i="190"/>
  <c r="M10" i="190"/>
  <c r="M8" i="190"/>
  <c r="M17" i="190"/>
  <c r="M15" i="190"/>
  <c r="M13" i="190"/>
  <c r="M11" i="190"/>
  <c r="M9" i="190"/>
  <c r="M7" i="190"/>
  <c r="R14" i="179"/>
  <c r="U16" i="179"/>
  <c r="U14" i="179"/>
  <c r="U12" i="179"/>
  <c r="U10" i="179"/>
  <c r="U8" i="179"/>
  <c r="S8" i="179"/>
  <c r="R8" i="179"/>
  <c r="Q8" i="179"/>
  <c r="P8" i="179"/>
  <c r="O8" i="179"/>
  <c r="N8" i="179"/>
  <c r="V7" i="179"/>
  <c r="U7" i="179"/>
  <c r="T7" i="179"/>
  <c r="S7" i="179"/>
  <c r="R7" i="179"/>
  <c r="Q7" i="179"/>
  <c r="P7" i="179"/>
  <c r="O7" i="179"/>
  <c r="N7" i="179"/>
  <c r="N9" i="179"/>
  <c r="N11" i="179"/>
  <c r="N13" i="179"/>
  <c r="N16" i="179"/>
  <c r="V9" i="179"/>
  <c r="P9" i="179"/>
  <c r="O9" i="179"/>
  <c r="T16" i="179"/>
  <c r="S16" i="179"/>
  <c r="R16" i="179"/>
  <c r="Q16" i="179"/>
  <c r="P16" i="179"/>
  <c r="O16" i="179"/>
  <c r="V15" i="179"/>
  <c r="U15" i="179"/>
  <c r="T15" i="179"/>
  <c r="S15" i="179"/>
  <c r="R15" i="179"/>
  <c r="Q15" i="179"/>
  <c r="P15" i="179"/>
  <c r="O15" i="179"/>
  <c r="N15" i="179"/>
  <c r="T14" i="179"/>
  <c r="S14" i="179"/>
  <c r="Q14" i="179"/>
  <c r="P14" i="179"/>
  <c r="O14" i="179"/>
  <c r="N14" i="179"/>
  <c r="V13" i="179"/>
  <c r="U13" i="179"/>
  <c r="T13" i="179"/>
  <c r="S13" i="179"/>
  <c r="R13" i="179"/>
  <c r="Q13" i="179"/>
  <c r="P13" i="179"/>
  <c r="O13" i="179"/>
  <c r="S12" i="179"/>
  <c r="R12" i="179"/>
  <c r="Q12" i="179"/>
  <c r="P12" i="179"/>
  <c r="O12" i="179"/>
  <c r="N12" i="179"/>
  <c r="V11" i="179"/>
  <c r="U11" i="179"/>
  <c r="T11" i="179"/>
  <c r="S11" i="179"/>
  <c r="R11" i="179"/>
  <c r="Q11" i="179"/>
  <c r="P11" i="179"/>
  <c r="O11" i="179"/>
  <c r="T10" i="179"/>
  <c r="S10" i="179"/>
  <c r="R10" i="179"/>
  <c r="Q10" i="179"/>
  <c r="P10" i="179"/>
  <c r="O10" i="179"/>
  <c r="N10" i="179"/>
  <c r="U9" i="179"/>
  <c r="T9" i="179"/>
  <c r="S9" i="179"/>
  <c r="R9" i="179"/>
  <c r="Q9" i="179"/>
  <c r="U14" i="178"/>
  <c r="S14" i="178"/>
  <c r="R14" i="178"/>
  <c r="Q14" i="178"/>
  <c r="P14" i="178"/>
  <c r="O14" i="178"/>
  <c r="N14" i="178"/>
  <c r="M14" i="178"/>
  <c r="U13" i="178"/>
  <c r="T13" i="178"/>
  <c r="S13" i="178"/>
  <c r="R13" i="178"/>
  <c r="Q13" i="178"/>
  <c r="P13" i="178"/>
  <c r="O13" i="178"/>
  <c r="N13" i="178"/>
  <c r="M13" i="178"/>
  <c r="U12" i="178"/>
  <c r="S12" i="178"/>
  <c r="R12" i="178"/>
  <c r="Q12" i="178"/>
  <c r="P12" i="178"/>
  <c r="O12" i="178"/>
  <c r="N12" i="178"/>
  <c r="M12" i="178"/>
  <c r="U11" i="178"/>
  <c r="T11" i="178"/>
  <c r="S11" i="178"/>
  <c r="R11" i="178"/>
  <c r="Q11" i="178"/>
  <c r="P11" i="178"/>
  <c r="O11" i="178"/>
  <c r="N11" i="178"/>
  <c r="M11" i="178"/>
  <c r="U10" i="178"/>
  <c r="S10" i="178"/>
  <c r="R10" i="178"/>
  <c r="Q10" i="178"/>
  <c r="P10" i="178"/>
  <c r="O10" i="178"/>
  <c r="N10" i="178"/>
  <c r="M10" i="178"/>
  <c r="U9" i="178"/>
  <c r="T9" i="178"/>
  <c r="S9" i="178"/>
  <c r="R9" i="178"/>
  <c r="Q9" i="178"/>
  <c r="P9" i="178"/>
  <c r="O9" i="178"/>
  <c r="N9" i="178"/>
  <c r="M9" i="178"/>
  <c r="U8" i="178"/>
  <c r="S8" i="178"/>
  <c r="Q8" i="178"/>
  <c r="R8" i="178"/>
  <c r="P8" i="178"/>
  <c r="O8" i="178"/>
  <c r="N8" i="178"/>
  <c r="M8" i="178"/>
  <c r="U7" i="178"/>
  <c r="T7" i="178"/>
  <c r="S7" i="178"/>
  <c r="R7" i="178"/>
  <c r="Q7" i="178"/>
  <c r="P7" i="178"/>
  <c r="O7" i="178"/>
  <c r="N7" i="178"/>
  <c r="M7" i="178"/>
  <c r="M19" i="173"/>
  <c r="M17" i="173"/>
  <c r="M15" i="173"/>
  <c r="M13" i="173"/>
  <c r="M11" i="173"/>
  <c r="M9" i="173"/>
  <c r="M18" i="173"/>
  <c r="M16" i="173"/>
  <c r="M14" i="173"/>
  <c r="M12" i="173"/>
  <c r="M10" i="173"/>
  <c r="M8" i="173"/>
  <c r="Q8" i="173"/>
  <c r="P8" i="173"/>
  <c r="N8" i="173"/>
  <c r="Q19" i="173"/>
  <c r="P19" i="173"/>
  <c r="O19" i="173"/>
  <c r="N19" i="173"/>
  <c r="Q18" i="173"/>
  <c r="P18" i="173"/>
  <c r="O18" i="173"/>
  <c r="N18" i="173"/>
  <c r="Q17" i="173"/>
  <c r="P17" i="173"/>
  <c r="O17" i="173"/>
  <c r="N17" i="173"/>
  <c r="Q16" i="173"/>
  <c r="P16" i="173"/>
  <c r="O16" i="173"/>
  <c r="N16" i="173"/>
  <c r="Q15" i="173"/>
  <c r="P15" i="173"/>
  <c r="O15" i="173"/>
  <c r="N15" i="173"/>
  <c r="Q14" i="173"/>
  <c r="P14" i="173"/>
  <c r="O14" i="173"/>
  <c r="N14" i="173"/>
  <c r="Q13" i="173"/>
  <c r="P13" i="173"/>
  <c r="O13" i="173"/>
  <c r="N13" i="173"/>
  <c r="Q12" i="173"/>
  <c r="P12" i="173"/>
  <c r="O12" i="173"/>
  <c r="N12" i="173"/>
  <c r="Q11" i="173"/>
  <c r="P11" i="173"/>
  <c r="O11" i="173"/>
  <c r="N11" i="173"/>
  <c r="Q10" i="173"/>
  <c r="P10" i="173"/>
  <c r="O10" i="173"/>
  <c r="N10" i="173"/>
  <c r="Q9" i="173"/>
  <c r="P9" i="173"/>
  <c r="O9" i="173"/>
  <c r="N9" i="173"/>
  <c r="O8" i="173"/>
  <c r="P19" i="172"/>
  <c r="P17" i="172"/>
  <c r="P15" i="172"/>
  <c r="P13" i="172"/>
  <c r="P11" i="172"/>
  <c r="P9" i="172"/>
  <c r="P18" i="172"/>
  <c r="P16" i="172"/>
  <c r="P14" i="172"/>
  <c r="P12" i="172"/>
  <c r="P10" i="172"/>
  <c r="P8" i="172"/>
  <c r="O19" i="172"/>
  <c r="O17" i="172"/>
  <c r="O15" i="172"/>
  <c r="O13" i="172"/>
  <c r="O11" i="172"/>
  <c r="O9" i="172"/>
  <c r="O18" i="172"/>
  <c r="O16" i="172"/>
  <c r="O14" i="172"/>
  <c r="O12" i="172"/>
  <c r="O10" i="172"/>
  <c r="O8" i="172"/>
  <c r="N19" i="172"/>
  <c r="N17" i="172"/>
  <c r="N15" i="172"/>
  <c r="N13" i="172"/>
  <c r="N11" i="172"/>
  <c r="N9" i="172"/>
  <c r="N18" i="172"/>
  <c r="N16" i="172"/>
  <c r="N14" i="172"/>
  <c r="N12" i="172"/>
  <c r="N10" i="172"/>
  <c r="N8" i="172"/>
  <c r="M19" i="172"/>
  <c r="M17" i="172"/>
  <c r="M15" i="172"/>
  <c r="M13" i="172"/>
  <c r="M11" i="172"/>
  <c r="M9" i="172"/>
  <c r="M18" i="172"/>
  <c r="M16" i="172"/>
  <c r="M14" i="172"/>
  <c r="M12" i="172"/>
  <c r="M10" i="172"/>
  <c r="M8" i="172"/>
  <c r="X19" i="232" l="1"/>
  <c r="X17" i="232"/>
  <c r="X15" i="232"/>
  <c r="X13" i="232"/>
  <c r="X11" i="232"/>
  <c r="X9" i="232"/>
  <c r="W19" i="232"/>
  <c r="W17" i="232"/>
  <c r="W15" i="232"/>
  <c r="W13" i="232"/>
  <c r="W12" i="232"/>
  <c r="W11" i="232"/>
  <c r="W9" i="232"/>
  <c r="V9" i="232"/>
  <c r="V11" i="232"/>
  <c r="V10" i="232"/>
  <c r="V19" i="232"/>
  <c r="U19" i="232"/>
  <c r="T19" i="232"/>
  <c r="S19" i="232"/>
  <c r="R19" i="232"/>
  <c r="Q19" i="232"/>
  <c r="P19" i="232"/>
  <c r="X18" i="232"/>
  <c r="W18" i="232"/>
  <c r="V18" i="232"/>
  <c r="U18" i="232"/>
  <c r="T18" i="232"/>
  <c r="S18" i="232"/>
  <c r="R18" i="232"/>
  <c r="Q18" i="232"/>
  <c r="P18" i="232"/>
  <c r="V17" i="232"/>
  <c r="U17" i="232"/>
  <c r="T17" i="232"/>
  <c r="S17" i="232"/>
  <c r="R17" i="232"/>
  <c r="Q17" i="232"/>
  <c r="P17" i="232"/>
  <c r="X16" i="232"/>
  <c r="W16" i="232"/>
  <c r="V16" i="232"/>
  <c r="U16" i="232"/>
  <c r="T16" i="232"/>
  <c r="S16" i="232"/>
  <c r="R16" i="232"/>
  <c r="Q16" i="232"/>
  <c r="P16" i="232"/>
  <c r="V15" i="232"/>
  <c r="U15" i="232"/>
  <c r="T15" i="232"/>
  <c r="S15" i="232"/>
  <c r="R15" i="232"/>
  <c r="Q15" i="232"/>
  <c r="P15" i="232"/>
  <c r="X14" i="232"/>
  <c r="W14" i="232"/>
  <c r="V14" i="232"/>
  <c r="U14" i="232"/>
  <c r="T14" i="232"/>
  <c r="S14" i="232"/>
  <c r="R14" i="232"/>
  <c r="Q14" i="232"/>
  <c r="P14" i="232"/>
  <c r="V13" i="232"/>
  <c r="U13" i="232"/>
  <c r="T13" i="232"/>
  <c r="S13" i="232"/>
  <c r="R13" i="232"/>
  <c r="Q13" i="232"/>
  <c r="P13" i="232"/>
  <c r="X12" i="232"/>
  <c r="V12" i="232"/>
  <c r="U12" i="232"/>
  <c r="T12" i="232"/>
  <c r="S12" i="232"/>
  <c r="R12" i="232"/>
  <c r="Q12" i="232"/>
  <c r="P12" i="232"/>
  <c r="U11" i="232"/>
  <c r="T11" i="232"/>
  <c r="S11" i="232"/>
  <c r="R11" i="232"/>
  <c r="Q11" i="232"/>
  <c r="P11" i="232"/>
  <c r="X10" i="232"/>
  <c r="W10" i="232"/>
  <c r="U10" i="232"/>
  <c r="T10" i="232"/>
  <c r="S10" i="232"/>
  <c r="R10" i="232"/>
  <c r="Q10" i="232"/>
  <c r="P10" i="232"/>
  <c r="U9" i="232"/>
  <c r="T9" i="232"/>
  <c r="S9" i="232"/>
  <c r="R9" i="232"/>
  <c r="Q9" i="232"/>
  <c r="P9" i="232"/>
  <c r="X8" i="232"/>
  <c r="W8" i="232"/>
  <c r="V8" i="232"/>
  <c r="U8" i="232"/>
  <c r="T8" i="232"/>
  <c r="S8" i="232"/>
  <c r="R8" i="232"/>
  <c r="Q8" i="232"/>
  <c r="P8" i="232"/>
  <c r="X19" i="231"/>
  <c r="X17" i="231"/>
  <c r="X15" i="231"/>
  <c r="X13" i="231"/>
  <c r="X16" i="231"/>
  <c r="X11" i="231"/>
  <c r="X9" i="231"/>
  <c r="V19" i="231"/>
  <c r="V17" i="231"/>
  <c r="V15" i="231"/>
  <c r="V13" i="231"/>
  <c r="V11" i="231"/>
  <c r="V9" i="231"/>
  <c r="U19" i="231"/>
  <c r="U17" i="231"/>
  <c r="U15" i="231"/>
  <c r="U13" i="231"/>
  <c r="U11" i="231"/>
  <c r="U9" i="231"/>
  <c r="T19" i="231"/>
  <c r="T17" i="231"/>
  <c r="T15" i="231"/>
  <c r="T13" i="231"/>
  <c r="T11" i="231"/>
  <c r="T9" i="231"/>
  <c r="S19" i="231"/>
  <c r="S17" i="231"/>
  <c r="S15" i="231"/>
  <c r="S13" i="231"/>
  <c r="S11" i="231"/>
  <c r="S9" i="231"/>
  <c r="R19" i="231"/>
  <c r="R17" i="231"/>
  <c r="R15" i="231"/>
  <c r="R13" i="231"/>
  <c r="R11" i="231"/>
  <c r="R9" i="231"/>
  <c r="Q19" i="231"/>
  <c r="Q17" i="231"/>
  <c r="Q15" i="231"/>
  <c r="Q13" i="231"/>
  <c r="Q11" i="231"/>
  <c r="Q9" i="231"/>
  <c r="P19" i="231"/>
  <c r="P17" i="231"/>
  <c r="P15" i="231"/>
  <c r="P13" i="231"/>
  <c r="P11" i="231"/>
  <c r="P9" i="231"/>
  <c r="X18" i="231"/>
  <c r="X14" i="231"/>
  <c r="X12" i="231"/>
  <c r="X10" i="231"/>
  <c r="X8" i="231"/>
  <c r="W18" i="231"/>
  <c r="W16" i="231"/>
  <c r="W14" i="231"/>
  <c r="W12" i="231"/>
  <c r="W10" i="231"/>
  <c r="W8" i="231"/>
  <c r="V18" i="231"/>
  <c r="V16" i="231"/>
  <c r="V14" i="231"/>
  <c r="V12" i="231"/>
  <c r="V10" i="231"/>
  <c r="V8" i="231"/>
  <c r="U18" i="231"/>
  <c r="U16" i="231"/>
  <c r="U14" i="231"/>
  <c r="U12" i="231"/>
  <c r="U10" i="231"/>
  <c r="U8" i="231"/>
  <c r="T18" i="231"/>
  <c r="T16" i="231"/>
  <c r="T14" i="231"/>
  <c r="T12" i="231"/>
  <c r="T10" i="231"/>
  <c r="T8" i="231"/>
  <c r="S18" i="231"/>
  <c r="S16" i="231"/>
  <c r="S14" i="231"/>
  <c r="S12" i="231"/>
  <c r="S10" i="231"/>
  <c r="S8" i="231"/>
  <c r="R18" i="231"/>
  <c r="R16" i="231"/>
  <c r="R14" i="231"/>
  <c r="R12" i="231"/>
  <c r="R10" i="231"/>
  <c r="R8" i="231"/>
  <c r="Q18" i="231"/>
  <c r="Q16" i="231"/>
  <c r="Q14" i="231"/>
  <c r="Q12" i="231"/>
  <c r="Q10" i="231"/>
  <c r="Q8" i="231"/>
  <c r="P18" i="231"/>
  <c r="P16" i="231"/>
  <c r="P14" i="231"/>
  <c r="P12" i="231"/>
  <c r="P10" i="231"/>
  <c r="P8" i="231"/>
  <c r="T21" i="253"/>
  <c r="R16" i="253"/>
  <c r="R20" i="239"/>
  <c r="O17" i="239"/>
  <c r="T22" i="253"/>
  <c r="S22" i="253"/>
  <c r="R22" i="253"/>
  <c r="Q22" i="253"/>
  <c r="P22" i="253"/>
  <c r="O22" i="253"/>
  <c r="S21" i="253"/>
  <c r="R21" i="253"/>
  <c r="Q21" i="253"/>
  <c r="P21" i="253"/>
  <c r="O21" i="253"/>
  <c r="T20" i="253"/>
  <c r="S20" i="253"/>
  <c r="R20" i="253"/>
  <c r="Q20" i="253"/>
  <c r="P20" i="253"/>
  <c r="O20" i="253"/>
  <c r="T19" i="253"/>
  <c r="S19" i="253"/>
  <c r="R19" i="253"/>
  <c r="Q19" i="253"/>
  <c r="P19" i="253"/>
  <c r="O19" i="253"/>
  <c r="T18" i="253"/>
  <c r="S18" i="253"/>
  <c r="R18" i="253"/>
  <c r="Q18" i="253"/>
  <c r="P18" i="253"/>
  <c r="O18" i="253"/>
  <c r="T17" i="253"/>
  <c r="S17" i="253"/>
  <c r="R17" i="253"/>
  <c r="Q17" i="253"/>
  <c r="P17" i="253"/>
  <c r="O17" i="253"/>
  <c r="T16" i="253"/>
  <c r="S16" i="253"/>
  <c r="Q16" i="253"/>
  <c r="P16" i="253"/>
  <c r="O16" i="253"/>
  <c r="T15" i="253"/>
  <c r="S15" i="253"/>
  <c r="R15" i="253"/>
  <c r="Q15" i="253"/>
  <c r="P15" i="253"/>
  <c r="O15" i="253"/>
  <c r="T14" i="253"/>
  <c r="S14" i="253"/>
  <c r="R14" i="253"/>
  <c r="Q14" i="253"/>
  <c r="P14" i="253"/>
  <c r="O14" i="253"/>
  <c r="T13" i="253"/>
  <c r="S13" i="253"/>
  <c r="R13" i="253"/>
  <c r="Q13" i="253"/>
  <c r="P13" i="253"/>
  <c r="O13" i="253"/>
  <c r="T12" i="253"/>
  <c r="S12" i="253"/>
  <c r="R12" i="253"/>
  <c r="Q12" i="253"/>
  <c r="P12" i="253"/>
  <c r="O12" i="253"/>
  <c r="T11" i="253"/>
  <c r="S11" i="253"/>
  <c r="R11" i="253"/>
  <c r="Q11" i="253"/>
  <c r="P11" i="253"/>
  <c r="O11" i="253"/>
  <c r="T10" i="253"/>
  <c r="S10" i="253"/>
  <c r="R10" i="253"/>
  <c r="Q10" i="253"/>
  <c r="P10" i="253"/>
  <c r="O10" i="253"/>
  <c r="T9" i="253"/>
  <c r="S9" i="253"/>
  <c r="R9" i="253"/>
  <c r="Q9" i="253"/>
  <c r="P9" i="253"/>
  <c r="O9" i="253"/>
  <c r="T22" i="239"/>
  <c r="S22" i="239"/>
  <c r="R22" i="239"/>
  <c r="Q22" i="239"/>
  <c r="P22" i="239"/>
  <c r="O22" i="239"/>
  <c r="T21" i="239"/>
  <c r="S21" i="239"/>
  <c r="R21" i="239"/>
  <c r="Q21" i="239"/>
  <c r="P21" i="239"/>
  <c r="O21" i="239"/>
  <c r="T20" i="239"/>
  <c r="S20" i="239"/>
  <c r="Q20" i="239"/>
  <c r="P20" i="239"/>
  <c r="O20" i="239"/>
  <c r="T19" i="239"/>
  <c r="S19" i="239"/>
  <c r="R19" i="239"/>
  <c r="Q19" i="239"/>
  <c r="P19" i="239"/>
  <c r="O19" i="239"/>
  <c r="T18" i="239"/>
  <c r="S18" i="239"/>
  <c r="R18" i="239"/>
  <c r="Q18" i="239"/>
  <c r="P18" i="239"/>
  <c r="O18" i="239"/>
  <c r="T17" i="239"/>
  <c r="S17" i="239"/>
  <c r="R17" i="239"/>
  <c r="Q17" i="239"/>
  <c r="P17" i="239"/>
  <c r="T16" i="239"/>
  <c r="S16" i="239"/>
  <c r="R16" i="239"/>
  <c r="Q16" i="239"/>
  <c r="P16" i="239"/>
  <c r="O16" i="239"/>
  <c r="T15" i="239"/>
  <c r="S15" i="239"/>
  <c r="R15" i="239"/>
  <c r="Q15" i="239"/>
  <c r="P15" i="239"/>
  <c r="O15" i="239"/>
  <c r="T14" i="239"/>
  <c r="S14" i="239"/>
  <c r="R14" i="239"/>
  <c r="Q14" i="239"/>
  <c r="P14" i="239"/>
  <c r="O14" i="239"/>
  <c r="T13" i="239"/>
  <c r="S13" i="239"/>
  <c r="R13" i="239"/>
  <c r="Q13" i="239"/>
  <c r="P13" i="239"/>
  <c r="O13" i="239"/>
  <c r="T12" i="239"/>
  <c r="S12" i="239"/>
  <c r="R12" i="239"/>
  <c r="Q12" i="239"/>
  <c r="P12" i="239"/>
  <c r="O12" i="239"/>
  <c r="T11" i="239"/>
  <c r="S11" i="239"/>
  <c r="R11" i="239"/>
  <c r="Q11" i="239"/>
  <c r="P11" i="239"/>
  <c r="O11" i="239"/>
  <c r="T10" i="239"/>
  <c r="S10" i="239"/>
  <c r="R10" i="239"/>
  <c r="Q10" i="239"/>
  <c r="P10" i="239"/>
  <c r="O10" i="239"/>
  <c r="T9" i="239"/>
  <c r="S9" i="239"/>
  <c r="R9" i="239"/>
  <c r="Q9" i="239"/>
  <c r="P9" i="239"/>
  <c r="O9" i="239"/>
  <c r="R19" i="123"/>
  <c r="P8" i="123"/>
  <c r="Q19" i="123"/>
  <c r="P19" i="123"/>
  <c r="O19" i="123"/>
  <c r="R18" i="123"/>
  <c r="Q18" i="123"/>
  <c r="P18" i="123"/>
  <c r="O18" i="123"/>
  <c r="R17" i="123"/>
  <c r="Q17" i="123"/>
  <c r="P17" i="123"/>
  <c r="O17" i="123"/>
  <c r="R16" i="123"/>
  <c r="Q16" i="123"/>
  <c r="P16" i="123"/>
  <c r="O16" i="123"/>
  <c r="R15" i="123"/>
  <c r="Q15" i="123"/>
  <c r="P15" i="123"/>
  <c r="O15" i="123"/>
  <c r="R14" i="123"/>
  <c r="Q14" i="123"/>
  <c r="P14" i="123"/>
  <c r="O14" i="123"/>
  <c r="R13" i="123"/>
  <c r="Q13" i="123"/>
  <c r="P13" i="123"/>
  <c r="O13" i="123"/>
  <c r="R12" i="123"/>
  <c r="Q12" i="123"/>
  <c r="P12" i="123"/>
  <c r="O12" i="123"/>
  <c r="R11" i="123"/>
  <c r="Q11" i="123"/>
  <c r="P11" i="123"/>
  <c r="O11" i="123"/>
  <c r="R10" i="123"/>
  <c r="Q10" i="123"/>
  <c r="P10" i="123"/>
  <c r="O10" i="123"/>
  <c r="R9" i="123"/>
  <c r="Q9" i="123"/>
  <c r="P9" i="123"/>
  <c r="O9" i="123"/>
  <c r="R8" i="123"/>
  <c r="Q8" i="123"/>
  <c r="O8" i="123"/>
  <c r="R19" i="122"/>
  <c r="R18" i="122"/>
  <c r="R17" i="122"/>
  <c r="R16" i="122"/>
  <c r="R15" i="122"/>
  <c r="R14" i="122"/>
  <c r="R13" i="122"/>
  <c r="R12" i="122"/>
  <c r="R11" i="122"/>
  <c r="R10" i="122"/>
  <c r="R9" i="122"/>
  <c r="R8" i="122"/>
  <c r="Q19" i="122"/>
  <c r="Q18" i="122"/>
  <c r="Q17" i="122"/>
  <c r="Q16" i="122"/>
  <c r="Q15" i="122"/>
  <c r="Q14" i="122"/>
  <c r="Q13" i="122"/>
  <c r="Q12" i="122"/>
  <c r="Q11" i="122"/>
  <c r="Q10" i="122"/>
  <c r="Q9" i="122"/>
  <c r="Q8" i="122"/>
  <c r="P19" i="122"/>
  <c r="P18" i="122"/>
  <c r="P17" i="122"/>
  <c r="P16" i="122"/>
  <c r="P15" i="122"/>
  <c r="P14" i="122"/>
  <c r="P13" i="122"/>
  <c r="P12" i="122"/>
  <c r="P11" i="122"/>
  <c r="P10" i="122"/>
  <c r="P9" i="122"/>
  <c r="P8" i="122"/>
  <c r="O19" i="122"/>
  <c r="O18" i="122"/>
  <c r="O17" i="122"/>
  <c r="O16" i="122"/>
  <c r="O15" i="122"/>
  <c r="O14" i="122"/>
  <c r="O13" i="122"/>
  <c r="O12" i="122"/>
  <c r="O11" i="122"/>
  <c r="O10" i="122"/>
  <c r="O9" i="122"/>
  <c r="O8" i="122"/>
  <c r="W12" i="116"/>
  <c r="W11" i="116"/>
  <c r="W10" i="116"/>
  <c r="W9" i="116"/>
  <c r="V12" i="116"/>
  <c r="V11" i="116"/>
  <c r="V10" i="116"/>
  <c r="V9" i="116"/>
  <c r="G28" i="46" l="1"/>
  <c r="G27" i="46" s="1"/>
  <c r="F28" i="46"/>
  <c r="E28" i="46"/>
  <c r="D28" i="46"/>
  <c r="C28" i="46"/>
  <c r="B28" i="46"/>
  <c r="H28" i="46" s="1"/>
  <c r="F27" i="46"/>
  <c r="E27" i="46"/>
  <c r="D27" i="46"/>
  <c r="C27" i="46"/>
  <c r="H26" i="46"/>
  <c r="G26" i="46"/>
  <c r="F26" i="46"/>
  <c r="E26" i="46"/>
  <c r="D26" i="46"/>
  <c r="C26" i="46"/>
  <c r="B26" i="46"/>
  <c r="G25" i="46"/>
  <c r="F25" i="46"/>
  <c r="E25" i="46"/>
  <c r="D25" i="46"/>
  <c r="C25" i="46"/>
  <c r="B25" i="46"/>
  <c r="H25" i="46" s="1"/>
  <c r="G24" i="46"/>
  <c r="F24" i="46"/>
  <c r="E24" i="46"/>
  <c r="D24" i="46"/>
  <c r="C24" i="46"/>
  <c r="B24" i="46"/>
  <c r="H24" i="46" s="1"/>
  <c r="G23" i="46"/>
  <c r="F23" i="46"/>
  <c r="E23" i="46"/>
  <c r="E18" i="46" s="1"/>
  <c r="D23" i="46"/>
  <c r="C23" i="46"/>
  <c r="B23" i="46"/>
  <c r="H23" i="46" s="1"/>
  <c r="G22" i="46"/>
  <c r="F22" i="46"/>
  <c r="E22" i="46"/>
  <c r="D22" i="46"/>
  <c r="H22" i="46" s="1"/>
  <c r="C22" i="46"/>
  <c r="B22" i="46"/>
  <c r="G21" i="46"/>
  <c r="F21" i="46"/>
  <c r="E21" i="46"/>
  <c r="D21" i="46"/>
  <c r="C21" i="46"/>
  <c r="H21" i="46" s="1"/>
  <c r="B21" i="46"/>
  <c r="G20" i="46"/>
  <c r="F20" i="46"/>
  <c r="E20" i="46"/>
  <c r="D20" i="46"/>
  <c r="C20" i="46"/>
  <c r="B20" i="46"/>
  <c r="H20" i="46" s="1"/>
  <c r="G19" i="46"/>
  <c r="G18" i="46" s="1"/>
  <c r="F19" i="46"/>
  <c r="F18" i="46" s="1"/>
  <c r="E19" i="46"/>
  <c r="D19" i="46"/>
  <c r="C19" i="46"/>
  <c r="B19" i="46"/>
  <c r="B18" i="46" s="1"/>
  <c r="G17" i="46"/>
  <c r="F17" i="46"/>
  <c r="E17" i="46"/>
  <c r="D17" i="46"/>
  <c r="C17" i="46"/>
  <c r="H17" i="46" s="1"/>
  <c r="B17" i="46"/>
  <c r="G16" i="46"/>
  <c r="F16" i="46"/>
  <c r="E16" i="46"/>
  <c r="D16" i="46"/>
  <c r="C16" i="46"/>
  <c r="B16" i="46"/>
  <c r="H16" i="46" s="1"/>
  <c r="G15" i="46"/>
  <c r="F15" i="46"/>
  <c r="E15" i="46"/>
  <c r="D15" i="46"/>
  <c r="C15" i="46"/>
  <c r="B15" i="46"/>
  <c r="H15" i="46" s="1"/>
  <c r="G14" i="46"/>
  <c r="F14" i="46"/>
  <c r="E14" i="46"/>
  <c r="D14" i="46"/>
  <c r="H14" i="46" s="1"/>
  <c r="C14" i="46"/>
  <c r="B14" i="46"/>
  <c r="G13" i="46"/>
  <c r="F13" i="46"/>
  <c r="E13" i="46"/>
  <c r="D13" i="46"/>
  <c r="C13" i="46"/>
  <c r="H13" i="46" s="1"/>
  <c r="B13" i="46"/>
  <c r="G12" i="46"/>
  <c r="F12" i="46"/>
  <c r="E12" i="46"/>
  <c r="D12" i="46"/>
  <c r="C12" i="46"/>
  <c r="B12" i="46"/>
  <c r="H12" i="46" s="1"/>
  <c r="G11" i="46"/>
  <c r="F11" i="46"/>
  <c r="E11" i="46"/>
  <c r="D11" i="46"/>
  <c r="C11" i="46"/>
  <c r="B11" i="46"/>
  <c r="H11" i="46" s="1"/>
  <c r="H10" i="46"/>
  <c r="G10" i="46"/>
  <c r="F10" i="46"/>
  <c r="F9" i="46" s="1"/>
  <c r="F8" i="46" s="1"/>
  <c r="E10" i="46"/>
  <c r="E9" i="46" s="1"/>
  <c r="D10" i="46"/>
  <c r="D9" i="46" s="1"/>
  <c r="C10" i="46"/>
  <c r="B10" i="46"/>
  <c r="B9" i="46" s="1"/>
  <c r="G9" i="46"/>
  <c r="G8" i="46" s="1"/>
  <c r="C9" i="46"/>
  <c r="G28" i="44"/>
  <c r="G27" i="44" s="1"/>
  <c r="F28" i="44"/>
  <c r="E28" i="44"/>
  <c r="D28" i="44"/>
  <c r="C28" i="44"/>
  <c r="B28" i="44"/>
  <c r="H28" i="44" s="1"/>
  <c r="F27" i="44"/>
  <c r="E27" i="44"/>
  <c r="D27" i="44"/>
  <c r="C27" i="44"/>
  <c r="H26" i="44"/>
  <c r="G26" i="44"/>
  <c r="F26" i="44"/>
  <c r="E26" i="44"/>
  <c r="D26" i="44"/>
  <c r="C26" i="44"/>
  <c r="B26" i="44"/>
  <c r="G25" i="44"/>
  <c r="F25" i="44"/>
  <c r="E25" i="44"/>
  <c r="D25" i="44"/>
  <c r="C25" i="44"/>
  <c r="B25" i="44"/>
  <c r="H25" i="44" s="1"/>
  <c r="G24" i="44"/>
  <c r="F24" i="44"/>
  <c r="F18" i="44" s="1"/>
  <c r="E24" i="44"/>
  <c r="D24" i="44"/>
  <c r="C24" i="44"/>
  <c r="B24" i="44"/>
  <c r="H24" i="44" s="1"/>
  <c r="G23" i="44"/>
  <c r="F23" i="44"/>
  <c r="E23" i="44"/>
  <c r="E18" i="44" s="1"/>
  <c r="D23" i="44"/>
  <c r="C23" i="44"/>
  <c r="B23" i="44"/>
  <c r="H23" i="44" s="1"/>
  <c r="G22" i="44"/>
  <c r="F22" i="44"/>
  <c r="E22" i="44"/>
  <c r="D22" i="44"/>
  <c r="D18" i="44" s="1"/>
  <c r="C22" i="44"/>
  <c r="H22" i="44" s="1"/>
  <c r="B22" i="44"/>
  <c r="G21" i="44"/>
  <c r="F21" i="44"/>
  <c r="E21" i="44"/>
  <c r="D21" i="44"/>
  <c r="C21" i="44"/>
  <c r="C18" i="44" s="1"/>
  <c r="B21" i="44"/>
  <c r="H21" i="44" s="1"/>
  <c r="G20" i="44"/>
  <c r="F20" i="44"/>
  <c r="E20" i="44"/>
  <c r="D20" i="44"/>
  <c r="C20" i="44"/>
  <c r="B20" i="44"/>
  <c r="H20" i="44" s="1"/>
  <c r="G19" i="44"/>
  <c r="G18" i="44" s="1"/>
  <c r="F19" i="44"/>
  <c r="E19" i="44"/>
  <c r="D19" i="44"/>
  <c r="C19" i="44"/>
  <c r="B19" i="44"/>
  <c r="B18" i="44" s="1"/>
  <c r="G17" i="44"/>
  <c r="F17" i="44"/>
  <c r="E17" i="44"/>
  <c r="H17" i="44" s="1"/>
  <c r="D17" i="44"/>
  <c r="C17" i="44"/>
  <c r="B17" i="44"/>
  <c r="G16" i="44"/>
  <c r="F16" i="44"/>
  <c r="E16" i="44"/>
  <c r="D16" i="44"/>
  <c r="C16" i="44"/>
  <c r="B16" i="44"/>
  <c r="H16" i="44" s="1"/>
  <c r="G15" i="44"/>
  <c r="F15" i="44"/>
  <c r="E15" i="44"/>
  <c r="E9" i="44" s="1"/>
  <c r="D15" i="44"/>
  <c r="C15" i="44"/>
  <c r="B15" i="44"/>
  <c r="H15" i="44" s="1"/>
  <c r="G14" i="44"/>
  <c r="F14" i="44"/>
  <c r="E14" i="44"/>
  <c r="D14" i="44"/>
  <c r="C14" i="44"/>
  <c r="B14" i="44"/>
  <c r="H14" i="44" s="1"/>
  <c r="G13" i="44"/>
  <c r="F13" i="44"/>
  <c r="E13" i="44"/>
  <c r="D13" i="44"/>
  <c r="D9" i="44" s="1"/>
  <c r="C13" i="44"/>
  <c r="H13" i="44" s="1"/>
  <c r="B13" i="44"/>
  <c r="G12" i="44"/>
  <c r="F12" i="44"/>
  <c r="E12" i="44"/>
  <c r="D12" i="44"/>
  <c r="C12" i="44"/>
  <c r="C9" i="44" s="1"/>
  <c r="C8" i="44" s="1"/>
  <c r="B12" i="44"/>
  <c r="H12" i="44" s="1"/>
  <c r="G11" i="44"/>
  <c r="F11" i="44"/>
  <c r="E11" i="44"/>
  <c r="D11" i="44"/>
  <c r="C11" i="44"/>
  <c r="B11" i="44"/>
  <c r="H11" i="44" s="1"/>
  <c r="G10" i="44"/>
  <c r="F10" i="44"/>
  <c r="F9" i="44" s="1"/>
  <c r="F8" i="44" s="1"/>
  <c r="E10" i="44"/>
  <c r="D10" i="44"/>
  <c r="C10" i="44"/>
  <c r="B10" i="44"/>
  <c r="B9" i="44" s="1"/>
  <c r="G9" i="44"/>
  <c r="H10" i="44" l="1"/>
  <c r="H9" i="46"/>
  <c r="B8" i="46"/>
  <c r="E8" i="46"/>
  <c r="H19" i="46"/>
  <c r="B27" i="46"/>
  <c r="H27" i="46" s="1"/>
  <c r="C18" i="46"/>
  <c r="H18" i="46" s="1"/>
  <c r="D18" i="46"/>
  <c r="D8" i="46" s="1"/>
  <c r="H9" i="44"/>
  <c r="B8" i="44"/>
  <c r="H18" i="44"/>
  <c r="E8" i="44"/>
  <c r="D8" i="44"/>
  <c r="G8" i="44"/>
  <c r="H19" i="44"/>
  <c r="B27" i="44"/>
  <c r="H27" i="44" s="1"/>
  <c r="C7" i="87"/>
  <c r="D7" i="87"/>
  <c r="E7" i="87"/>
  <c r="F7" i="87"/>
  <c r="G7" i="87"/>
  <c r="H7" i="87"/>
  <c r="I7" i="87"/>
  <c r="J7" i="87"/>
  <c r="K7" i="87"/>
  <c r="C8" i="46" l="1"/>
  <c r="H8" i="46" s="1"/>
  <c r="H8" i="44"/>
  <c r="G9" i="89"/>
  <c r="F8" i="88"/>
  <c r="H12" i="74"/>
  <c r="H41" i="74"/>
  <c r="H40" i="74"/>
  <c r="H39" i="74"/>
  <c r="H37" i="74"/>
  <c r="H36" i="74"/>
  <c r="H35" i="74"/>
  <c r="H33" i="74"/>
  <c r="H32" i="74"/>
  <c r="H31" i="74"/>
  <c r="H29" i="74"/>
  <c r="H28" i="74"/>
  <c r="H27" i="74"/>
  <c r="H25" i="74"/>
  <c r="H24" i="74"/>
  <c r="H23" i="74"/>
  <c r="H21" i="74"/>
  <c r="H20" i="74"/>
  <c r="H19" i="74"/>
  <c r="H17" i="74"/>
  <c r="H16" i="74"/>
  <c r="H15" i="74"/>
  <c r="H13" i="74"/>
  <c r="H11" i="74"/>
  <c r="H41" i="73"/>
  <c r="H40" i="73"/>
  <c r="H39" i="73"/>
  <c r="H37" i="73"/>
  <c r="H36" i="73"/>
  <c r="H35" i="73"/>
  <c r="H33" i="73"/>
  <c r="H32" i="73"/>
  <c r="H31" i="73"/>
  <c r="H29" i="73"/>
  <c r="H28" i="73"/>
  <c r="H27" i="73"/>
  <c r="H25" i="73"/>
  <c r="H24" i="73"/>
  <c r="H23" i="73"/>
  <c r="H21" i="73"/>
  <c r="H20" i="73"/>
  <c r="H19" i="73"/>
  <c r="H17" i="73"/>
  <c r="H16" i="73"/>
  <c r="H15" i="73"/>
  <c r="H13" i="73"/>
  <c r="H12" i="73"/>
  <c r="H11" i="73"/>
  <c r="H41" i="72"/>
  <c r="H40" i="72"/>
  <c r="H39" i="72"/>
  <c r="H37" i="72"/>
  <c r="H36" i="72"/>
  <c r="H35" i="72"/>
  <c r="H33" i="72"/>
  <c r="H32" i="72"/>
  <c r="H31" i="72"/>
  <c r="H29" i="72"/>
  <c r="H28" i="72"/>
  <c r="H27" i="72"/>
  <c r="H25" i="72"/>
  <c r="H24" i="72"/>
  <c r="H23" i="72"/>
  <c r="H21" i="72"/>
  <c r="H20" i="72"/>
  <c r="H19" i="72"/>
  <c r="H17" i="72"/>
  <c r="H16" i="72"/>
  <c r="H15" i="72"/>
  <c r="H13" i="72"/>
  <c r="H12" i="72"/>
  <c r="H11" i="72"/>
  <c r="D10" i="71"/>
  <c r="H41" i="71"/>
  <c r="H40" i="71"/>
  <c r="H39" i="71"/>
  <c r="H37" i="71"/>
  <c r="H36" i="71"/>
  <c r="H35" i="71"/>
  <c r="H33" i="71"/>
  <c r="H32" i="71"/>
  <c r="H31" i="71"/>
  <c r="H29" i="71"/>
  <c r="H28" i="71"/>
  <c r="H27" i="71"/>
  <c r="H25" i="71"/>
  <c r="H24" i="71"/>
  <c r="H23" i="71"/>
  <c r="H21" i="71"/>
  <c r="H20" i="71"/>
  <c r="H19" i="71"/>
  <c r="H17" i="71"/>
  <c r="H16" i="71"/>
  <c r="H15" i="71"/>
  <c r="H13" i="71"/>
  <c r="H12" i="71"/>
  <c r="H11" i="71"/>
  <c r="H41" i="70"/>
  <c r="H40" i="70"/>
  <c r="H39" i="70"/>
  <c r="H37" i="70"/>
  <c r="H36" i="70"/>
  <c r="H35" i="70"/>
  <c r="H33" i="70"/>
  <c r="H32" i="70"/>
  <c r="H31" i="70"/>
  <c r="H29" i="70"/>
  <c r="H28" i="70"/>
  <c r="H27" i="70"/>
  <c r="H25" i="70"/>
  <c r="H24" i="70"/>
  <c r="H23" i="70"/>
  <c r="H21" i="70"/>
  <c r="H20" i="70"/>
  <c r="H19" i="70"/>
  <c r="H17" i="70"/>
  <c r="H16" i="70"/>
  <c r="H15" i="70"/>
  <c r="H13" i="70"/>
  <c r="H12" i="70"/>
  <c r="H11" i="70"/>
  <c r="H41" i="69"/>
  <c r="H40" i="69"/>
  <c r="H39" i="69"/>
  <c r="H37" i="69"/>
  <c r="H36" i="69"/>
  <c r="H35" i="69"/>
  <c r="H33" i="69"/>
  <c r="H32" i="69"/>
  <c r="H31" i="69"/>
  <c r="H29" i="69"/>
  <c r="H28" i="69"/>
  <c r="H27" i="69"/>
  <c r="H25" i="69"/>
  <c r="H24" i="69"/>
  <c r="H23" i="69"/>
  <c r="H21" i="69"/>
  <c r="H20" i="69"/>
  <c r="H19" i="69"/>
  <c r="H17" i="69"/>
  <c r="H16" i="69"/>
  <c r="H15" i="69"/>
  <c r="H13" i="69"/>
  <c r="H12" i="69"/>
  <c r="H11" i="69"/>
  <c r="B8" i="215"/>
  <c r="C8" i="215"/>
  <c r="D8" i="215"/>
  <c r="E8" i="215"/>
  <c r="F8" i="215"/>
  <c r="G8" i="215"/>
  <c r="H41" i="68"/>
  <c r="H40" i="68"/>
  <c r="H39" i="68"/>
  <c r="H37" i="68"/>
  <c r="H36" i="68"/>
  <c r="H35" i="68"/>
  <c r="H33" i="68"/>
  <c r="H32" i="68"/>
  <c r="H31" i="68"/>
  <c r="H29" i="68"/>
  <c r="H28" i="68"/>
  <c r="H27" i="68"/>
  <c r="H25" i="68"/>
  <c r="H24" i="68"/>
  <c r="H23" i="68"/>
  <c r="H21" i="68"/>
  <c r="H20" i="68"/>
  <c r="H19" i="68"/>
  <c r="H17" i="68"/>
  <c r="H16" i="68"/>
  <c r="H15" i="68"/>
  <c r="H13" i="68"/>
  <c r="H12" i="68"/>
  <c r="H11" i="68"/>
  <c r="H8" i="67"/>
  <c r="H41" i="67"/>
  <c r="H40" i="67"/>
  <c r="H39" i="67"/>
  <c r="H37" i="67"/>
  <c r="H36" i="67"/>
  <c r="H35" i="67"/>
  <c r="H33" i="67"/>
  <c r="H32" i="67"/>
  <c r="H31" i="67"/>
  <c r="H29" i="67"/>
  <c r="H28" i="67"/>
  <c r="H27" i="67"/>
  <c r="H25" i="67"/>
  <c r="H24" i="67"/>
  <c r="H23" i="67"/>
  <c r="H21" i="67"/>
  <c r="H20" i="67"/>
  <c r="H19" i="67"/>
  <c r="H17" i="67"/>
  <c r="H16" i="67"/>
  <c r="H15" i="67"/>
  <c r="H13" i="67"/>
  <c r="H12" i="67"/>
  <c r="H11" i="67"/>
  <c r="H41" i="66"/>
  <c r="H40" i="66"/>
  <c r="H39" i="66"/>
  <c r="H38" i="66"/>
  <c r="H37" i="66"/>
  <c r="H36" i="66"/>
  <c r="H35" i="66"/>
  <c r="H34" i="66"/>
  <c r="H33" i="66"/>
  <c r="H32" i="66"/>
  <c r="H31" i="66"/>
  <c r="H30" i="66"/>
  <c r="H29" i="66"/>
  <c r="H28" i="66"/>
  <c r="H27" i="66"/>
  <c r="H26" i="66"/>
  <c r="H25" i="66"/>
  <c r="H24" i="66"/>
  <c r="H23" i="66"/>
  <c r="H22" i="66"/>
  <c r="H21" i="66"/>
  <c r="H20" i="66"/>
  <c r="H19" i="66"/>
  <c r="H18" i="66"/>
  <c r="H17" i="66"/>
  <c r="H16" i="66"/>
  <c r="H15" i="66"/>
  <c r="H14" i="66"/>
  <c r="H9" i="66" s="1"/>
  <c r="H13" i="66"/>
  <c r="H12" i="66"/>
  <c r="H11" i="66"/>
  <c r="H10" i="66"/>
  <c r="H8" i="66"/>
  <c r="C26" i="67"/>
  <c r="E26" i="67"/>
  <c r="B34" i="67"/>
  <c r="C34" i="67"/>
  <c r="D34" i="67"/>
  <c r="E34" i="67"/>
  <c r="B38" i="74"/>
  <c r="F38" i="74"/>
  <c r="E38" i="74"/>
  <c r="D38" i="74"/>
  <c r="G38" i="74"/>
  <c r="C38" i="74"/>
  <c r="F34" i="74"/>
  <c r="B34" i="74"/>
  <c r="E34" i="74"/>
  <c r="D34" i="74"/>
  <c r="G34" i="74"/>
  <c r="C34" i="74"/>
  <c r="B30" i="74"/>
  <c r="F30" i="74"/>
  <c r="E30" i="74"/>
  <c r="D30" i="74"/>
  <c r="G30" i="74"/>
  <c r="C30" i="74"/>
  <c r="F26" i="74"/>
  <c r="E26" i="74"/>
  <c r="B26" i="74"/>
  <c r="D26" i="74"/>
  <c r="G26" i="74"/>
  <c r="C26" i="74"/>
  <c r="B22" i="74"/>
  <c r="F22" i="74"/>
  <c r="E22" i="74"/>
  <c r="D22" i="74"/>
  <c r="G22" i="74"/>
  <c r="C22" i="74"/>
  <c r="F18" i="74"/>
  <c r="E18" i="74"/>
  <c r="D18" i="74"/>
  <c r="G18" i="74"/>
  <c r="C18" i="74"/>
  <c r="B18" i="74"/>
  <c r="B14" i="74"/>
  <c r="D14" i="74"/>
  <c r="G14" i="74"/>
  <c r="F14" i="74"/>
  <c r="E14" i="74"/>
  <c r="C14" i="74"/>
  <c r="F10" i="74"/>
  <c r="E10" i="74"/>
  <c r="D10" i="74"/>
  <c r="G10" i="74"/>
  <c r="C10" i="74"/>
  <c r="B10" i="74"/>
  <c r="H8" i="74"/>
  <c r="F38" i="73"/>
  <c r="C38" i="73"/>
  <c r="E38" i="73"/>
  <c r="B38" i="73"/>
  <c r="G38" i="73"/>
  <c r="D38" i="73"/>
  <c r="G34" i="73"/>
  <c r="E34" i="73"/>
  <c r="B34" i="73"/>
  <c r="F34" i="73"/>
  <c r="D34" i="73"/>
  <c r="C34" i="73"/>
  <c r="F30" i="73"/>
  <c r="C30" i="73"/>
  <c r="E30" i="73"/>
  <c r="B30" i="73"/>
  <c r="G30" i="73"/>
  <c r="D30" i="73"/>
  <c r="G26" i="73"/>
  <c r="E26" i="73"/>
  <c r="B26" i="73"/>
  <c r="H26" i="73" s="1"/>
  <c r="F26" i="73"/>
  <c r="D26" i="73"/>
  <c r="C26" i="73"/>
  <c r="F22" i="73"/>
  <c r="C22" i="73"/>
  <c r="E22" i="73"/>
  <c r="B22" i="73"/>
  <c r="G22" i="73"/>
  <c r="D22" i="73"/>
  <c r="G18" i="73"/>
  <c r="E18" i="73"/>
  <c r="F18" i="73"/>
  <c r="D18" i="73"/>
  <c r="B18" i="73"/>
  <c r="C18" i="73"/>
  <c r="C14" i="73"/>
  <c r="F14" i="73"/>
  <c r="E14" i="73"/>
  <c r="B14" i="73"/>
  <c r="G14" i="73"/>
  <c r="D14" i="73"/>
  <c r="G10" i="73"/>
  <c r="E10" i="73"/>
  <c r="F10" i="73"/>
  <c r="D10" i="73"/>
  <c r="B10" i="73"/>
  <c r="C10" i="73"/>
  <c r="H8" i="73"/>
  <c r="D38" i="72"/>
  <c r="C38" i="72"/>
  <c r="G38" i="72"/>
  <c r="E38" i="72"/>
  <c r="B38" i="72"/>
  <c r="F38" i="72"/>
  <c r="G34" i="72"/>
  <c r="D34" i="72"/>
  <c r="F34" i="72"/>
  <c r="E34" i="72"/>
  <c r="C34" i="72"/>
  <c r="B34" i="72"/>
  <c r="H34" i="72" s="1"/>
  <c r="D30" i="72"/>
  <c r="C30" i="72"/>
  <c r="G30" i="72"/>
  <c r="E30" i="72"/>
  <c r="B30" i="72"/>
  <c r="F30" i="72"/>
  <c r="G26" i="72"/>
  <c r="D26" i="72"/>
  <c r="H26" i="72" s="1"/>
  <c r="F26" i="72"/>
  <c r="E26" i="72"/>
  <c r="C26" i="72"/>
  <c r="B26" i="72"/>
  <c r="C22" i="72"/>
  <c r="G22" i="72"/>
  <c r="E22" i="72"/>
  <c r="D22" i="72"/>
  <c r="B22" i="72"/>
  <c r="F22" i="72"/>
  <c r="G18" i="72"/>
  <c r="D18" i="72"/>
  <c r="F18" i="72"/>
  <c r="E18" i="72"/>
  <c r="C18" i="72"/>
  <c r="B18" i="72"/>
  <c r="H18" i="72" s="1"/>
  <c r="C14" i="72"/>
  <c r="G14" i="72"/>
  <c r="E14" i="72"/>
  <c r="D14" i="72"/>
  <c r="B14" i="72"/>
  <c r="F14" i="72"/>
  <c r="G10" i="72"/>
  <c r="D10" i="72"/>
  <c r="H10" i="72" s="1"/>
  <c r="F10" i="72"/>
  <c r="E10" i="72"/>
  <c r="C10" i="72"/>
  <c r="B10" i="72"/>
  <c r="H8" i="72"/>
  <c r="F38" i="71"/>
  <c r="C38" i="71"/>
  <c r="E38" i="71"/>
  <c r="B38" i="71"/>
  <c r="G38" i="71"/>
  <c r="D38" i="71"/>
  <c r="G34" i="71"/>
  <c r="E34" i="71"/>
  <c r="B34" i="71"/>
  <c r="F34" i="71"/>
  <c r="D34" i="71"/>
  <c r="C34" i="71"/>
  <c r="D30" i="71"/>
  <c r="F30" i="71"/>
  <c r="C30" i="71"/>
  <c r="E30" i="71"/>
  <c r="B30" i="71"/>
  <c r="G30" i="71"/>
  <c r="G26" i="71"/>
  <c r="E26" i="71"/>
  <c r="F26" i="71"/>
  <c r="D26" i="71"/>
  <c r="B26" i="71"/>
  <c r="C26" i="71"/>
  <c r="C22" i="71"/>
  <c r="F22" i="71"/>
  <c r="E22" i="71"/>
  <c r="B22" i="71"/>
  <c r="G22" i="71"/>
  <c r="D22" i="71"/>
  <c r="G18" i="71"/>
  <c r="E18" i="71"/>
  <c r="F18" i="71"/>
  <c r="D18" i="71"/>
  <c r="B18" i="71"/>
  <c r="H18" i="71" s="1"/>
  <c r="C18" i="71"/>
  <c r="C14" i="71"/>
  <c r="F14" i="71"/>
  <c r="E14" i="71"/>
  <c r="B14" i="71"/>
  <c r="G14" i="71"/>
  <c r="D14" i="71"/>
  <c r="G10" i="71"/>
  <c r="E10" i="71"/>
  <c r="F10" i="71"/>
  <c r="B10" i="71"/>
  <c r="C10" i="71"/>
  <c r="H8" i="71"/>
  <c r="F38" i="70"/>
  <c r="C38" i="70"/>
  <c r="E38" i="70"/>
  <c r="B38" i="70"/>
  <c r="D38" i="70"/>
  <c r="G38" i="70"/>
  <c r="G34" i="70"/>
  <c r="B34" i="70"/>
  <c r="F34" i="70"/>
  <c r="E34" i="70"/>
  <c r="D34" i="70"/>
  <c r="C34" i="70"/>
  <c r="F30" i="70"/>
  <c r="C30" i="70"/>
  <c r="E30" i="70"/>
  <c r="B30" i="70"/>
  <c r="H30" i="70" s="1"/>
  <c r="D30" i="70"/>
  <c r="G30" i="70"/>
  <c r="G26" i="70"/>
  <c r="F26" i="70"/>
  <c r="E26" i="70"/>
  <c r="D26" i="70"/>
  <c r="B26" i="70"/>
  <c r="C26" i="70"/>
  <c r="F22" i="70"/>
  <c r="C22" i="70"/>
  <c r="E22" i="70"/>
  <c r="B22" i="70"/>
  <c r="D22" i="70"/>
  <c r="G22" i="70"/>
  <c r="G18" i="70"/>
  <c r="B18" i="70"/>
  <c r="F18" i="70"/>
  <c r="E18" i="70"/>
  <c r="D18" i="70"/>
  <c r="C18" i="70"/>
  <c r="F14" i="70"/>
  <c r="C14" i="70"/>
  <c r="E14" i="70"/>
  <c r="B14" i="70"/>
  <c r="H14" i="70" s="1"/>
  <c r="D14" i="70"/>
  <c r="G14" i="70"/>
  <c r="G10" i="70"/>
  <c r="B10" i="70"/>
  <c r="F10" i="70"/>
  <c r="E10" i="70"/>
  <c r="D10" i="70"/>
  <c r="C10" i="70"/>
  <c r="H8" i="70"/>
  <c r="B38" i="69"/>
  <c r="F38" i="69"/>
  <c r="E38" i="69"/>
  <c r="G38" i="69"/>
  <c r="D38" i="69"/>
  <c r="C38" i="69"/>
  <c r="F34" i="69"/>
  <c r="E34" i="69"/>
  <c r="B34" i="69"/>
  <c r="D34" i="69"/>
  <c r="G34" i="69"/>
  <c r="C34" i="69"/>
  <c r="B30" i="69"/>
  <c r="F30" i="69"/>
  <c r="E30" i="69"/>
  <c r="G30" i="69"/>
  <c r="D30" i="69"/>
  <c r="C30" i="69"/>
  <c r="F26" i="69"/>
  <c r="E26" i="69"/>
  <c r="D26" i="69"/>
  <c r="B26" i="69"/>
  <c r="G26" i="69"/>
  <c r="C26" i="69"/>
  <c r="B22" i="69"/>
  <c r="E22" i="69"/>
  <c r="D22" i="69"/>
  <c r="G22" i="69"/>
  <c r="F22" i="69"/>
  <c r="C22" i="69"/>
  <c r="F18" i="69"/>
  <c r="B18" i="69"/>
  <c r="E18" i="69"/>
  <c r="D18" i="69"/>
  <c r="G18" i="69"/>
  <c r="C18" i="69"/>
  <c r="F14" i="69"/>
  <c r="B14" i="69"/>
  <c r="E14" i="69"/>
  <c r="D14" i="69"/>
  <c r="G14" i="69"/>
  <c r="C14" i="69"/>
  <c r="F10" i="69"/>
  <c r="B10" i="69"/>
  <c r="E10" i="69"/>
  <c r="D10" i="69"/>
  <c r="G10" i="69"/>
  <c r="C10" i="69"/>
  <c r="H8" i="69"/>
  <c r="D38" i="68"/>
  <c r="C38" i="68"/>
  <c r="F38" i="68"/>
  <c r="E38" i="68"/>
  <c r="B38" i="68"/>
  <c r="G38" i="68"/>
  <c r="G34" i="68"/>
  <c r="E34" i="68"/>
  <c r="F34" i="68"/>
  <c r="D34" i="68"/>
  <c r="B34" i="68"/>
  <c r="C34" i="68"/>
  <c r="D30" i="68"/>
  <c r="F30" i="68"/>
  <c r="E30" i="68"/>
  <c r="C30" i="68"/>
  <c r="B30" i="68"/>
  <c r="G30" i="68"/>
  <c r="E26" i="68"/>
  <c r="G26" i="68"/>
  <c r="F26" i="68"/>
  <c r="D26" i="68"/>
  <c r="B26" i="68"/>
  <c r="H26" i="68" s="1"/>
  <c r="C26" i="68"/>
  <c r="D22" i="68"/>
  <c r="F22" i="68"/>
  <c r="E22" i="68"/>
  <c r="C22" i="68"/>
  <c r="B22" i="68"/>
  <c r="G22" i="68"/>
  <c r="E18" i="68"/>
  <c r="G18" i="68"/>
  <c r="F18" i="68"/>
  <c r="D18" i="68"/>
  <c r="B18" i="68"/>
  <c r="C18" i="68"/>
  <c r="F14" i="68"/>
  <c r="E14" i="68"/>
  <c r="C14" i="68"/>
  <c r="B14" i="68"/>
  <c r="G14" i="68"/>
  <c r="D14" i="68"/>
  <c r="E10" i="68"/>
  <c r="G10" i="68"/>
  <c r="F10" i="68"/>
  <c r="D10" i="68"/>
  <c r="B10" i="68"/>
  <c r="H10" i="68" s="1"/>
  <c r="C10" i="68"/>
  <c r="H8" i="68"/>
  <c r="F38" i="67"/>
  <c r="E38" i="67"/>
  <c r="B38" i="67"/>
  <c r="G38" i="67"/>
  <c r="D38" i="67"/>
  <c r="C38" i="67"/>
  <c r="F34" i="67"/>
  <c r="G34" i="67"/>
  <c r="F30" i="67"/>
  <c r="E30" i="67"/>
  <c r="B30" i="67"/>
  <c r="H30" i="67" s="1"/>
  <c r="G30" i="67"/>
  <c r="D30" i="67"/>
  <c r="C30" i="67"/>
  <c r="F26" i="67"/>
  <c r="D26" i="67"/>
  <c r="B26" i="67"/>
  <c r="G26" i="67"/>
  <c r="F22" i="67"/>
  <c r="E22" i="67"/>
  <c r="B22" i="67"/>
  <c r="G22" i="67"/>
  <c r="D22" i="67"/>
  <c r="C22" i="67"/>
  <c r="E18" i="67"/>
  <c r="F18" i="67"/>
  <c r="D18" i="67"/>
  <c r="B18" i="67"/>
  <c r="G18" i="67"/>
  <c r="C18" i="67"/>
  <c r="F14" i="67"/>
  <c r="E14" i="67"/>
  <c r="B14" i="67"/>
  <c r="G14" i="67"/>
  <c r="D14" i="67"/>
  <c r="C14" i="67"/>
  <c r="F10" i="67"/>
  <c r="E10" i="67"/>
  <c r="D10" i="67"/>
  <c r="B10" i="67"/>
  <c r="G10" i="67"/>
  <c r="C10" i="67"/>
  <c r="B38" i="66"/>
  <c r="C38" i="66"/>
  <c r="D38" i="66"/>
  <c r="E38" i="66"/>
  <c r="F38" i="66"/>
  <c r="G38" i="66"/>
  <c r="B34" i="66"/>
  <c r="C34" i="66"/>
  <c r="D34" i="66"/>
  <c r="E34" i="66"/>
  <c r="F34" i="66"/>
  <c r="G34" i="66"/>
  <c r="B30" i="66"/>
  <c r="C30" i="66"/>
  <c r="D30" i="66"/>
  <c r="E30" i="66"/>
  <c r="F30" i="66"/>
  <c r="G30" i="66"/>
  <c r="B26" i="66"/>
  <c r="C26" i="66"/>
  <c r="D26" i="66"/>
  <c r="E26" i="66"/>
  <c r="F26" i="66"/>
  <c r="G26" i="66"/>
  <c r="C22" i="66"/>
  <c r="B22" i="66"/>
  <c r="D22" i="66"/>
  <c r="E22" i="66"/>
  <c r="F22" i="66"/>
  <c r="G22" i="66"/>
  <c r="B18" i="66"/>
  <c r="C18" i="66"/>
  <c r="D18" i="66"/>
  <c r="E18" i="66"/>
  <c r="F18" i="66"/>
  <c r="G18" i="66"/>
  <c r="B14" i="66"/>
  <c r="C14" i="66"/>
  <c r="D14" i="66"/>
  <c r="E14" i="66"/>
  <c r="F14" i="66"/>
  <c r="G14" i="66"/>
  <c r="E10" i="66"/>
  <c r="F10" i="66"/>
  <c r="C10" i="66"/>
  <c r="D10" i="66"/>
  <c r="G10" i="66"/>
  <c r="H64" i="46"/>
  <c r="H63" i="46"/>
  <c r="H62" i="46"/>
  <c r="H61" i="46"/>
  <c r="H60" i="46"/>
  <c r="H59" i="46"/>
  <c r="G56" i="46"/>
  <c r="D56" i="46"/>
  <c r="H57" i="46"/>
  <c r="B56" i="46"/>
  <c r="H55" i="46"/>
  <c r="H54" i="46"/>
  <c r="H52" i="46"/>
  <c r="E47" i="46"/>
  <c r="H49" i="46"/>
  <c r="G47" i="46"/>
  <c r="F47" i="46"/>
  <c r="D47" i="46"/>
  <c r="C47" i="46"/>
  <c r="H48" i="46"/>
  <c r="H44" i="46"/>
  <c r="H43" i="46"/>
  <c r="H42" i="46"/>
  <c r="H41" i="46"/>
  <c r="F37" i="46"/>
  <c r="H40" i="46"/>
  <c r="B37" i="46"/>
  <c r="H38" i="46"/>
  <c r="E37" i="46"/>
  <c r="D37" i="46"/>
  <c r="G37" i="46"/>
  <c r="H36" i="46"/>
  <c r="H35" i="46"/>
  <c r="H34" i="46"/>
  <c r="H33" i="46"/>
  <c r="H32" i="46"/>
  <c r="H31" i="46"/>
  <c r="H30" i="46"/>
  <c r="H29" i="46"/>
  <c r="H64" i="45"/>
  <c r="H63" i="45"/>
  <c r="H62" i="45"/>
  <c r="G24" i="45"/>
  <c r="G23" i="45"/>
  <c r="F23" i="45"/>
  <c r="H61" i="45"/>
  <c r="F22" i="45"/>
  <c r="E22" i="45"/>
  <c r="H60" i="45"/>
  <c r="E21" i="45"/>
  <c r="D21" i="45"/>
  <c r="H59" i="45"/>
  <c r="D20" i="45"/>
  <c r="C20" i="45"/>
  <c r="H58" i="45"/>
  <c r="G56" i="45"/>
  <c r="D56" i="45"/>
  <c r="C19" i="45"/>
  <c r="H57" i="45"/>
  <c r="B56" i="45"/>
  <c r="H55" i="45"/>
  <c r="H54" i="45"/>
  <c r="G16" i="45"/>
  <c r="G47" i="45"/>
  <c r="F15" i="45"/>
  <c r="H53" i="45"/>
  <c r="F14" i="45"/>
  <c r="E14" i="45"/>
  <c r="H52" i="45"/>
  <c r="E13" i="45"/>
  <c r="D13" i="45"/>
  <c r="H51" i="45"/>
  <c r="D12" i="45"/>
  <c r="C12" i="45"/>
  <c r="H50" i="45"/>
  <c r="C11" i="45"/>
  <c r="H49" i="45"/>
  <c r="F47" i="45"/>
  <c r="C47" i="45"/>
  <c r="H48" i="45"/>
  <c r="G26" i="45"/>
  <c r="F26" i="45"/>
  <c r="E26" i="45"/>
  <c r="H45" i="45"/>
  <c r="F25" i="45"/>
  <c r="E25" i="45"/>
  <c r="D25" i="45"/>
  <c r="H44" i="45"/>
  <c r="E37" i="45"/>
  <c r="D24" i="45"/>
  <c r="C24" i="45"/>
  <c r="H43" i="45"/>
  <c r="D23" i="45"/>
  <c r="C23" i="45"/>
  <c r="H42" i="45"/>
  <c r="C37" i="45"/>
  <c r="H41" i="45"/>
  <c r="H40" i="45"/>
  <c r="H39" i="45"/>
  <c r="G20" i="45"/>
  <c r="H38" i="45"/>
  <c r="G19" i="45"/>
  <c r="F19" i="45"/>
  <c r="D37" i="45"/>
  <c r="G37" i="45"/>
  <c r="F17" i="45"/>
  <c r="E17" i="45"/>
  <c r="D17" i="45"/>
  <c r="H36" i="45"/>
  <c r="E16" i="45"/>
  <c r="D16" i="45"/>
  <c r="H35" i="45"/>
  <c r="D28" i="45"/>
  <c r="C15" i="45"/>
  <c r="H34" i="45"/>
  <c r="C14" i="45"/>
  <c r="H33" i="45"/>
  <c r="H32" i="45"/>
  <c r="H31" i="45"/>
  <c r="G12" i="45"/>
  <c r="H30" i="45"/>
  <c r="G11" i="45"/>
  <c r="F11" i="45"/>
  <c r="G10" i="45"/>
  <c r="F10" i="45"/>
  <c r="E10" i="45"/>
  <c r="C28" i="45"/>
  <c r="H29" i="45"/>
  <c r="F28" i="45"/>
  <c r="D26" i="45"/>
  <c r="C26" i="45"/>
  <c r="G25" i="45"/>
  <c r="C25" i="45"/>
  <c r="B25" i="45"/>
  <c r="F24" i="45"/>
  <c r="B24" i="45"/>
  <c r="E23" i="45"/>
  <c r="G22" i="45"/>
  <c r="D22" i="45"/>
  <c r="G21" i="45"/>
  <c r="F21" i="45"/>
  <c r="C21" i="45"/>
  <c r="F20" i="45"/>
  <c r="E20" i="45"/>
  <c r="B20" i="45"/>
  <c r="E19" i="45"/>
  <c r="D19" i="45"/>
  <c r="G17" i="45"/>
  <c r="C17" i="45"/>
  <c r="B17" i="45"/>
  <c r="F16" i="45"/>
  <c r="B16" i="45"/>
  <c r="E15" i="45"/>
  <c r="G14" i="45"/>
  <c r="D14" i="45"/>
  <c r="G13" i="45"/>
  <c r="F13" i="45"/>
  <c r="C13" i="45"/>
  <c r="F12" i="45"/>
  <c r="E12" i="45"/>
  <c r="B12" i="45"/>
  <c r="E11" i="45"/>
  <c r="D11" i="45"/>
  <c r="D10" i="45"/>
  <c r="C10" i="45"/>
  <c r="C16" i="199"/>
  <c r="D16" i="199"/>
  <c r="E16" i="199"/>
  <c r="F16" i="199"/>
  <c r="H16" i="199"/>
  <c r="G16" i="199"/>
  <c r="C15" i="199"/>
  <c r="D15" i="199"/>
  <c r="E15" i="199"/>
  <c r="F15" i="199"/>
  <c r="H15" i="199"/>
  <c r="G15" i="199"/>
  <c r="B56" i="44"/>
  <c r="C56" i="44"/>
  <c r="D56" i="44"/>
  <c r="E56" i="44"/>
  <c r="F56" i="44"/>
  <c r="G56" i="44"/>
  <c r="B47" i="44"/>
  <c r="C47" i="44"/>
  <c r="C46" i="44" s="1"/>
  <c r="D47" i="44"/>
  <c r="E47" i="44"/>
  <c r="F47" i="44"/>
  <c r="G47" i="44"/>
  <c r="G46" i="44" s="1"/>
  <c r="B37" i="44"/>
  <c r="C37" i="44"/>
  <c r="D37" i="44"/>
  <c r="E37" i="44"/>
  <c r="F37" i="44"/>
  <c r="G37" i="44"/>
  <c r="H63" i="44"/>
  <c r="H62" i="44"/>
  <c r="H61" i="44"/>
  <c r="H60" i="44"/>
  <c r="H59" i="44"/>
  <c r="H58" i="44"/>
  <c r="H57" i="44"/>
  <c r="H54" i="44"/>
  <c r="H53" i="44"/>
  <c r="H52" i="44"/>
  <c r="H50" i="44"/>
  <c r="H49" i="44"/>
  <c r="H48" i="44"/>
  <c r="H45" i="44"/>
  <c r="H44" i="44"/>
  <c r="H43" i="44"/>
  <c r="H42" i="44"/>
  <c r="H40" i="44"/>
  <c r="H39" i="44"/>
  <c r="H38" i="44"/>
  <c r="H36" i="44"/>
  <c r="H35" i="44"/>
  <c r="H34" i="44"/>
  <c r="H33" i="44"/>
  <c r="H31" i="44"/>
  <c r="H30" i="44"/>
  <c r="H64" i="44"/>
  <c r="H55" i="44"/>
  <c r="H51" i="44"/>
  <c r="H41" i="44"/>
  <c r="H32" i="44"/>
  <c r="H29" i="44"/>
  <c r="H23" i="215"/>
  <c r="G11" i="215"/>
  <c r="H21" i="215"/>
  <c r="E19" i="215"/>
  <c r="D19" i="215"/>
  <c r="F12" i="215"/>
  <c r="E12" i="215"/>
  <c r="H18" i="215"/>
  <c r="E11" i="215"/>
  <c r="D11" i="215"/>
  <c r="H17" i="215"/>
  <c r="F10" i="215"/>
  <c r="D10" i="215"/>
  <c r="C10" i="215"/>
  <c r="D9" i="215"/>
  <c r="C9" i="215"/>
  <c r="G13" i="215"/>
  <c r="G12" i="215"/>
  <c r="D12" i="215"/>
  <c r="C12" i="215"/>
  <c r="F11" i="215"/>
  <c r="C11" i="215"/>
  <c r="B11" i="215"/>
  <c r="G10" i="215"/>
  <c r="E10" i="215"/>
  <c r="B10" i="215"/>
  <c r="F9" i="215"/>
  <c r="E9" i="215"/>
  <c r="F12" i="214"/>
  <c r="E11" i="214"/>
  <c r="C11" i="214"/>
  <c r="C10" i="214"/>
  <c r="E9" i="214"/>
  <c r="D9" i="214"/>
  <c r="D8" i="214"/>
  <c r="E12" i="214"/>
  <c r="F11" i="214"/>
  <c r="H14" i="213"/>
  <c r="D9" i="213"/>
  <c r="B10" i="213"/>
  <c r="E10" i="213"/>
  <c r="F13" i="213"/>
  <c r="H17" i="213"/>
  <c r="C12" i="213"/>
  <c r="E19" i="213"/>
  <c r="C19" i="213"/>
  <c r="F9" i="213"/>
  <c r="D11" i="213"/>
  <c r="F11" i="213"/>
  <c r="H24" i="213"/>
  <c r="G11" i="213"/>
  <c r="G8" i="213"/>
  <c r="F12" i="213"/>
  <c r="B12" i="213"/>
  <c r="E11" i="213"/>
  <c r="C11" i="213"/>
  <c r="D10" i="213"/>
  <c r="C10" i="213"/>
  <c r="G9" i="213"/>
  <c r="E9" i="213"/>
  <c r="E8" i="213"/>
  <c r="C8" i="213"/>
  <c r="B8" i="213"/>
  <c r="B9" i="212"/>
  <c r="C9" i="212"/>
  <c r="D9" i="212"/>
  <c r="E9" i="212"/>
  <c r="F9" i="212"/>
  <c r="G9" i="212"/>
  <c r="H9" i="212"/>
  <c r="I27" i="212"/>
  <c r="H22" i="212"/>
  <c r="E22" i="212"/>
  <c r="G22" i="212"/>
  <c r="F22" i="212"/>
  <c r="C22" i="212"/>
  <c r="B22" i="212"/>
  <c r="D22" i="212"/>
  <c r="I21" i="212"/>
  <c r="C12" i="212"/>
  <c r="G15" i="212"/>
  <c r="D11" i="212"/>
  <c r="F15" i="212"/>
  <c r="C10" i="212"/>
  <c r="H15" i="212"/>
  <c r="B15" i="212"/>
  <c r="D15" i="212"/>
  <c r="H14" i="212"/>
  <c r="G14" i="212"/>
  <c r="F14" i="212"/>
  <c r="E14" i="212"/>
  <c r="D14" i="212"/>
  <c r="C14" i="212"/>
  <c r="H13" i="212"/>
  <c r="G13" i="212"/>
  <c r="F13" i="212"/>
  <c r="E13" i="212"/>
  <c r="D13" i="212"/>
  <c r="C13" i="212"/>
  <c r="B13" i="212"/>
  <c r="H12" i="212"/>
  <c r="G12" i="212"/>
  <c r="F12" i="212"/>
  <c r="E12" i="212"/>
  <c r="D12" i="212"/>
  <c r="B12" i="212"/>
  <c r="H11" i="212"/>
  <c r="F11" i="212"/>
  <c r="E11" i="212"/>
  <c r="B11" i="212"/>
  <c r="H10" i="212"/>
  <c r="G10" i="212"/>
  <c r="E10" i="212"/>
  <c r="D10" i="212"/>
  <c r="B10" i="212"/>
  <c r="G22" i="211"/>
  <c r="E22" i="211"/>
  <c r="D22" i="211"/>
  <c r="F22" i="211"/>
  <c r="C22" i="211"/>
  <c r="B22" i="211"/>
  <c r="F13" i="211"/>
  <c r="E12" i="211"/>
  <c r="G11" i="211"/>
  <c r="D15" i="211"/>
  <c r="G15" i="211"/>
  <c r="F10" i="211"/>
  <c r="C15" i="211"/>
  <c r="F15" i="211"/>
  <c r="E15" i="211"/>
  <c r="G14" i="211"/>
  <c r="F14" i="211"/>
  <c r="E14" i="211"/>
  <c r="D14" i="211"/>
  <c r="C14" i="211"/>
  <c r="B14" i="211"/>
  <c r="G13" i="211"/>
  <c r="E13" i="211"/>
  <c r="D13" i="211"/>
  <c r="C13" i="211"/>
  <c r="G12" i="211"/>
  <c r="F12" i="211"/>
  <c r="D12" i="211"/>
  <c r="C12" i="211"/>
  <c r="B12" i="211"/>
  <c r="F11" i="211"/>
  <c r="E11" i="211"/>
  <c r="C11" i="211"/>
  <c r="B11" i="211"/>
  <c r="G10" i="211"/>
  <c r="E10" i="211"/>
  <c r="D10" i="211"/>
  <c r="B10" i="211"/>
  <c r="G9" i="211"/>
  <c r="F9" i="211"/>
  <c r="D9" i="211"/>
  <c r="C9" i="211"/>
  <c r="B9" i="211"/>
  <c r="I23" i="210"/>
  <c r="G9" i="210"/>
  <c r="B22" i="210"/>
  <c r="F22" i="210"/>
  <c r="I25" i="210"/>
  <c r="E22" i="210"/>
  <c r="I28" i="210"/>
  <c r="D9" i="210"/>
  <c r="I17" i="210"/>
  <c r="C10" i="210"/>
  <c r="F10" i="210"/>
  <c r="I18" i="210"/>
  <c r="I19" i="210"/>
  <c r="E15" i="210"/>
  <c r="D13" i="210"/>
  <c r="F14" i="210"/>
  <c r="I27" i="210"/>
  <c r="B9" i="210"/>
  <c r="C9" i="210"/>
  <c r="E9" i="210"/>
  <c r="F9" i="210"/>
  <c r="D10" i="210"/>
  <c r="E10" i="210"/>
  <c r="G10" i="210"/>
  <c r="B11" i="210"/>
  <c r="C11" i="210"/>
  <c r="E11" i="210"/>
  <c r="F11" i="210"/>
  <c r="G11" i="210"/>
  <c r="C12" i="210"/>
  <c r="D12" i="210"/>
  <c r="G12" i="210"/>
  <c r="B13" i="210"/>
  <c r="C13" i="210"/>
  <c r="E13" i="210"/>
  <c r="F13" i="210"/>
  <c r="G13" i="210"/>
  <c r="C14" i="210"/>
  <c r="D14" i="210"/>
  <c r="E14" i="210"/>
  <c r="G14" i="210"/>
  <c r="H14" i="210"/>
  <c r="H12" i="210"/>
  <c r="H11" i="210"/>
  <c r="H9" i="210"/>
  <c r="C22" i="210"/>
  <c r="G22" i="210"/>
  <c r="G15" i="210"/>
  <c r="C15" i="210"/>
  <c r="D28" i="203"/>
  <c r="I70" i="203"/>
  <c r="C27" i="203"/>
  <c r="I68" i="203"/>
  <c r="H25" i="203"/>
  <c r="H24" i="203"/>
  <c r="G24" i="203"/>
  <c r="I66" i="203"/>
  <c r="G23" i="203"/>
  <c r="F23" i="203"/>
  <c r="I65" i="203"/>
  <c r="F22" i="203"/>
  <c r="I64" i="203"/>
  <c r="E21" i="203"/>
  <c r="D21" i="203"/>
  <c r="I63" i="203"/>
  <c r="D20" i="203"/>
  <c r="I62" i="203"/>
  <c r="C19" i="203"/>
  <c r="I60" i="203"/>
  <c r="H17" i="203"/>
  <c r="H16" i="203"/>
  <c r="G16" i="203"/>
  <c r="I58" i="203"/>
  <c r="G15" i="203"/>
  <c r="F15" i="203"/>
  <c r="I57" i="203"/>
  <c r="F14" i="203"/>
  <c r="I56" i="203"/>
  <c r="E13" i="203"/>
  <c r="I55" i="203"/>
  <c r="D12" i="203"/>
  <c r="I54" i="203"/>
  <c r="C50" i="203"/>
  <c r="I52" i="203"/>
  <c r="F50" i="203"/>
  <c r="H9" i="203"/>
  <c r="E50" i="203"/>
  <c r="D50" i="203"/>
  <c r="G50" i="203"/>
  <c r="G28" i="203"/>
  <c r="F28" i="203"/>
  <c r="I49" i="203"/>
  <c r="F27" i="203"/>
  <c r="E27" i="203"/>
  <c r="E26" i="203"/>
  <c r="I47" i="203"/>
  <c r="D25" i="203"/>
  <c r="I46" i="203"/>
  <c r="C24" i="203"/>
  <c r="I44" i="203"/>
  <c r="H22" i="203"/>
  <c r="H21" i="203"/>
  <c r="G21" i="203"/>
  <c r="I42" i="203"/>
  <c r="G20" i="203"/>
  <c r="F20" i="203"/>
  <c r="I41" i="203"/>
  <c r="G19" i="203"/>
  <c r="F19" i="203"/>
  <c r="E19" i="203"/>
  <c r="F18" i="203"/>
  <c r="E18" i="203"/>
  <c r="I39" i="203"/>
  <c r="E17" i="203"/>
  <c r="D17" i="203"/>
  <c r="I38" i="203"/>
  <c r="D16" i="203"/>
  <c r="C16" i="203"/>
  <c r="I36" i="203"/>
  <c r="H14" i="203"/>
  <c r="H13" i="203"/>
  <c r="I34" i="203"/>
  <c r="H12" i="203"/>
  <c r="G12" i="203"/>
  <c r="F12" i="203"/>
  <c r="I33" i="203"/>
  <c r="G11" i="203"/>
  <c r="F11" i="203"/>
  <c r="E11" i="203"/>
  <c r="H29" i="203"/>
  <c r="F29" i="203"/>
  <c r="E10" i="203"/>
  <c r="D10" i="203"/>
  <c r="I31" i="203"/>
  <c r="G29" i="203"/>
  <c r="E29" i="203"/>
  <c r="D9" i="203"/>
  <c r="I30" i="203"/>
  <c r="H28" i="203"/>
  <c r="E28" i="203"/>
  <c r="H27" i="203"/>
  <c r="G27" i="203"/>
  <c r="D27" i="203"/>
  <c r="H26" i="203"/>
  <c r="G26" i="203"/>
  <c r="F26" i="203"/>
  <c r="C26" i="203"/>
  <c r="G25" i="203"/>
  <c r="F25" i="203"/>
  <c r="E25" i="203"/>
  <c r="F24" i="203"/>
  <c r="E24" i="203"/>
  <c r="D24" i="203"/>
  <c r="H23" i="203"/>
  <c r="E23" i="203"/>
  <c r="D23" i="203"/>
  <c r="C23" i="203"/>
  <c r="G22" i="203"/>
  <c r="D22" i="203"/>
  <c r="C22" i="203"/>
  <c r="F21" i="203"/>
  <c r="C21" i="203"/>
  <c r="H20" i="203"/>
  <c r="E20" i="203"/>
  <c r="H19" i="203"/>
  <c r="D19" i="203"/>
  <c r="H18" i="203"/>
  <c r="G18" i="203"/>
  <c r="C18" i="203"/>
  <c r="G17" i="203"/>
  <c r="F17" i="203"/>
  <c r="F16" i="203"/>
  <c r="E16" i="203"/>
  <c r="H15" i="203"/>
  <c r="E15" i="203"/>
  <c r="D15" i="203"/>
  <c r="G14" i="203"/>
  <c r="D14" i="203"/>
  <c r="C14" i="203"/>
  <c r="F13" i="203"/>
  <c r="C13" i="203"/>
  <c r="E12" i="203"/>
  <c r="H11" i="203"/>
  <c r="D11" i="203"/>
  <c r="H10" i="203"/>
  <c r="G10" i="203"/>
  <c r="C10" i="203"/>
  <c r="G9" i="203"/>
  <c r="F9" i="203"/>
  <c r="I67" i="202"/>
  <c r="I66" i="202"/>
  <c r="H25" i="202"/>
  <c r="I65" i="202"/>
  <c r="G24" i="202"/>
  <c r="I64" i="202"/>
  <c r="F23" i="202"/>
  <c r="I63" i="202"/>
  <c r="I62" i="202"/>
  <c r="I61" i="202"/>
  <c r="I60" i="202"/>
  <c r="I59" i="202"/>
  <c r="I58" i="202"/>
  <c r="H17" i="202"/>
  <c r="I57" i="202"/>
  <c r="G16" i="202"/>
  <c r="I56" i="202"/>
  <c r="F15" i="202"/>
  <c r="I55" i="202"/>
  <c r="I54" i="202"/>
  <c r="I53" i="202"/>
  <c r="I52" i="202"/>
  <c r="I51" i="202"/>
  <c r="I50" i="202"/>
  <c r="H9" i="202"/>
  <c r="F48" i="202"/>
  <c r="E48" i="202"/>
  <c r="D48" i="202"/>
  <c r="I49" i="202"/>
  <c r="F27" i="202"/>
  <c r="I47" i="202"/>
  <c r="H26" i="202"/>
  <c r="I46" i="202"/>
  <c r="G25" i="202"/>
  <c r="I45" i="202"/>
  <c r="F24" i="202"/>
  <c r="I44" i="202"/>
  <c r="I43" i="202"/>
  <c r="E23" i="202"/>
  <c r="H22" i="202"/>
  <c r="D22" i="202"/>
  <c r="I42" i="202"/>
  <c r="G21" i="202"/>
  <c r="I41" i="202"/>
  <c r="F20" i="202"/>
  <c r="I40" i="202"/>
  <c r="E19" i="202"/>
  <c r="H18" i="202"/>
  <c r="I38" i="202"/>
  <c r="G17" i="202"/>
  <c r="I37" i="202"/>
  <c r="F16" i="202"/>
  <c r="I36" i="202"/>
  <c r="I35" i="202"/>
  <c r="E15" i="202"/>
  <c r="H14" i="202"/>
  <c r="D14" i="202"/>
  <c r="I34" i="202"/>
  <c r="G13" i="202"/>
  <c r="D13" i="202"/>
  <c r="I33" i="202"/>
  <c r="F12" i="202"/>
  <c r="I32" i="202"/>
  <c r="E11" i="202"/>
  <c r="H10" i="202"/>
  <c r="I30" i="202"/>
  <c r="H28" i="202"/>
  <c r="G28" i="202"/>
  <c r="I29" i="202"/>
  <c r="H27" i="202"/>
  <c r="G27" i="202"/>
  <c r="E27" i="202"/>
  <c r="D27" i="202"/>
  <c r="G26" i="202"/>
  <c r="F26" i="202"/>
  <c r="E26" i="202"/>
  <c r="C26" i="202"/>
  <c r="F25" i="202"/>
  <c r="E25" i="202"/>
  <c r="D25" i="202"/>
  <c r="H24" i="202"/>
  <c r="E24" i="202"/>
  <c r="D24" i="202"/>
  <c r="C24" i="202"/>
  <c r="H23" i="202"/>
  <c r="G23" i="202"/>
  <c r="D23" i="202"/>
  <c r="C23" i="202"/>
  <c r="G22" i="202"/>
  <c r="F22" i="202"/>
  <c r="C22" i="202"/>
  <c r="H21" i="202"/>
  <c r="F21" i="202"/>
  <c r="E21" i="202"/>
  <c r="H20" i="202"/>
  <c r="G20" i="202"/>
  <c r="E20" i="202"/>
  <c r="D20" i="202"/>
  <c r="H19" i="202"/>
  <c r="G19" i="202"/>
  <c r="F19" i="202"/>
  <c r="D19" i="202"/>
  <c r="C19" i="202"/>
  <c r="G18" i="202"/>
  <c r="F18" i="202"/>
  <c r="E18" i="202"/>
  <c r="C18" i="202"/>
  <c r="F17" i="202"/>
  <c r="E17" i="202"/>
  <c r="D17" i="202"/>
  <c r="H16" i="202"/>
  <c r="E16" i="202"/>
  <c r="D16" i="202"/>
  <c r="C16" i="202"/>
  <c r="H15" i="202"/>
  <c r="G15" i="202"/>
  <c r="D15" i="202"/>
  <c r="C15" i="202"/>
  <c r="G14" i="202"/>
  <c r="F14" i="202"/>
  <c r="C14" i="202"/>
  <c r="H13" i="202"/>
  <c r="F13" i="202"/>
  <c r="E13" i="202"/>
  <c r="H12" i="202"/>
  <c r="G12" i="202"/>
  <c r="E12" i="202"/>
  <c r="D12" i="202"/>
  <c r="H11" i="202"/>
  <c r="G11" i="202"/>
  <c r="F11" i="202"/>
  <c r="D11" i="202"/>
  <c r="C11" i="202"/>
  <c r="G10" i="202"/>
  <c r="F10" i="202"/>
  <c r="E10" i="202"/>
  <c r="C10" i="202"/>
  <c r="F9" i="202"/>
  <c r="E9" i="202"/>
  <c r="D9" i="202"/>
  <c r="I69" i="201"/>
  <c r="I67" i="201"/>
  <c r="I65" i="201"/>
  <c r="I64" i="201"/>
  <c r="I63" i="201"/>
  <c r="I61" i="201"/>
  <c r="I59" i="201"/>
  <c r="I57" i="201"/>
  <c r="I56" i="201"/>
  <c r="D50" i="201"/>
  <c r="I53" i="201"/>
  <c r="E50" i="201"/>
  <c r="F50" i="201"/>
  <c r="I49" i="201"/>
  <c r="I48" i="201"/>
  <c r="I47" i="201"/>
  <c r="I46" i="201"/>
  <c r="G24" i="201"/>
  <c r="I45" i="201"/>
  <c r="I44" i="201"/>
  <c r="E23" i="201"/>
  <c r="C22" i="201"/>
  <c r="G20" i="201"/>
  <c r="I41" i="201"/>
  <c r="I40" i="201"/>
  <c r="E19" i="201"/>
  <c r="I39" i="201"/>
  <c r="I38" i="201"/>
  <c r="I37" i="201"/>
  <c r="I36" i="201"/>
  <c r="C14" i="201"/>
  <c r="E29" i="201"/>
  <c r="D29" i="201"/>
  <c r="G12" i="201"/>
  <c r="I33" i="201"/>
  <c r="I32" i="201"/>
  <c r="E11" i="201"/>
  <c r="G29" i="201"/>
  <c r="F29" i="201"/>
  <c r="I31" i="201"/>
  <c r="G50" i="201"/>
  <c r="I70" i="201"/>
  <c r="I68" i="201"/>
  <c r="I66" i="201"/>
  <c r="I62" i="201"/>
  <c r="I60" i="201"/>
  <c r="I58" i="201"/>
  <c r="I54" i="201"/>
  <c r="I52" i="201"/>
  <c r="I43" i="201"/>
  <c r="I35" i="201"/>
  <c r="I30" i="201"/>
  <c r="D9" i="201"/>
  <c r="E9" i="201"/>
  <c r="F9" i="201"/>
  <c r="G9" i="201"/>
  <c r="H9" i="201"/>
  <c r="D10" i="201"/>
  <c r="E10" i="201"/>
  <c r="G10" i="201"/>
  <c r="H10" i="201"/>
  <c r="C11" i="201"/>
  <c r="D11" i="201"/>
  <c r="F11" i="201"/>
  <c r="G11" i="201"/>
  <c r="C12" i="201"/>
  <c r="D12" i="201"/>
  <c r="E12" i="201"/>
  <c r="F12" i="201"/>
  <c r="H12" i="201"/>
  <c r="C13" i="201"/>
  <c r="E13" i="201"/>
  <c r="F13" i="201"/>
  <c r="G13" i="201"/>
  <c r="H13" i="201"/>
  <c r="D14" i="201"/>
  <c r="E14" i="201"/>
  <c r="G14" i="201"/>
  <c r="H14" i="201"/>
  <c r="C15" i="201"/>
  <c r="D15" i="201"/>
  <c r="F15" i="201"/>
  <c r="G15" i="201"/>
  <c r="C16" i="201"/>
  <c r="D16" i="201"/>
  <c r="E16" i="201"/>
  <c r="F16" i="201"/>
  <c r="H16" i="201"/>
  <c r="C17" i="201"/>
  <c r="E17" i="201"/>
  <c r="F17" i="201"/>
  <c r="G17" i="201"/>
  <c r="H17" i="201"/>
  <c r="D18" i="201"/>
  <c r="E18" i="201"/>
  <c r="G18" i="201"/>
  <c r="H18" i="201"/>
  <c r="C19" i="201"/>
  <c r="D19" i="201"/>
  <c r="F19" i="201"/>
  <c r="G19" i="201"/>
  <c r="C20" i="201"/>
  <c r="D20" i="201"/>
  <c r="E20" i="201"/>
  <c r="F20" i="201"/>
  <c r="H20" i="201"/>
  <c r="C21" i="201"/>
  <c r="E21" i="201"/>
  <c r="F21" i="201"/>
  <c r="G21" i="201"/>
  <c r="H21" i="201"/>
  <c r="D22" i="201"/>
  <c r="E22" i="201"/>
  <c r="G22" i="201"/>
  <c r="H22" i="201"/>
  <c r="C23" i="201"/>
  <c r="D23" i="201"/>
  <c r="F23" i="201"/>
  <c r="G23" i="201"/>
  <c r="C24" i="201"/>
  <c r="D24" i="201"/>
  <c r="E24" i="201"/>
  <c r="F24" i="201"/>
  <c r="H24" i="201"/>
  <c r="C25" i="201"/>
  <c r="E25" i="201"/>
  <c r="F25" i="201"/>
  <c r="G25" i="201"/>
  <c r="H25" i="201"/>
  <c r="C26" i="201"/>
  <c r="D26" i="201"/>
  <c r="E26" i="201"/>
  <c r="G26" i="201"/>
  <c r="H26" i="201"/>
  <c r="C27" i="201"/>
  <c r="D27" i="201"/>
  <c r="E27" i="201"/>
  <c r="F27" i="201"/>
  <c r="G27" i="201"/>
  <c r="C28" i="201"/>
  <c r="D28" i="201"/>
  <c r="E28" i="201"/>
  <c r="F28" i="201"/>
  <c r="G28" i="201"/>
  <c r="H28" i="201"/>
  <c r="I37" i="200"/>
  <c r="I36" i="200"/>
  <c r="I35" i="200"/>
  <c r="H14" i="200"/>
  <c r="I34" i="200"/>
  <c r="G28" i="200"/>
  <c r="I33" i="200"/>
  <c r="F28" i="200"/>
  <c r="I32" i="200"/>
  <c r="E11" i="200"/>
  <c r="I31" i="200"/>
  <c r="I30" i="200"/>
  <c r="H28" i="200"/>
  <c r="E28" i="200"/>
  <c r="D28" i="200"/>
  <c r="I29" i="200"/>
  <c r="I27" i="200"/>
  <c r="F17" i="200"/>
  <c r="H16" i="200"/>
  <c r="I26" i="200"/>
  <c r="G15" i="200"/>
  <c r="I25" i="200"/>
  <c r="F14" i="200"/>
  <c r="I24" i="200"/>
  <c r="E18" i="200"/>
  <c r="I22" i="200"/>
  <c r="I21" i="200"/>
  <c r="G18" i="200"/>
  <c r="I20" i="200"/>
  <c r="I19" i="200"/>
  <c r="F18" i="200"/>
  <c r="C18" i="200"/>
  <c r="H18" i="200"/>
  <c r="H17" i="200"/>
  <c r="G17" i="200"/>
  <c r="E17" i="200"/>
  <c r="D17" i="200"/>
  <c r="G16" i="200"/>
  <c r="F16" i="200"/>
  <c r="D16" i="200"/>
  <c r="C16" i="200"/>
  <c r="H15" i="200"/>
  <c r="F15" i="200"/>
  <c r="E15" i="200"/>
  <c r="D15" i="200"/>
  <c r="C15" i="200"/>
  <c r="G14" i="200"/>
  <c r="E14" i="200"/>
  <c r="D14" i="200"/>
  <c r="C14" i="200"/>
  <c r="H13" i="200"/>
  <c r="F13" i="200"/>
  <c r="D13" i="200"/>
  <c r="C13" i="200"/>
  <c r="H12" i="200"/>
  <c r="G12" i="200"/>
  <c r="E12" i="200"/>
  <c r="C12" i="200"/>
  <c r="H11" i="200"/>
  <c r="G11" i="200"/>
  <c r="F11" i="200"/>
  <c r="D11" i="200"/>
  <c r="H10" i="200"/>
  <c r="G10" i="200"/>
  <c r="F10" i="200"/>
  <c r="E10" i="200"/>
  <c r="C10" i="200"/>
  <c r="H9" i="200"/>
  <c r="G9" i="200"/>
  <c r="F9" i="200"/>
  <c r="E9" i="200"/>
  <c r="D9" i="200"/>
  <c r="E17" i="199"/>
  <c r="G14" i="199"/>
  <c r="I33" i="199"/>
  <c r="I32" i="199"/>
  <c r="D11" i="199"/>
  <c r="F10" i="199"/>
  <c r="G17" i="199"/>
  <c r="F17" i="199"/>
  <c r="D17" i="199"/>
  <c r="C17" i="199"/>
  <c r="H14" i="199"/>
  <c r="G13" i="199"/>
  <c r="I23" i="199"/>
  <c r="E11" i="199"/>
  <c r="H10" i="199"/>
  <c r="E10" i="199"/>
  <c r="D10" i="199"/>
  <c r="H18" i="199"/>
  <c r="G9" i="199"/>
  <c r="D18" i="199"/>
  <c r="C9" i="199"/>
  <c r="D14" i="199"/>
  <c r="H13" i="199"/>
  <c r="F13" i="199"/>
  <c r="G12" i="199"/>
  <c r="E12" i="199"/>
  <c r="F11" i="199"/>
  <c r="C10" i="199"/>
  <c r="C17" i="198"/>
  <c r="I36" i="198"/>
  <c r="G15" i="198"/>
  <c r="I35" i="198"/>
  <c r="E14" i="198"/>
  <c r="C13" i="198"/>
  <c r="I32" i="198"/>
  <c r="G28" i="198"/>
  <c r="I31" i="198"/>
  <c r="E28" i="198"/>
  <c r="I30" i="198"/>
  <c r="D28" i="198"/>
  <c r="I29" i="198"/>
  <c r="H17" i="198"/>
  <c r="G16" i="198"/>
  <c r="I26" i="198"/>
  <c r="F15" i="198"/>
  <c r="E15" i="198"/>
  <c r="D15" i="198"/>
  <c r="D14" i="198"/>
  <c r="C14" i="198"/>
  <c r="I23" i="198"/>
  <c r="G13" i="198"/>
  <c r="H12" i="198"/>
  <c r="G12" i="198"/>
  <c r="I22" i="198"/>
  <c r="E12" i="198"/>
  <c r="F18" i="198"/>
  <c r="E18" i="198"/>
  <c r="I21" i="198"/>
  <c r="E10" i="198"/>
  <c r="D18" i="198"/>
  <c r="C18" i="198"/>
  <c r="C9" i="198"/>
  <c r="G9" i="198"/>
  <c r="C12" i="198"/>
  <c r="F9" i="198"/>
  <c r="C10" i="198"/>
  <c r="F10" i="198"/>
  <c r="G10" i="198"/>
  <c r="C11" i="198"/>
  <c r="E11" i="198"/>
  <c r="F11" i="198"/>
  <c r="D12" i="198"/>
  <c r="D13" i="198"/>
  <c r="E13" i="198"/>
  <c r="F13" i="198"/>
  <c r="F14" i="198"/>
  <c r="G14" i="198"/>
  <c r="C15" i="198"/>
  <c r="C16" i="198"/>
  <c r="D16" i="198"/>
  <c r="E16" i="198"/>
  <c r="F16" i="198"/>
  <c r="D17" i="198"/>
  <c r="E17" i="198"/>
  <c r="F17" i="198"/>
  <c r="G17" i="198"/>
  <c r="H16" i="198"/>
  <c r="H15" i="198"/>
  <c r="H14" i="198"/>
  <c r="H11" i="198"/>
  <c r="H10" i="198"/>
  <c r="H9" i="198"/>
  <c r="F28" i="198"/>
  <c r="G18" i="198"/>
  <c r="I34" i="198"/>
  <c r="I25" i="198"/>
  <c r="E13" i="196"/>
  <c r="D9" i="196"/>
  <c r="B14" i="196"/>
  <c r="F19" i="196"/>
  <c r="F22" i="196"/>
  <c r="B8" i="197"/>
  <c r="C8" i="197"/>
  <c r="D8" i="197"/>
  <c r="E8" i="197"/>
  <c r="F8" i="197"/>
  <c r="D21" i="197"/>
  <c r="D12" i="197"/>
  <c r="G26" i="197"/>
  <c r="E13" i="197"/>
  <c r="F21" i="197"/>
  <c r="F11" i="197"/>
  <c r="F10" i="197"/>
  <c r="C13" i="197"/>
  <c r="B13" i="197"/>
  <c r="E12" i="197"/>
  <c r="G19" i="197"/>
  <c r="B11" i="197"/>
  <c r="E9" i="197"/>
  <c r="F13" i="197"/>
  <c r="F12" i="197"/>
  <c r="C12" i="197"/>
  <c r="B12" i="197"/>
  <c r="B10" i="197"/>
  <c r="F9" i="197"/>
  <c r="B9" i="197"/>
  <c r="F27" i="196"/>
  <c r="E10" i="196"/>
  <c r="C9" i="196"/>
  <c r="B9" i="196"/>
  <c r="D13" i="196"/>
  <c r="C13" i="196"/>
  <c r="F20" i="196"/>
  <c r="E12" i="196"/>
  <c r="E11" i="196"/>
  <c r="D11" i="196"/>
  <c r="B11" i="196"/>
  <c r="C8" i="196"/>
  <c r="B8" i="196"/>
  <c r="C12" i="196"/>
  <c r="B12" i="196"/>
  <c r="C10" i="196"/>
  <c r="E9" i="196"/>
  <c r="E14" i="195"/>
  <c r="C10" i="195"/>
  <c r="B11" i="195"/>
  <c r="D12" i="195"/>
  <c r="G20" i="195"/>
  <c r="E9" i="195"/>
  <c r="B10" i="195"/>
  <c r="E13" i="195"/>
  <c r="F12" i="195"/>
  <c r="F9" i="195"/>
  <c r="F8" i="195"/>
  <c r="D8" i="195"/>
  <c r="D10" i="195"/>
  <c r="B14" i="195"/>
  <c r="B8" i="195"/>
  <c r="B9" i="195"/>
  <c r="E11" i="195"/>
  <c r="B13" i="195"/>
  <c r="E21" i="195"/>
  <c r="D23" i="236"/>
  <c r="G27" i="236"/>
  <c r="D15" i="236"/>
  <c r="J25" i="236"/>
  <c r="J29" i="236"/>
  <c r="I14" i="236"/>
  <c r="I23" i="236"/>
  <c r="M27" i="236"/>
  <c r="I29" i="237"/>
  <c r="F29" i="237"/>
  <c r="L28" i="237"/>
  <c r="I28" i="237"/>
  <c r="E14" i="237"/>
  <c r="G13" i="237"/>
  <c r="G12" i="237"/>
  <c r="F26" i="237"/>
  <c r="L25" i="237"/>
  <c r="I25" i="237"/>
  <c r="D11" i="237"/>
  <c r="J10" i="237"/>
  <c r="E10" i="237"/>
  <c r="C23" i="237"/>
  <c r="F24" i="237"/>
  <c r="J15" i="237"/>
  <c r="G15" i="237"/>
  <c r="E15" i="237"/>
  <c r="C15" i="237"/>
  <c r="J14" i="237"/>
  <c r="G14" i="237"/>
  <c r="D14" i="237"/>
  <c r="C14" i="237"/>
  <c r="L20" i="237"/>
  <c r="D13" i="237"/>
  <c r="K12" i="237"/>
  <c r="I19" i="237"/>
  <c r="E12" i="237"/>
  <c r="H16" i="237"/>
  <c r="F18" i="237"/>
  <c r="K10" i="237"/>
  <c r="G10" i="237"/>
  <c r="K15" i="237"/>
  <c r="H15" i="237"/>
  <c r="D15" i="237"/>
  <c r="B15" i="237"/>
  <c r="H14" i="237"/>
  <c r="B14" i="237"/>
  <c r="J13" i="237"/>
  <c r="E13" i="237"/>
  <c r="C13" i="237"/>
  <c r="J12" i="237"/>
  <c r="D12" i="237"/>
  <c r="C12" i="237"/>
  <c r="G11" i="237"/>
  <c r="E11" i="237"/>
  <c r="B11" i="237"/>
  <c r="D10" i="237"/>
  <c r="C10" i="237"/>
  <c r="M29" i="236"/>
  <c r="M28" i="236"/>
  <c r="J28" i="236"/>
  <c r="G28" i="236"/>
  <c r="J27" i="236"/>
  <c r="M26" i="236"/>
  <c r="J26" i="236"/>
  <c r="G26" i="236"/>
  <c r="L23" i="236"/>
  <c r="H23" i="236"/>
  <c r="G25" i="236"/>
  <c r="M24" i="236"/>
  <c r="E23" i="236"/>
  <c r="G24" i="236"/>
  <c r="K23" i="236"/>
  <c r="F23" i="236"/>
  <c r="C23" i="236"/>
  <c r="M22" i="236"/>
  <c r="K15" i="236"/>
  <c r="H15" i="236"/>
  <c r="C15" i="236"/>
  <c r="M21" i="236"/>
  <c r="J21" i="236"/>
  <c r="H14" i="236"/>
  <c r="E14" i="236"/>
  <c r="D14" i="236"/>
  <c r="G21" i="236"/>
  <c r="M20" i="236"/>
  <c r="J20" i="236"/>
  <c r="E13" i="236"/>
  <c r="G20" i="236"/>
  <c r="M19" i="236"/>
  <c r="J19" i="236"/>
  <c r="F12" i="236"/>
  <c r="G19" i="236"/>
  <c r="M18" i="236"/>
  <c r="K16" i="236"/>
  <c r="J18" i="236"/>
  <c r="G18" i="236"/>
  <c r="C16" i="236"/>
  <c r="L10" i="236"/>
  <c r="J17" i="236"/>
  <c r="H10" i="236"/>
  <c r="G17" i="236"/>
  <c r="I16" i="236"/>
  <c r="F16" i="236"/>
  <c r="L15" i="236"/>
  <c r="I15" i="236"/>
  <c r="F15" i="236"/>
  <c r="E15" i="236"/>
  <c r="B15" i="236"/>
  <c r="K14" i="236"/>
  <c r="F14" i="236"/>
  <c r="C14" i="236"/>
  <c r="B14" i="236"/>
  <c r="K13" i="236"/>
  <c r="H13" i="236"/>
  <c r="F13" i="236"/>
  <c r="D13" i="236"/>
  <c r="L12" i="236"/>
  <c r="M12" i="236" s="1"/>
  <c r="K12" i="236"/>
  <c r="I12" i="236"/>
  <c r="H12" i="236"/>
  <c r="E12" i="236"/>
  <c r="D12" i="236"/>
  <c r="C12" i="236"/>
  <c r="I11" i="236"/>
  <c r="H11" i="236"/>
  <c r="F11" i="236"/>
  <c r="E11" i="236"/>
  <c r="B11" i="236"/>
  <c r="K10" i="236"/>
  <c r="F10" i="236"/>
  <c r="E10" i="236"/>
  <c r="C10" i="236"/>
  <c r="B10" i="236"/>
  <c r="B11" i="233"/>
  <c r="D23" i="233"/>
  <c r="G27" i="233"/>
  <c r="G29" i="233"/>
  <c r="J27" i="233"/>
  <c r="H15" i="233"/>
  <c r="F23" i="233"/>
  <c r="J29" i="233"/>
  <c r="I14" i="233"/>
  <c r="D16" i="233"/>
  <c r="C16" i="233"/>
  <c r="G20" i="233"/>
  <c r="G22" i="233"/>
  <c r="E15" i="233"/>
  <c r="G21" i="233"/>
  <c r="F16" i="233"/>
  <c r="H11" i="233"/>
  <c r="H13" i="233"/>
  <c r="J13" i="233" s="1"/>
  <c r="J21" i="233"/>
  <c r="I16" i="233"/>
  <c r="M25" i="233"/>
  <c r="M28" i="233"/>
  <c r="K15" i="233"/>
  <c r="M21" i="233"/>
  <c r="L12" i="233"/>
  <c r="M22" i="233"/>
  <c r="L10" i="233"/>
  <c r="E13" i="233"/>
  <c r="C11" i="233"/>
  <c r="E11" i="233"/>
  <c r="B12" i="233"/>
  <c r="C12" i="233"/>
  <c r="D12" i="233"/>
  <c r="E12" i="233"/>
  <c r="F12" i="233"/>
  <c r="B13" i="233"/>
  <c r="C13" i="233"/>
  <c r="F13" i="233"/>
  <c r="B14" i="233"/>
  <c r="C14" i="233"/>
  <c r="E14" i="233"/>
  <c r="F14" i="233"/>
  <c r="B15" i="233"/>
  <c r="F15" i="233"/>
  <c r="I13" i="233"/>
  <c r="H12" i="233"/>
  <c r="I12" i="233"/>
  <c r="I15" i="233"/>
  <c r="E10" i="233"/>
  <c r="D10" i="233"/>
  <c r="C10" i="233"/>
  <c r="B10" i="233"/>
  <c r="I10" i="233"/>
  <c r="H10" i="233"/>
  <c r="K12" i="233"/>
  <c r="K10" i="233"/>
  <c r="K13" i="233"/>
  <c r="K14" i="233"/>
  <c r="L11" i="233"/>
  <c r="L13" i="233"/>
  <c r="L14" i="233"/>
  <c r="M18" i="233"/>
  <c r="M19" i="233"/>
  <c r="M20" i="233"/>
  <c r="M17" i="233"/>
  <c r="G19" i="233"/>
  <c r="J19" i="233"/>
  <c r="J20" i="233"/>
  <c r="J22" i="233"/>
  <c r="K16" i="233"/>
  <c r="H16" i="233"/>
  <c r="E16" i="233"/>
  <c r="B16" i="233"/>
  <c r="B23" i="233"/>
  <c r="G26" i="233"/>
  <c r="J28" i="233"/>
  <c r="M27" i="233"/>
  <c r="M29" i="233"/>
  <c r="M24" i="233"/>
  <c r="C23" i="233"/>
  <c r="E23" i="233"/>
  <c r="H23" i="233"/>
  <c r="I23" i="233"/>
  <c r="K23" i="233"/>
  <c r="L23" i="233"/>
  <c r="M23" i="233" s="1"/>
  <c r="G28" i="233"/>
  <c r="J26" i="233"/>
  <c r="J24" i="233"/>
  <c r="D10" i="252"/>
  <c r="I10" i="252"/>
  <c r="C10" i="252"/>
  <c r="H10" i="252"/>
  <c r="F8" i="252"/>
  <c r="G13" i="252"/>
  <c r="H13" i="252"/>
  <c r="K14" i="252"/>
  <c r="K15" i="252"/>
  <c r="D16" i="252"/>
  <c r="G16" i="252"/>
  <c r="I16" i="252"/>
  <c r="E16" i="252"/>
  <c r="F19" i="252"/>
  <c r="G19" i="252"/>
  <c r="I19" i="252"/>
  <c r="E19" i="252"/>
  <c r="H19" i="252"/>
  <c r="K23" i="252"/>
  <c r="G22" i="252"/>
  <c r="H22" i="252"/>
  <c r="I22" i="252"/>
  <c r="K24" i="252"/>
  <c r="K26" i="252"/>
  <c r="I25" i="252"/>
  <c r="K27" i="252"/>
  <c r="E25" i="252"/>
  <c r="J22" i="252"/>
  <c r="J19" i="252"/>
  <c r="J8" i="252"/>
  <c r="J13" i="252"/>
  <c r="J25" i="252"/>
  <c r="H25" i="252"/>
  <c r="F25" i="252"/>
  <c r="G25" i="252"/>
  <c r="D22" i="252"/>
  <c r="F22" i="252"/>
  <c r="E22" i="252"/>
  <c r="C19" i="252"/>
  <c r="K18" i="252"/>
  <c r="F16" i="252"/>
  <c r="H16" i="252"/>
  <c r="F9" i="252"/>
  <c r="D13" i="252"/>
  <c r="C13" i="252"/>
  <c r="I9" i="252"/>
  <c r="K12" i="252"/>
  <c r="E8" i="252"/>
  <c r="J10" i="252"/>
  <c r="G10" i="252"/>
  <c r="F10" i="252"/>
  <c r="G9" i="252"/>
  <c r="D10" i="251"/>
  <c r="G10" i="251"/>
  <c r="K11" i="251"/>
  <c r="K14" i="251"/>
  <c r="I13" i="251"/>
  <c r="E13" i="251"/>
  <c r="I16" i="251"/>
  <c r="K18" i="251"/>
  <c r="E16" i="251"/>
  <c r="D19" i="251"/>
  <c r="I19" i="251"/>
  <c r="C19" i="251"/>
  <c r="F19" i="251"/>
  <c r="E22" i="251"/>
  <c r="K23" i="251"/>
  <c r="I22" i="251"/>
  <c r="D25" i="251"/>
  <c r="I25" i="251"/>
  <c r="E25" i="251"/>
  <c r="J22" i="251"/>
  <c r="F25" i="251"/>
  <c r="H25" i="251"/>
  <c r="G25" i="251"/>
  <c r="G22" i="251"/>
  <c r="D22" i="251"/>
  <c r="H22" i="251"/>
  <c r="F22" i="251"/>
  <c r="J19" i="251"/>
  <c r="G19" i="251"/>
  <c r="K21" i="251"/>
  <c r="H19" i="251"/>
  <c r="E19" i="251"/>
  <c r="J16" i="251"/>
  <c r="F9" i="251"/>
  <c r="G16" i="251"/>
  <c r="F16" i="251"/>
  <c r="D16" i="251"/>
  <c r="H16" i="251"/>
  <c r="H13" i="251"/>
  <c r="K15" i="251"/>
  <c r="J13" i="251"/>
  <c r="G13" i="251"/>
  <c r="F13" i="251"/>
  <c r="D13" i="251"/>
  <c r="C13" i="251"/>
  <c r="H10" i="251"/>
  <c r="D9" i="251"/>
  <c r="C10" i="251"/>
  <c r="J10" i="251"/>
  <c r="F8" i="251"/>
  <c r="E8" i="251"/>
  <c r="F10" i="251"/>
  <c r="J9" i="251"/>
  <c r="G9" i="251"/>
  <c r="C8" i="251"/>
  <c r="K26" i="250"/>
  <c r="C25" i="250"/>
  <c r="H25" i="250"/>
  <c r="H22" i="250"/>
  <c r="I22" i="250"/>
  <c r="C22" i="250"/>
  <c r="D19" i="250"/>
  <c r="G19" i="250"/>
  <c r="K20" i="250"/>
  <c r="E19" i="250"/>
  <c r="K14" i="250"/>
  <c r="G13" i="250"/>
  <c r="I13" i="250"/>
  <c r="K15" i="250"/>
  <c r="D16" i="250"/>
  <c r="I16" i="250"/>
  <c r="H16" i="250"/>
  <c r="D10" i="250"/>
  <c r="F8" i="250"/>
  <c r="K12" i="250"/>
  <c r="G9" i="250"/>
  <c r="K21" i="250"/>
  <c r="J8" i="250"/>
  <c r="G25" i="250"/>
  <c r="J25" i="250"/>
  <c r="G22" i="250"/>
  <c r="J22" i="250"/>
  <c r="H19" i="250"/>
  <c r="J19" i="250"/>
  <c r="G16" i="250"/>
  <c r="J16" i="250"/>
  <c r="H13" i="250"/>
  <c r="J13" i="250"/>
  <c r="G10" i="250"/>
  <c r="H10" i="250"/>
  <c r="J10" i="250"/>
  <c r="F10" i="250"/>
  <c r="K24" i="250"/>
  <c r="K18" i="250"/>
  <c r="F25" i="250"/>
  <c r="E25" i="250"/>
  <c r="D25" i="250"/>
  <c r="F22" i="250"/>
  <c r="E22" i="250"/>
  <c r="D22" i="250"/>
  <c r="F19" i="250"/>
  <c r="C19" i="250"/>
  <c r="F16" i="250"/>
  <c r="E16" i="250"/>
  <c r="C16" i="250"/>
  <c r="F13" i="250"/>
  <c r="E13" i="250"/>
  <c r="D13" i="250"/>
  <c r="C13" i="250"/>
  <c r="E10" i="250"/>
  <c r="F9" i="250"/>
  <c r="D9" i="250"/>
  <c r="E8" i="250"/>
  <c r="C8" i="250"/>
  <c r="B8" i="245"/>
  <c r="C8" i="245"/>
  <c r="D8" i="245"/>
  <c r="E8" i="245"/>
  <c r="F8" i="245"/>
  <c r="G8" i="245"/>
  <c r="H8" i="245"/>
  <c r="I15" i="245"/>
  <c r="C10" i="245"/>
  <c r="D10" i="245"/>
  <c r="B11" i="245"/>
  <c r="G9" i="245"/>
  <c r="B10" i="245"/>
  <c r="F19" i="245"/>
  <c r="D11" i="245"/>
  <c r="E11" i="245"/>
  <c r="E19" i="245"/>
  <c r="H10" i="245"/>
  <c r="D9" i="244"/>
  <c r="B11" i="244"/>
  <c r="E12" i="244"/>
  <c r="H24" i="244"/>
  <c r="H27" i="244"/>
  <c r="B8" i="244"/>
  <c r="E9" i="244"/>
  <c r="C11" i="244"/>
  <c r="G12" i="244"/>
  <c r="G8" i="244"/>
  <c r="G10" i="244"/>
  <c r="G9" i="244"/>
  <c r="D21" i="243"/>
  <c r="B21" i="243"/>
  <c r="C21" i="243"/>
  <c r="I24" i="243"/>
  <c r="I25" i="243"/>
  <c r="E21" i="243"/>
  <c r="I27" i="243"/>
  <c r="I26" i="243"/>
  <c r="B14" i="243"/>
  <c r="I17" i="243"/>
  <c r="I18" i="243"/>
  <c r="H14" i="243"/>
  <c r="D9" i="245"/>
  <c r="C19" i="245"/>
  <c r="G10" i="245"/>
  <c r="E10" i="245"/>
  <c r="F9" i="245"/>
  <c r="E9" i="245"/>
  <c r="C9" i="245"/>
  <c r="G11" i="245"/>
  <c r="F11" i="245"/>
  <c r="F10" i="245"/>
  <c r="H9" i="245"/>
  <c r="H19" i="244"/>
  <c r="F11" i="244"/>
  <c r="D11" i="244"/>
  <c r="F14" i="244"/>
  <c r="C10" i="244"/>
  <c r="F9" i="244"/>
  <c r="E8" i="244"/>
  <c r="E13" i="244"/>
  <c r="D13" i="244"/>
  <c r="B13" i="244"/>
  <c r="E10" i="244"/>
  <c r="G21" i="243"/>
  <c r="F21" i="243"/>
  <c r="I20" i="243"/>
  <c r="I15" i="243"/>
  <c r="E14" i="243"/>
  <c r="D14" i="243"/>
  <c r="H13" i="243"/>
  <c r="G13" i="243"/>
  <c r="E13" i="243"/>
  <c r="D13" i="243"/>
  <c r="C13" i="243"/>
  <c r="F12" i="243"/>
  <c r="E12" i="243"/>
  <c r="C12" i="243"/>
  <c r="B12" i="243"/>
  <c r="H11" i="243"/>
  <c r="G11" i="243"/>
  <c r="E11" i="243"/>
  <c r="D11" i="243"/>
  <c r="C11" i="243"/>
  <c r="B11" i="243"/>
  <c r="H10" i="243"/>
  <c r="G10" i="243"/>
  <c r="F10" i="243"/>
  <c r="E10" i="243"/>
  <c r="B10" i="243"/>
  <c r="H9" i="243"/>
  <c r="G9" i="243"/>
  <c r="E9" i="243"/>
  <c r="D9" i="243"/>
  <c r="C9" i="243"/>
  <c r="H8" i="243"/>
  <c r="F8" i="243"/>
  <c r="E8" i="243"/>
  <c r="C8" i="243"/>
  <c r="B8" i="243"/>
  <c r="I22" i="242"/>
  <c r="I23" i="242"/>
  <c r="F21" i="242"/>
  <c r="C21" i="242"/>
  <c r="I24" i="242"/>
  <c r="B11" i="242"/>
  <c r="E21" i="242"/>
  <c r="F11" i="242"/>
  <c r="D12" i="242"/>
  <c r="I27" i="242"/>
  <c r="F13" i="242"/>
  <c r="H12" i="242"/>
  <c r="H21" i="242"/>
  <c r="I20" i="242"/>
  <c r="I19" i="242"/>
  <c r="C11" i="242"/>
  <c r="I18" i="242"/>
  <c r="C14" i="242"/>
  <c r="I17" i="242"/>
  <c r="I16" i="242"/>
  <c r="I15" i="242"/>
  <c r="H14" i="242"/>
  <c r="G14" i="242"/>
  <c r="F14" i="242"/>
  <c r="E14" i="242"/>
  <c r="D14" i="242"/>
  <c r="B14" i="242"/>
  <c r="H13" i="242"/>
  <c r="G13" i="242"/>
  <c r="E13" i="242"/>
  <c r="D13" i="242"/>
  <c r="C13" i="242"/>
  <c r="G12" i="242"/>
  <c r="F12" i="242"/>
  <c r="E12" i="242"/>
  <c r="C12" i="242"/>
  <c r="B12" i="242"/>
  <c r="H11" i="242"/>
  <c r="G11" i="242"/>
  <c r="E11" i="242"/>
  <c r="D11" i="242"/>
  <c r="H10" i="242"/>
  <c r="G10" i="242"/>
  <c r="F10" i="242"/>
  <c r="E10" i="242"/>
  <c r="B10" i="242"/>
  <c r="H9" i="242"/>
  <c r="G9" i="242"/>
  <c r="E9" i="242"/>
  <c r="D9" i="242"/>
  <c r="C9" i="242"/>
  <c r="H8" i="242"/>
  <c r="F8" i="242"/>
  <c r="E8" i="242"/>
  <c r="D8" i="242"/>
  <c r="C8" i="242"/>
  <c r="B8" i="242"/>
  <c r="B14" i="241"/>
  <c r="E14" i="241"/>
  <c r="I17" i="241"/>
  <c r="I18" i="241"/>
  <c r="F14" i="241"/>
  <c r="I20" i="241"/>
  <c r="D8" i="241"/>
  <c r="G21" i="241"/>
  <c r="B21" i="241"/>
  <c r="F9" i="241"/>
  <c r="C21" i="241"/>
  <c r="I24" i="241"/>
  <c r="B11" i="241"/>
  <c r="E11" i="241"/>
  <c r="I26" i="241"/>
  <c r="G12" i="241"/>
  <c r="I27" i="241"/>
  <c r="F13" i="241"/>
  <c r="H12" i="241"/>
  <c r="I25" i="241"/>
  <c r="E21" i="241"/>
  <c r="I19" i="241"/>
  <c r="I15" i="241"/>
  <c r="G14" i="241"/>
  <c r="C14" i="241"/>
  <c r="H13" i="241"/>
  <c r="G13" i="241"/>
  <c r="E13" i="241"/>
  <c r="D13" i="241"/>
  <c r="C13" i="241"/>
  <c r="F12" i="241"/>
  <c r="E12" i="241"/>
  <c r="C12" i="241"/>
  <c r="B12" i="241"/>
  <c r="G11" i="241"/>
  <c r="D11" i="241"/>
  <c r="C11" i="241"/>
  <c r="H10" i="241"/>
  <c r="G10" i="241"/>
  <c r="F10" i="241"/>
  <c r="E10" i="241"/>
  <c r="C10" i="241"/>
  <c r="B10" i="241"/>
  <c r="G9" i="241"/>
  <c r="E9" i="241"/>
  <c r="D9" i="241"/>
  <c r="C9" i="241"/>
  <c r="H8" i="241"/>
  <c r="G8" i="241"/>
  <c r="F8" i="241"/>
  <c r="E8" i="241"/>
  <c r="C8" i="241"/>
  <c r="B8" i="241"/>
  <c r="G10" i="253"/>
  <c r="E21" i="253"/>
  <c r="D21" i="253"/>
  <c r="C21" i="253"/>
  <c r="G8" i="253"/>
  <c r="B10" i="253"/>
  <c r="B11" i="253"/>
  <c r="F12" i="253"/>
  <c r="H12" i="253"/>
  <c r="H10" i="253"/>
  <c r="C21" i="239"/>
  <c r="E21" i="239"/>
  <c r="D8" i="239"/>
  <c r="G21" i="239"/>
  <c r="B9" i="239"/>
  <c r="F21" i="239"/>
  <c r="C10" i="239"/>
  <c r="D21" i="239"/>
  <c r="E11" i="239"/>
  <c r="D12" i="239"/>
  <c r="B13" i="239"/>
  <c r="F13" i="239"/>
  <c r="G9" i="253"/>
  <c r="F10" i="253"/>
  <c r="E9" i="253"/>
  <c r="E12" i="253"/>
  <c r="D11" i="253"/>
  <c r="C11" i="253"/>
  <c r="E10" i="253"/>
  <c r="H9" i="253"/>
  <c r="D9" i="253"/>
  <c r="H8" i="253"/>
  <c r="C8" i="253"/>
  <c r="H13" i="239"/>
  <c r="G12" i="239"/>
  <c r="E10" i="239"/>
  <c r="H9" i="239"/>
  <c r="H21" i="239"/>
  <c r="G14" i="239"/>
  <c r="F14" i="239"/>
  <c r="E9" i="239"/>
  <c r="H14" i="239"/>
  <c r="E14" i="239"/>
  <c r="D14" i="239"/>
  <c r="B14" i="239"/>
  <c r="G13" i="239"/>
  <c r="E13" i="239"/>
  <c r="D13" i="239"/>
  <c r="C13" i="239"/>
  <c r="H12" i="239"/>
  <c r="F12" i="239"/>
  <c r="E12" i="239"/>
  <c r="C12" i="239"/>
  <c r="B12" i="239"/>
  <c r="G11" i="239"/>
  <c r="D11" i="239"/>
  <c r="C11" i="239"/>
  <c r="B11" i="239"/>
  <c r="H10" i="239"/>
  <c r="G10" i="239"/>
  <c r="F10" i="239"/>
  <c r="B10" i="239"/>
  <c r="G9" i="239"/>
  <c r="F9" i="239"/>
  <c r="C9" i="239"/>
  <c r="F8" i="239"/>
  <c r="E8" i="239"/>
  <c r="B8" i="239"/>
  <c r="I22" i="238"/>
  <c r="B9" i="238"/>
  <c r="C21" i="238"/>
  <c r="G21" i="238"/>
  <c r="D21" i="238"/>
  <c r="I24" i="238"/>
  <c r="C11" i="238"/>
  <c r="G11" i="238"/>
  <c r="E12" i="238"/>
  <c r="G13" i="238"/>
  <c r="B14" i="238"/>
  <c r="I16" i="238"/>
  <c r="D14" i="238"/>
  <c r="I18" i="238"/>
  <c r="I20" i="238"/>
  <c r="H10" i="238"/>
  <c r="H8" i="238"/>
  <c r="B8" i="238"/>
  <c r="C8" i="238"/>
  <c r="D8" i="238"/>
  <c r="E8" i="238"/>
  <c r="F8" i="238"/>
  <c r="G8" i="238"/>
  <c r="D9" i="238"/>
  <c r="E9" i="238"/>
  <c r="F9" i="238"/>
  <c r="G9" i="238"/>
  <c r="B10" i="238"/>
  <c r="C10" i="238"/>
  <c r="F10" i="238"/>
  <c r="G10" i="238"/>
  <c r="B11" i="238"/>
  <c r="D11" i="238"/>
  <c r="E11" i="238"/>
  <c r="F11" i="238"/>
  <c r="B12" i="238"/>
  <c r="C12" i="238"/>
  <c r="D12" i="238"/>
  <c r="F12" i="238"/>
  <c r="G12" i="238"/>
  <c r="D13" i="238"/>
  <c r="E13" i="238"/>
  <c r="F13" i="238"/>
  <c r="B21" i="238"/>
  <c r="F21" i="238"/>
  <c r="F14" i="238"/>
  <c r="G14" i="238"/>
  <c r="I19" i="238"/>
  <c r="E8" i="125"/>
  <c r="F8" i="125"/>
  <c r="E10" i="125"/>
  <c r="D8" i="125"/>
  <c r="C9" i="125"/>
  <c r="D9" i="125"/>
  <c r="E9" i="125"/>
  <c r="D19" i="125"/>
  <c r="G27" i="125"/>
  <c r="G24" i="125"/>
  <c r="G27" i="126"/>
  <c r="F25" i="126"/>
  <c r="E25" i="126"/>
  <c r="D25" i="126"/>
  <c r="C25" i="126"/>
  <c r="G24" i="126"/>
  <c r="F22" i="126"/>
  <c r="E22" i="126"/>
  <c r="G23" i="126"/>
  <c r="D22" i="126"/>
  <c r="C22" i="126"/>
  <c r="G21" i="126"/>
  <c r="E19" i="126"/>
  <c r="D19" i="126"/>
  <c r="G20" i="126"/>
  <c r="F19" i="126"/>
  <c r="C19" i="126"/>
  <c r="F16" i="126"/>
  <c r="G18" i="126"/>
  <c r="D16" i="126"/>
  <c r="G17" i="126"/>
  <c r="E16" i="126"/>
  <c r="F13" i="126"/>
  <c r="E13" i="126"/>
  <c r="G15" i="126"/>
  <c r="G14" i="126"/>
  <c r="D8" i="126"/>
  <c r="C13" i="126"/>
  <c r="D13" i="126"/>
  <c r="F9" i="126"/>
  <c r="E9" i="126"/>
  <c r="D10" i="126"/>
  <c r="G12" i="126"/>
  <c r="F8" i="126"/>
  <c r="G11" i="126"/>
  <c r="F10" i="126"/>
  <c r="C10" i="126"/>
  <c r="C9" i="126"/>
  <c r="F22" i="125"/>
  <c r="E22" i="125"/>
  <c r="D22" i="125"/>
  <c r="G23" i="125"/>
  <c r="G21" i="125"/>
  <c r="F16" i="125"/>
  <c r="E16" i="125"/>
  <c r="G18" i="125"/>
  <c r="D16" i="125"/>
  <c r="G17" i="125"/>
  <c r="E13" i="125"/>
  <c r="D13" i="125"/>
  <c r="G15" i="125"/>
  <c r="G14" i="125"/>
  <c r="F13" i="125"/>
  <c r="D10" i="125"/>
  <c r="C10" i="125"/>
  <c r="G11" i="125"/>
  <c r="F10" i="125"/>
  <c r="C10" i="124"/>
  <c r="E10" i="124"/>
  <c r="C13" i="124"/>
  <c r="E13" i="124"/>
  <c r="F13" i="124"/>
  <c r="G18" i="124"/>
  <c r="E16" i="124"/>
  <c r="F16" i="124"/>
  <c r="C19" i="124"/>
  <c r="D19" i="124"/>
  <c r="E19" i="124"/>
  <c r="F19" i="124"/>
  <c r="F8" i="124"/>
  <c r="C22" i="124"/>
  <c r="E22" i="124"/>
  <c r="C25" i="124"/>
  <c r="G27" i="124"/>
  <c r="F25" i="124"/>
  <c r="G15" i="124"/>
  <c r="C16" i="124"/>
  <c r="G24" i="124"/>
  <c r="D22" i="124"/>
  <c r="C8" i="124"/>
  <c r="D8" i="124"/>
  <c r="E8" i="124"/>
  <c r="D25" i="124"/>
  <c r="E25" i="124"/>
  <c r="G17" i="124"/>
  <c r="G14" i="124"/>
  <c r="G11" i="124"/>
  <c r="H8" i="83"/>
  <c r="C8" i="118"/>
  <c r="D8" i="118"/>
  <c r="E8" i="118"/>
  <c r="F8" i="118"/>
  <c r="G8" i="118"/>
  <c r="C9" i="118"/>
  <c r="D9" i="118"/>
  <c r="E9" i="118"/>
  <c r="F9" i="118"/>
  <c r="G9" i="118"/>
  <c r="H9" i="118"/>
  <c r="H8" i="118"/>
  <c r="I10" i="118"/>
  <c r="I14" i="118"/>
  <c r="I15" i="118"/>
  <c r="I16" i="118"/>
  <c r="I17" i="118"/>
  <c r="I12" i="118"/>
  <c r="I11" i="118"/>
  <c r="B46" i="44" l="1"/>
  <c r="H46" i="44" s="1"/>
  <c r="H47" i="44"/>
  <c r="H14" i="74"/>
  <c r="H26" i="74"/>
  <c r="H30" i="74"/>
  <c r="H18" i="74"/>
  <c r="H22" i="74"/>
  <c r="H38" i="74"/>
  <c r="H10" i="74"/>
  <c r="H9" i="74" s="1"/>
  <c r="H34" i="74"/>
  <c r="H22" i="73"/>
  <c r="H38" i="73"/>
  <c r="H18" i="73"/>
  <c r="H34" i="73"/>
  <c r="H14" i="73"/>
  <c r="H30" i="73"/>
  <c r="H10" i="73"/>
  <c r="H9" i="73" s="1"/>
  <c r="H22" i="72"/>
  <c r="H38" i="72"/>
  <c r="H14" i="72"/>
  <c r="H30" i="72"/>
  <c r="H10" i="70"/>
  <c r="H22" i="70"/>
  <c r="H38" i="70"/>
  <c r="H18" i="70"/>
  <c r="H34" i="70"/>
  <c r="H26" i="70"/>
  <c r="H22" i="69"/>
  <c r="H34" i="69"/>
  <c r="H38" i="69"/>
  <c r="H18" i="69"/>
  <c r="H14" i="69"/>
  <c r="H9" i="69" s="1"/>
  <c r="H26" i="69"/>
  <c r="H30" i="69"/>
  <c r="H10" i="69"/>
  <c r="H14" i="68"/>
  <c r="H18" i="68"/>
  <c r="H9" i="68" s="1"/>
  <c r="H34" i="68"/>
  <c r="H38" i="68"/>
  <c r="H22" i="68"/>
  <c r="H30" i="68"/>
  <c r="H34" i="67"/>
  <c r="H22" i="67"/>
  <c r="H18" i="67"/>
  <c r="H38" i="67"/>
  <c r="H14" i="67"/>
  <c r="H26" i="67"/>
  <c r="H10" i="67"/>
  <c r="H9" i="67" s="1"/>
  <c r="C9" i="72"/>
  <c r="H30" i="71"/>
  <c r="H22" i="71"/>
  <c r="H38" i="71"/>
  <c r="H34" i="71"/>
  <c r="H14" i="71"/>
  <c r="H10" i="71"/>
  <c r="H26" i="71"/>
  <c r="G9" i="74"/>
  <c r="C9" i="74"/>
  <c r="B9" i="74"/>
  <c r="B9" i="72"/>
  <c r="C9" i="71"/>
  <c r="G9" i="70"/>
  <c r="D9" i="69"/>
  <c r="F9" i="69"/>
  <c r="G9" i="69"/>
  <c r="C9" i="69"/>
  <c r="E9" i="69"/>
  <c r="B9" i="69"/>
  <c r="C9" i="68"/>
  <c r="C9" i="67"/>
  <c r="B9" i="67"/>
  <c r="D9" i="67"/>
  <c r="E9" i="67"/>
  <c r="F9" i="67"/>
  <c r="G9" i="67"/>
  <c r="D9" i="74"/>
  <c r="E9" i="74"/>
  <c r="F9" i="74"/>
  <c r="C9" i="73"/>
  <c r="B9" i="73"/>
  <c r="D9" i="73"/>
  <c r="E9" i="73"/>
  <c r="F9" i="73"/>
  <c r="G9" i="73"/>
  <c r="D9" i="72"/>
  <c r="E9" i="72"/>
  <c r="F9" i="72"/>
  <c r="G9" i="72"/>
  <c r="H9" i="72"/>
  <c r="B9" i="71"/>
  <c r="D9" i="71"/>
  <c r="E9" i="71"/>
  <c r="F9" i="71"/>
  <c r="G9" i="71"/>
  <c r="C9" i="70"/>
  <c r="D9" i="70"/>
  <c r="E9" i="70"/>
  <c r="F9" i="70"/>
  <c r="B9" i="70"/>
  <c r="B9" i="68"/>
  <c r="D9" i="68"/>
  <c r="E9" i="68"/>
  <c r="F9" i="68"/>
  <c r="G9" i="68"/>
  <c r="G9" i="66"/>
  <c r="D9" i="66"/>
  <c r="E9" i="66"/>
  <c r="B10" i="66"/>
  <c r="B9" i="66" s="1"/>
  <c r="C9" i="66"/>
  <c r="F9" i="66"/>
  <c r="H56" i="44"/>
  <c r="H37" i="44"/>
  <c r="H20" i="45"/>
  <c r="C27" i="45"/>
  <c r="E9" i="45"/>
  <c r="E46" i="44"/>
  <c r="D46" i="44"/>
  <c r="F46" i="44"/>
  <c r="G46" i="46"/>
  <c r="D46" i="46"/>
  <c r="H39" i="46"/>
  <c r="H45" i="46"/>
  <c r="B47" i="46"/>
  <c r="H53" i="46"/>
  <c r="C56" i="46"/>
  <c r="C46" i="46" s="1"/>
  <c r="H51" i="46"/>
  <c r="E56" i="46"/>
  <c r="H56" i="46" s="1"/>
  <c r="C37" i="46"/>
  <c r="H50" i="46"/>
  <c r="F56" i="46"/>
  <c r="F46" i="46" s="1"/>
  <c r="H58" i="46"/>
  <c r="H17" i="45"/>
  <c r="H25" i="45"/>
  <c r="D27" i="45"/>
  <c r="F9" i="45"/>
  <c r="H12" i="45"/>
  <c r="F18" i="45"/>
  <c r="G18" i="45"/>
  <c r="G46" i="45"/>
  <c r="D18" i="45"/>
  <c r="E28" i="45"/>
  <c r="E27" i="45" s="1"/>
  <c r="F37" i="45"/>
  <c r="F27" i="45" s="1"/>
  <c r="B15" i="45"/>
  <c r="C16" i="45"/>
  <c r="C9" i="45" s="1"/>
  <c r="B23" i="45"/>
  <c r="H23" i="45" s="1"/>
  <c r="G28" i="45"/>
  <c r="G27" i="45" s="1"/>
  <c r="B47" i="45"/>
  <c r="C56" i="45"/>
  <c r="C46" i="45" s="1"/>
  <c r="B14" i="45"/>
  <c r="H14" i="45" s="1"/>
  <c r="B22" i="45"/>
  <c r="B13" i="45"/>
  <c r="H13" i="45" s="1"/>
  <c r="D15" i="45"/>
  <c r="D9" i="45" s="1"/>
  <c r="B21" i="45"/>
  <c r="H21" i="45" s="1"/>
  <c r="C22" i="45"/>
  <c r="C18" i="45" s="1"/>
  <c r="E24" i="45"/>
  <c r="E18" i="45" s="1"/>
  <c r="E8" i="45" s="1"/>
  <c r="B37" i="45"/>
  <c r="D47" i="45"/>
  <c r="D46" i="45" s="1"/>
  <c r="E56" i="45"/>
  <c r="B28" i="45"/>
  <c r="E47" i="45"/>
  <c r="F56" i="45"/>
  <c r="F46" i="45" s="1"/>
  <c r="B11" i="45"/>
  <c r="H11" i="45" s="1"/>
  <c r="B19" i="45"/>
  <c r="B10" i="45"/>
  <c r="G15" i="45"/>
  <c r="G9" i="45" s="1"/>
  <c r="B26" i="45"/>
  <c r="H26" i="45" s="1"/>
  <c r="E7" i="215"/>
  <c r="C7" i="215"/>
  <c r="F8" i="214"/>
  <c r="D10" i="214"/>
  <c r="D19" i="213"/>
  <c r="H20" i="213"/>
  <c r="D13" i="213"/>
  <c r="C13" i="213"/>
  <c r="F19" i="213"/>
  <c r="H15" i="213"/>
  <c r="F8" i="213"/>
  <c r="G10" i="213"/>
  <c r="C12" i="214"/>
  <c r="G24" i="214"/>
  <c r="C8" i="214"/>
  <c r="D11" i="214"/>
  <c r="G16" i="214"/>
  <c r="C19" i="214"/>
  <c r="F13" i="215"/>
  <c r="C19" i="215"/>
  <c r="G9" i="215"/>
  <c r="G7" i="215" s="1"/>
  <c r="B19" i="215"/>
  <c r="H16" i="215"/>
  <c r="H11" i="215"/>
  <c r="F19" i="215"/>
  <c r="H15" i="215"/>
  <c r="G17" i="214"/>
  <c r="E10" i="214"/>
  <c r="D19" i="214"/>
  <c r="C13" i="214"/>
  <c r="F13" i="214"/>
  <c r="D12" i="214"/>
  <c r="G22" i="214"/>
  <c r="C9" i="214"/>
  <c r="B10" i="214"/>
  <c r="G15" i="214"/>
  <c r="G18" i="214"/>
  <c r="G23" i="214"/>
  <c r="F9" i="214"/>
  <c r="F10" i="214"/>
  <c r="B11" i="214"/>
  <c r="B8" i="214"/>
  <c r="E13" i="214"/>
  <c r="E19" i="214"/>
  <c r="D7" i="215"/>
  <c r="H10" i="215"/>
  <c r="H14" i="215"/>
  <c r="H22" i="215"/>
  <c r="B13" i="215"/>
  <c r="G19" i="215"/>
  <c r="H20" i="215"/>
  <c r="F7" i="215"/>
  <c r="B12" i="215"/>
  <c r="H12" i="215" s="1"/>
  <c r="C13" i="215"/>
  <c r="D13" i="215"/>
  <c r="E13" i="215"/>
  <c r="B9" i="215"/>
  <c r="G14" i="214"/>
  <c r="B13" i="214"/>
  <c r="F19" i="214"/>
  <c r="G21" i="214"/>
  <c r="E8" i="214"/>
  <c r="B12" i="214"/>
  <c r="G12" i="214" s="1"/>
  <c r="G20" i="214"/>
  <c r="D13" i="214"/>
  <c r="B19" i="214"/>
  <c r="B9" i="214"/>
  <c r="B13" i="213"/>
  <c r="H16" i="213"/>
  <c r="H18" i="213"/>
  <c r="F10" i="213"/>
  <c r="F7" i="213" s="1"/>
  <c r="E13" i="213"/>
  <c r="D8" i="213"/>
  <c r="H8" i="213" s="1"/>
  <c r="B9" i="213"/>
  <c r="E12" i="213"/>
  <c r="E7" i="213" s="1"/>
  <c r="B11" i="213"/>
  <c r="H22" i="213"/>
  <c r="H21" i="213"/>
  <c r="B19" i="213"/>
  <c r="H23" i="213"/>
  <c r="C9" i="213"/>
  <c r="C7" i="213" s="1"/>
  <c r="D12" i="213"/>
  <c r="H12" i="213" s="1"/>
  <c r="G12" i="213"/>
  <c r="G19" i="213"/>
  <c r="G13" i="213"/>
  <c r="H11" i="213"/>
  <c r="H10" i="213"/>
  <c r="G8" i="211"/>
  <c r="E8" i="212"/>
  <c r="H8" i="212"/>
  <c r="F8" i="211"/>
  <c r="I22" i="212"/>
  <c r="D8" i="212"/>
  <c r="G11" i="212"/>
  <c r="G8" i="212" s="1"/>
  <c r="I13" i="212"/>
  <c r="E15" i="212"/>
  <c r="I20" i="212"/>
  <c r="I26" i="212"/>
  <c r="F10" i="212"/>
  <c r="I10" i="212" s="1"/>
  <c r="I19" i="212"/>
  <c r="I25" i="212"/>
  <c r="B14" i="212"/>
  <c r="I14" i="212" s="1"/>
  <c r="I12" i="212"/>
  <c r="I18" i="212"/>
  <c r="I24" i="212"/>
  <c r="I17" i="212"/>
  <c r="I23" i="212"/>
  <c r="C11" i="212"/>
  <c r="C8" i="212" s="1"/>
  <c r="I16" i="212"/>
  <c r="C15" i="212"/>
  <c r="H22" i="211"/>
  <c r="H16" i="211"/>
  <c r="H23" i="211"/>
  <c r="C10" i="211"/>
  <c r="C8" i="211" s="1"/>
  <c r="D11" i="211"/>
  <c r="D8" i="211" s="1"/>
  <c r="B15" i="211"/>
  <c r="H15" i="211" s="1"/>
  <c r="H21" i="211"/>
  <c r="H28" i="211"/>
  <c r="H20" i="211"/>
  <c r="H27" i="211"/>
  <c r="H14" i="211"/>
  <c r="E9" i="211"/>
  <c r="E8" i="211" s="1"/>
  <c r="B13" i="211"/>
  <c r="H13" i="211" s="1"/>
  <c r="H19" i="211"/>
  <c r="H26" i="211"/>
  <c r="H12" i="211"/>
  <c r="H18" i="211"/>
  <c r="H25" i="211"/>
  <c r="H17" i="211"/>
  <c r="H24" i="211"/>
  <c r="D22" i="210"/>
  <c r="E12" i="210"/>
  <c r="E8" i="210" s="1"/>
  <c r="I26" i="210"/>
  <c r="B14" i="210"/>
  <c r="F12" i="210"/>
  <c r="F8" i="210" s="1"/>
  <c r="B15" i="210"/>
  <c r="I15" i="210" s="1"/>
  <c r="D11" i="210"/>
  <c r="D8" i="210" s="1"/>
  <c r="B10" i="210"/>
  <c r="D15" i="210"/>
  <c r="I16" i="210"/>
  <c r="F15" i="210"/>
  <c r="B12" i="210"/>
  <c r="I21" i="210"/>
  <c r="G8" i="210"/>
  <c r="C8" i="210"/>
  <c r="I9" i="210"/>
  <c r="H22" i="210"/>
  <c r="H13" i="210"/>
  <c r="I13" i="210" s="1"/>
  <c r="H10" i="210"/>
  <c r="I24" i="210"/>
  <c r="I10" i="210"/>
  <c r="I14" i="210"/>
  <c r="I20" i="210"/>
  <c r="H15" i="210"/>
  <c r="I23" i="203"/>
  <c r="I16" i="203"/>
  <c r="I24" i="202"/>
  <c r="H8" i="203"/>
  <c r="I21" i="203"/>
  <c r="I19" i="203"/>
  <c r="I27" i="203"/>
  <c r="I24" i="203"/>
  <c r="D13" i="203"/>
  <c r="E22" i="203"/>
  <c r="I22" i="203" s="1"/>
  <c r="E9" i="203"/>
  <c r="F10" i="203"/>
  <c r="F8" i="203" s="1"/>
  <c r="C15" i="203"/>
  <c r="I15" i="203" s="1"/>
  <c r="I37" i="203"/>
  <c r="I45" i="203"/>
  <c r="I53" i="203"/>
  <c r="I61" i="203"/>
  <c r="I69" i="203"/>
  <c r="C29" i="203"/>
  <c r="I35" i="203"/>
  <c r="I43" i="203"/>
  <c r="H50" i="203"/>
  <c r="I50" i="203" s="1"/>
  <c r="I51" i="203"/>
  <c r="I59" i="203"/>
  <c r="I67" i="203"/>
  <c r="C12" i="203"/>
  <c r="I12" i="203" s="1"/>
  <c r="E14" i="203"/>
  <c r="I14" i="203" s="1"/>
  <c r="C20" i="203"/>
  <c r="I20" i="203" s="1"/>
  <c r="C28" i="203"/>
  <c r="I28" i="203" s="1"/>
  <c r="D29" i="203"/>
  <c r="C11" i="203"/>
  <c r="I11" i="203" s="1"/>
  <c r="I32" i="203"/>
  <c r="I40" i="203"/>
  <c r="I48" i="203"/>
  <c r="C9" i="203"/>
  <c r="G13" i="203"/>
  <c r="G8" i="203" s="1"/>
  <c r="C17" i="203"/>
  <c r="I17" i="203" s="1"/>
  <c r="D18" i="203"/>
  <c r="I18" i="203" s="1"/>
  <c r="C25" i="203"/>
  <c r="I25" i="203" s="1"/>
  <c r="D26" i="203"/>
  <c r="I26" i="203" s="1"/>
  <c r="F8" i="202"/>
  <c r="H8" i="202"/>
  <c r="I16" i="202"/>
  <c r="I19" i="202"/>
  <c r="I23" i="202"/>
  <c r="I11" i="202"/>
  <c r="I15" i="202"/>
  <c r="G48" i="202"/>
  <c r="G9" i="202"/>
  <c r="G8" i="202" s="1"/>
  <c r="C13" i="202"/>
  <c r="I13" i="202" s="1"/>
  <c r="C21" i="202"/>
  <c r="C28" i="202"/>
  <c r="H48" i="202"/>
  <c r="C12" i="202"/>
  <c r="I12" i="202" s="1"/>
  <c r="E14" i="202"/>
  <c r="I14" i="202" s="1"/>
  <c r="C20" i="202"/>
  <c r="I20" i="202" s="1"/>
  <c r="D21" i="202"/>
  <c r="E22" i="202"/>
  <c r="I22" i="202" s="1"/>
  <c r="C27" i="202"/>
  <c r="I27" i="202" s="1"/>
  <c r="D28" i="202"/>
  <c r="E28" i="202"/>
  <c r="F28" i="202"/>
  <c r="I31" i="202"/>
  <c r="I39" i="202"/>
  <c r="C48" i="202"/>
  <c r="C9" i="202"/>
  <c r="D10" i="202"/>
  <c r="C17" i="202"/>
  <c r="I17" i="202" s="1"/>
  <c r="D18" i="202"/>
  <c r="I18" i="202" s="1"/>
  <c r="C25" i="202"/>
  <c r="I25" i="202" s="1"/>
  <c r="D26" i="202"/>
  <c r="I26" i="202" s="1"/>
  <c r="H50" i="201"/>
  <c r="I55" i="201"/>
  <c r="E15" i="201"/>
  <c r="E8" i="201" s="1"/>
  <c r="G16" i="201"/>
  <c r="G8" i="201" s="1"/>
  <c r="I28" i="201"/>
  <c r="F18" i="201"/>
  <c r="D21" i="201"/>
  <c r="I21" i="201" s="1"/>
  <c r="F22" i="201"/>
  <c r="I22" i="201" s="1"/>
  <c r="F26" i="201"/>
  <c r="I26" i="201" s="1"/>
  <c r="F14" i="201"/>
  <c r="I14" i="201" s="1"/>
  <c r="C50" i="201"/>
  <c r="I51" i="201"/>
  <c r="C9" i="201"/>
  <c r="I9" i="201" s="1"/>
  <c r="I34" i="201"/>
  <c r="I42" i="201"/>
  <c r="H29" i="201"/>
  <c r="H27" i="201"/>
  <c r="I27" i="201" s="1"/>
  <c r="D25" i="201"/>
  <c r="I25" i="201" s="1"/>
  <c r="H23" i="201"/>
  <c r="H19" i="201"/>
  <c r="I19" i="201" s="1"/>
  <c r="D17" i="201"/>
  <c r="I17" i="201" s="1"/>
  <c r="H15" i="201"/>
  <c r="I15" i="201" s="1"/>
  <c r="D13" i="201"/>
  <c r="I13" i="201" s="1"/>
  <c r="H11" i="201"/>
  <c r="I11" i="201" s="1"/>
  <c r="F10" i="201"/>
  <c r="I24" i="201"/>
  <c r="I20" i="201"/>
  <c r="I12" i="201"/>
  <c r="C29" i="201"/>
  <c r="I29" i="201" s="1"/>
  <c r="C18" i="201"/>
  <c r="C10" i="201"/>
  <c r="I14" i="200"/>
  <c r="I29" i="199"/>
  <c r="G11" i="199"/>
  <c r="E14" i="199"/>
  <c r="H17" i="199"/>
  <c r="I17" i="199" s="1"/>
  <c r="H11" i="199"/>
  <c r="F14" i="199"/>
  <c r="E9" i="199"/>
  <c r="C13" i="199"/>
  <c r="F18" i="199"/>
  <c r="G18" i="199"/>
  <c r="E18" i="199"/>
  <c r="I26" i="199"/>
  <c r="F28" i="199"/>
  <c r="I36" i="199"/>
  <c r="D9" i="199"/>
  <c r="I22" i="199"/>
  <c r="I31" i="199"/>
  <c r="G28" i="199"/>
  <c r="H28" i="199"/>
  <c r="I35" i="199"/>
  <c r="I19" i="199"/>
  <c r="F12" i="199"/>
  <c r="I25" i="199"/>
  <c r="I34" i="199"/>
  <c r="I21" i="199"/>
  <c r="I20" i="199"/>
  <c r="I24" i="199"/>
  <c r="I27" i="199"/>
  <c r="I30" i="199"/>
  <c r="H12" i="199"/>
  <c r="H8" i="200"/>
  <c r="I15" i="200"/>
  <c r="E16" i="200"/>
  <c r="I16" i="200" s="1"/>
  <c r="C28" i="200"/>
  <c r="I28" i="200" s="1"/>
  <c r="C11" i="200"/>
  <c r="I11" i="200" s="1"/>
  <c r="D12" i="200"/>
  <c r="E13" i="200"/>
  <c r="C9" i="200"/>
  <c r="D10" i="200"/>
  <c r="F12" i="200"/>
  <c r="F8" i="200" s="1"/>
  <c r="G13" i="200"/>
  <c r="G8" i="200" s="1"/>
  <c r="C17" i="200"/>
  <c r="I17" i="200" s="1"/>
  <c r="D18" i="200"/>
  <c r="I18" i="200" s="1"/>
  <c r="I23" i="200"/>
  <c r="I15" i="199"/>
  <c r="F9" i="199"/>
  <c r="G10" i="199"/>
  <c r="I10" i="199" s="1"/>
  <c r="C14" i="199"/>
  <c r="H9" i="199"/>
  <c r="C12" i="199"/>
  <c r="D13" i="199"/>
  <c r="C28" i="199"/>
  <c r="C11" i="199"/>
  <c r="D12" i="199"/>
  <c r="E13" i="199"/>
  <c r="D28" i="199"/>
  <c r="C18" i="199"/>
  <c r="E28" i="199"/>
  <c r="I14" i="198"/>
  <c r="I24" i="198"/>
  <c r="I33" i="198"/>
  <c r="H28" i="198"/>
  <c r="G11" i="198"/>
  <c r="D10" i="198"/>
  <c r="D9" i="198"/>
  <c r="D11" i="198"/>
  <c r="H18" i="198"/>
  <c r="I18" i="198" s="1"/>
  <c r="I27" i="198"/>
  <c r="C28" i="198"/>
  <c r="I28" i="198" s="1"/>
  <c r="I20" i="198"/>
  <c r="I37" i="198"/>
  <c r="I17" i="198"/>
  <c r="I16" i="198"/>
  <c r="F12" i="198"/>
  <c r="I12" i="198" s="1"/>
  <c r="C8" i="198"/>
  <c r="H13" i="198"/>
  <c r="H8" i="198" s="1"/>
  <c r="E9" i="198"/>
  <c r="E8" i="198" s="1"/>
  <c r="I19" i="198"/>
  <c r="I10" i="198"/>
  <c r="I15" i="198"/>
  <c r="G25" i="195"/>
  <c r="G23" i="195"/>
  <c r="C21" i="195"/>
  <c r="B21" i="195"/>
  <c r="C14" i="195"/>
  <c r="G15" i="195"/>
  <c r="C8" i="195"/>
  <c r="C12" i="195"/>
  <c r="E10" i="195"/>
  <c r="B12" i="195"/>
  <c r="G22" i="195"/>
  <c r="E8" i="195"/>
  <c r="G24" i="195"/>
  <c r="F7" i="197"/>
  <c r="F9" i="196"/>
  <c r="F17" i="196"/>
  <c r="C11" i="196"/>
  <c r="C7" i="196" s="1"/>
  <c r="D12" i="196"/>
  <c r="F12" i="196" s="1"/>
  <c r="B10" i="196"/>
  <c r="F25" i="196"/>
  <c r="D8" i="196"/>
  <c r="B7" i="197"/>
  <c r="G8" i="197"/>
  <c r="G25" i="197"/>
  <c r="D11" i="197"/>
  <c r="D13" i="197"/>
  <c r="G13" i="197" s="1"/>
  <c r="D10" i="197"/>
  <c r="G15" i="197"/>
  <c r="D9" i="197"/>
  <c r="C11" i="197"/>
  <c r="G24" i="197"/>
  <c r="F14" i="197"/>
  <c r="D14" i="197"/>
  <c r="G18" i="197"/>
  <c r="G22" i="197"/>
  <c r="E11" i="197"/>
  <c r="G12" i="197"/>
  <c r="G17" i="197"/>
  <c r="E14" i="197"/>
  <c r="B14" i="197"/>
  <c r="C21" i="197"/>
  <c r="C9" i="197"/>
  <c r="B21" i="197"/>
  <c r="E21" i="197"/>
  <c r="C10" i="197"/>
  <c r="C14" i="197"/>
  <c r="G16" i="197"/>
  <c r="G20" i="197"/>
  <c r="G23" i="197"/>
  <c r="E10" i="197"/>
  <c r="F26" i="196"/>
  <c r="B13" i="196"/>
  <c r="F13" i="196" s="1"/>
  <c r="E14" i="196"/>
  <c r="D14" i="196"/>
  <c r="B21" i="196"/>
  <c r="E21" i="196"/>
  <c r="D21" i="196"/>
  <c r="C14" i="196"/>
  <c r="F14" i="196" s="1"/>
  <c r="E8" i="196"/>
  <c r="E7" i="196" s="1"/>
  <c r="F15" i="196"/>
  <c r="C21" i="196"/>
  <c r="F23" i="196"/>
  <c r="F18" i="196"/>
  <c r="F16" i="196"/>
  <c r="F24" i="196"/>
  <c r="D10" i="196"/>
  <c r="E12" i="195"/>
  <c r="D21" i="195"/>
  <c r="G21" i="195" s="1"/>
  <c r="D11" i="195"/>
  <c r="D9" i="195"/>
  <c r="C13" i="195"/>
  <c r="C9" i="195"/>
  <c r="G27" i="195"/>
  <c r="F13" i="195"/>
  <c r="F21" i="195"/>
  <c r="G26" i="195"/>
  <c r="F11" i="195"/>
  <c r="F10" i="195"/>
  <c r="G10" i="195" s="1"/>
  <c r="G16" i="195"/>
  <c r="G17" i="195"/>
  <c r="D13" i="195"/>
  <c r="G18" i="195"/>
  <c r="C11" i="195"/>
  <c r="D14" i="195"/>
  <c r="G19" i="195"/>
  <c r="F14" i="195"/>
  <c r="B7" i="195"/>
  <c r="J12" i="233"/>
  <c r="L12" i="237"/>
  <c r="J12" i="236"/>
  <c r="J15" i="236"/>
  <c r="N20" i="236"/>
  <c r="N19" i="236"/>
  <c r="N18" i="236"/>
  <c r="B9" i="233"/>
  <c r="E9" i="233"/>
  <c r="G29" i="236"/>
  <c r="N29" i="236" s="1"/>
  <c r="E9" i="236"/>
  <c r="C13" i="236"/>
  <c r="D10" i="236"/>
  <c r="D11" i="236"/>
  <c r="G14" i="236"/>
  <c r="F9" i="236"/>
  <c r="J11" i="236"/>
  <c r="N28" i="236"/>
  <c r="N27" i="236"/>
  <c r="M23" i="236"/>
  <c r="M15" i="236"/>
  <c r="L13" i="236"/>
  <c r="M13" i="236" s="1"/>
  <c r="F14" i="237"/>
  <c r="E23" i="237"/>
  <c r="H12" i="237"/>
  <c r="I12" i="237" s="1"/>
  <c r="K13" i="237"/>
  <c r="L13" i="237" s="1"/>
  <c r="F21" i="237"/>
  <c r="H23" i="237"/>
  <c r="G23" i="237"/>
  <c r="I23" i="237" s="1"/>
  <c r="B10" i="237"/>
  <c r="F10" i="237" s="1"/>
  <c r="I17" i="237"/>
  <c r="I18" i="237"/>
  <c r="J23" i="237"/>
  <c r="K23" i="237"/>
  <c r="I26" i="237"/>
  <c r="H11" i="237"/>
  <c r="I11" i="237" s="1"/>
  <c r="E16" i="237"/>
  <c r="L24" i="237"/>
  <c r="I27" i="237"/>
  <c r="D9" i="237"/>
  <c r="J16" i="237"/>
  <c r="I20" i="237"/>
  <c r="I14" i="237"/>
  <c r="I15" i="237"/>
  <c r="L26" i="237"/>
  <c r="F17" i="237"/>
  <c r="L18" i="237"/>
  <c r="L19" i="237"/>
  <c r="I21" i="237"/>
  <c r="D23" i="237"/>
  <c r="F25" i="237"/>
  <c r="M25" i="237" s="1"/>
  <c r="F27" i="237"/>
  <c r="L27" i="237"/>
  <c r="C16" i="237"/>
  <c r="F19" i="237"/>
  <c r="F28" i="237"/>
  <c r="M28" i="237" s="1"/>
  <c r="F20" i="237"/>
  <c r="M20" i="237" s="1"/>
  <c r="L21" i="237"/>
  <c r="L22" i="237"/>
  <c r="L29" i="237"/>
  <c r="M29" i="237" s="1"/>
  <c r="E9" i="237"/>
  <c r="L15" i="237"/>
  <c r="F15" i="237"/>
  <c r="L10" i="237"/>
  <c r="G9" i="237"/>
  <c r="G16" i="237"/>
  <c r="I16" i="237" s="1"/>
  <c r="I22" i="237"/>
  <c r="C11" i="237"/>
  <c r="C9" i="237" s="1"/>
  <c r="J11" i="237"/>
  <c r="J9" i="237" s="1"/>
  <c r="H13" i="237"/>
  <c r="I13" i="237" s="1"/>
  <c r="K14" i="237"/>
  <c r="L14" i="237" s="1"/>
  <c r="B16" i="237"/>
  <c r="L17" i="237"/>
  <c r="I24" i="237"/>
  <c r="H10" i="237"/>
  <c r="K11" i="237"/>
  <c r="B13" i="237"/>
  <c r="F13" i="237" s="1"/>
  <c r="K16" i="237"/>
  <c r="L16" i="237" s="1"/>
  <c r="D16" i="237"/>
  <c r="F22" i="237"/>
  <c r="B23" i="237"/>
  <c r="B12" i="237"/>
  <c r="F12" i="237" s="1"/>
  <c r="J14" i="236"/>
  <c r="N21" i="236"/>
  <c r="G15" i="236"/>
  <c r="M10" i="236"/>
  <c r="N26" i="236"/>
  <c r="G10" i="236"/>
  <c r="D9" i="236"/>
  <c r="J23" i="236"/>
  <c r="H9" i="236"/>
  <c r="H16" i="236"/>
  <c r="J16" i="236" s="1"/>
  <c r="J22" i="236"/>
  <c r="C11" i="236"/>
  <c r="C9" i="236" s="1"/>
  <c r="K11" i="236"/>
  <c r="K9" i="236" s="1"/>
  <c r="I13" i="236"/>
  <c r="J13" i="236" s="1"/>
  <c r="L14" i="236"/>
  <c r="M14" i="236" s="1"/>
  <c r="B16" i="236"/>
  <c r="M17" i="236"/>
  <c r="N17" i="236" s="1"/>
  <c r="J24" i="236"/>
  <c r="N24" i="236" s="1"/>
  <c r="M25" i="236"/>
  <c r="N25" i="236" s="1"/>
  <c r="I10" i="236"/>
  <c r="L11" i="236"/>
  <c r="M11" i="236" s="1"/>
  <c r="B13" i="236"/>
  <c r="D16" i="236"/>
  <c r="L16" i="236"/>
  <c r="M16" i="236" s="1"/>
  <c r="E16" i="236"/>
  <c r="G22" i="236"/>
  <c r="B23" i="236"/>
  <c r="G23" i="236" s="1"/>
  <c r="G11" i="236"/>
  <c r="B12" i="236"/>
  <c r="G12" i="236" s="1"/>
  <c r="N12" i="236" s="1"/>
  <c r="G25" i="233"/>
  <c r="D14" i="233"/>
  <c r="G14" i="233" s="1"/>
  <c r="N28" i="233"/>
  <c r="D15" i="233"/>
  <c r="D13" i="233"/>
  <c r="G13" i="233" s="1"/>
  <c r="D11" i="233"/>
  <c r="J23" i="233"/>
  <c r="J15" i="233"/>
  <c r="J25" i="233"/>
  <c r="G24" i="233"/>
  <c r="N24" i="233" s="1"/>
  <c r="I11" i="233"/>
  <c r="J11" i="233" s="1"/>
  <c r="G23" i="233"/>
  <c r="F11" i="233"/>
  <c r="C15" i="233"/>
  <c r="G15" i="233" s="1"/>
  <c r="G12" i="233"/>
  <c r="G18" i="233"/>
  <c r="G17" i="233"/>
  <c r="F10" i="233"/>
  <c r="G10" i="233" s="1"/>
  <c r="H14" i="233"/>
  <c r="J14" i="233" s="1"/>
  <c r="J18" i="233"/>
  <c r="N20" i="233"/>
  <c r="N19" i="233"/>
  <c r="J17" i="233"/>
  <c r="N22" i="233"/>
  <c r="N21" i="233"/>
  <c r="M12" i="233"/>
  <c r="K11" i="233"/>
  <c r="K9" i="233" s="1"/>
  <c r="M10" i="233"/>
  <c r="M26" i="233"/>
  <c r="N26" i="233" s="1"/>
  <c r="L15" i="233"/>
  <c r="L9" i="233" s="1"/>
  <c r="M13" i="233"/>
  <c r="L16" i="233"/>
  <c r="M16" i="233" s="1"/>
  <c r="N29" i="233"/>
  <c r="C9" i="233"/>
  <c r="N27" i="233"/>
  <c r="G16" i="233"/>
  <c r="M14" i="233"/>
  <c r="J10" i="233"/>
  <c r="J16" i="233"/>
  <c r="N23" i="233"/>
  <c r="K11" i="252"/>
  <c r="I13" i="252"/>
  <c r="K17" i="252"/>
  <c r="G8" i="252"/>
  <c r="G7" i="252" s="1"/>
  <c r="E9" i="252"/>
  <c r="E7" i="252" s="1"/>
  <c r="H8" i="252"/>
  <c r="D8" i="252"/>
  <c r="F7" i="252"/>
  <c r="D25" i="252"/>
  <c r="J9" i="252"/>
  <c r="J7" i="252" s="1"/>
  <c r="K21" i="252"/>
  <c r="E10" i="252"/>
  <c r="K10" i="252" s="1"/>
  <c r="D19" i="252"/>
  <c r="K19" i="252" s="1"/>
  <c r="K20" i="252"/>
  <c r="I8" i="252"/>
  <c r="I7" i="252" s="1"/>
  <c r="H9" i="252"/>
  <c r="C22" i="252"/>
  <c r="K22" i="252" s="1"/>
  <c r="E13" i="252"/>
  <c r="J16" i="252"/>
  <c r="C8" i="252"/>
  <c r="F13" i="252"/>
  <c r="C16" i="252"/>
  <c r="C9" i="252"/>
  <c r="C25" i="252"/>
  <c r="D9" i="252"/>
  <c r="I10" i="251"/>
  <c r="K13" i="251"/>
  <c r="K17" i="251"/>
  <c r="I9" i="251"/>
  <c r="H8" i="251"/>
  <c r="E9" i="251"/>
  <c r="E7" i="251" s="1"/>
  <c r="F7" i="251"/>
  <c r="K27" i="251"/>
  <c r="J25" i="251"/>
  <c r="K26" i="251"/>
  <c r="K24" i="251"/>
  <c r="K19" i="251"/>
  <c r="G8" i="251"/>
  <c r="G7" i="251" s="1"/>
  <c r="E10" i="251"/>
  <c r="K10" i="251" s="1"/>
  <c r="K12" i="251"/>
  <c r="K20" i="251"/>
  <c r="I8" i="251"/>
  <c r="H9" i="251"/>
  <c r="C22" i="251"/>
  <c r="K22" i="251" s="1"/>
  <c r="J8" i="251"/>
  <c r="J7" i="251" s="1"/>
  <c r="C16" i="251"/>
  <c r="K16" i="251" s="1"/>
  <c r="D8" i="251"/>
  <c r="D7" i="251" s="1"/>
  <c r="C9" i="251"/>
  <c r="C25" i="251"/>
  <c r="K27" i="250"/>
  <c r="I25" i="250"/>
  <c r="K25" i="250" s="1"/>
  <c r="K23" i="250"/>
  <c r="H8" i="250"/>
  <c r="I19" i="250"/>
  <c r="E9" i="250"/>
  <c r="E7" i="250" s="1"/>
  <c r="C9" i="250"/>
  <c r="C7" i="250" s="1"/>
  <c r="D8" i="250"/>
  <c r="D7" i="250" s="1"/>
  <c r="G8" i="250"/>
  <c r="G7" i="250" s="1"/>
  <c r="K17" i="250"/>
  <c r="I8" i="250"/>
  <c r="I9" i="250"/>
  <c r="H9" i="250"/>
  <c r="I10" i="250"/>
  <c r="K11" i="250"/>
  <c r="C10" i="250"/>
  <c r="J9" i="250"/>
  <c r="J7" i="250" s="1"/>
  <c r="K19" i="250"/>
  <c r="K13" i="250"/>
  <c r="K16" i="250"/>
  <c r="K22" i="250"/>
  <c r="F7" i="250"/>
  <c r="C11" i="245"/>
  <c r="D19" i="245"/>
  <c r="B9" i="245"/>
  <c r="I23" i="245"/>
  <c r="I22" i="245"/>
  <c r="I16" i="245"/>
  <c r="H11" i="245"/>
  <c r="I11" i="245" s="1"/>
  <c r="I17" i="245"/>
  <c r="I10" i="245"/>
  <c r="I9" i="245"/>
  <c r="G19" i="245"/>
  <c r="I8" i="245"/>
  <c r="I14" i="245"/>
  <c r="H19" i="245"/>
  <c r="I21" i="245"/>
  <c r="I20" i="245"/>
  <c r="B19" i="245"/>
  <c r="E14" i="244"/>
  <c r="C13" i="244"/>
  <c r="B9" i="244"/>
  <c r="F13" i="244"/>
  <c r="H16" i="244"/>
  <c r="B21" i="244"/>
  <c r="H26" i="244"/>
  <c r="H21" i="244" s="1"/>
  <c r="G11" i="244"/>
  <c r="B14" i="244"/>
  <c r="F12" i="244"/>
  <c r="C12" i="244"/>
  <c r="E21" i="244"/>
  <c r="H23" i="244"/>
  <c r="H15" i="244"/>
  <c r="G13" i="244"/>
  <c r="H13" i="244" s="1"/>
  <c r="B12" i="244"/>
  <c r="D10" i="244"/>
  <c r="F8" i="244"/>
  <c r="D14" i="244"/>
  <c r="H17" i="244"/>
  <c r="G21" i="244"/>
  <c r="H22" i="244"/>
  <c r="D12" i="244"/>
  <c r="F21" i="244"/>
  <c r="C9" i="244"/>
  <c r="H18" i="244"/>
  <c r="C8" i="244"/>
  <c r="H20" i="244"/>
  <c r="H25" i="244"/>
  <c r="E11" i="244"/>
  <c r="E7" i="244" s="1"/>
  <c r="D21" i="244"/>
  <c r="F10" i="244"/>
  <c r="D8" i="244"/>
  <c r="B10" i="244"/>
  <c r="G14" i="244"/>
  <c r="G12" i="243"/>
  <c r="G8" i="243"/>
  <c r="I22" i="243"/>
  <c r="F13" i="243"/>
  <c r="D12" i="243"/>
  <c r="F9" i="243"/>
  <c r="D8" i="243"/>
  <c r="I23" i="243"/>
  <c r="E7" i="243"/>
  <c r="B13" i="243"/>
  <c r="F11" i="243"/>
  <c r="I11" i="243" s="1"/>
  <c r="D10" i="243"/>
  <c r="H12" i="243"/>
  <c r="H7" i="243" s="1"/>
  <c r="H21" i="243"/>
  <c r="C14" i="243"/>
  <c r="I19" i="243"/>
  <c r="B9" i="243"/>
  <c r="C10" i="243"/>
  <c r="F14" i="243"/>
  <c r="G14" i="243"/>
  <c r="I16" i="243"/>
  <c r="E7" i="242"/>
  <c r="C14" i="244"/>
  <c r="C21" i="244"/>
  <c r="G8" i="242"/>
  <c r="G7" i="242" s="1"/>
  <c r="G21" i="242"/>
  <c r="B9" i="242"/>
  <c r="B13" i="242"/>
  <c r="I13" i="242" s="1"/>
  <c r="D10" i="242"/>
  <c r="D7" i="242" s="1"/>
  <c r="B21" i="242"/>
  <c r="D21" i="242"/>
  <c r="F9" i="242"/>
  <c r="F7" i="242" s="1"/>
  <c r="I25" i="242"/>
  <c r="I26" i="242"/>
  <c r="H7" i="242"/>
  <c r="I12" i="242"/>
  <c r="I11" i="242"/>
  <c r="I14" i="242"/>
  <c r="C10" i="242"/>
  <c r="C7" i="242" s="1"/>
  <c r="D14" i="241"/>
  <c r="I16" i="241"/>
  <c r="I14" i="241" s="1"/>
  <c r="F11" i="241"/>
  <c r="F7" i="241" s="1"/>
  <c r="D12" i="241"/>
  <c r="D21" i="241"/>
  <c r="F21" i="241"/>
  <c r="B9" i="241"/>
  <c r="D10" i="241"/>
  <c r="B13" i="241"/>
  <c r="I13" i="241" s="1"/>
  <c r="I22" i="241"/>
  <c r="E7" i="241"/>
  <c r="I23" i="241"/>
  <c r="H11" i="241"/>
  <c r="H21" i="241"/>
  <c r="H9" i="241"/>
  <c r="H14" i="241"/>
  <c r="C7" i="241"/>
  <c r="G7" i="241"/>
  <c r="I8" i="241"/>
  <c r="I12" i="241"/>
  <c r="D12" i="253"/>
  <c r="G12" i="253"/>
  <c r="F11" i="253"/>
  <c r="C10" i="253"/>
  <c r="F8" i="253"/>
  <c r="E11" i="253"/>
  <c r="G11" i="253"/>
  <c r="D10" i="253"/>
  <c r="I27" i="253"/>
  <c r="H21" i="253"/>
  <c r="G7" i="238"/>
  <c r="B7" i="239"/>
  <c r="D10" i="239"/>
  <c r="I10" i="239" s="1"/>
  <c r="B21" i="239"/>
  <c r="E7" i="239"/>
  <c r="C8" i="239"/>
  <c r="C7" i="239" s="1"/>
  <c r="D9" i="239"/>
  <c r="I9" i="239" s="1"/>
  <c r="F11" i="239"/>
  <c r="I11" i="239" s="1"/>
  <c r="C14" i="239"/>
  <c r="I22" i="239"/>
  <c r="I13" i="239"/>
  <c r="I20" i="239"/>
  <c r="H7" i="239"/>
  <c r="I12" i="239"/>
  <c r="I19" i="239"/>
  <c r="I27" i="239"/>
  <c r="G8" i="239"/>
  <c r="G7" i="239" s="1"/>
  <c r="I18" i="239"/>
  <c r="I26" i="239"/>
  <c r="I17" i="239"/>
  <c r="I25" i="239"/>
  <c r="I16" i="239"/>
  <c r="I24" i="239"/>
  <c r="I15" i="239"/>
  <c r="I23" i="239"/>
  <c r="D8" i="253"/>
  <c r="I19" i="253"/>
  <c r="E8" i="253"/>
  <c r="F9" i="253"/>
  <c r="H11" i="253"/>
  <c r="I18" i="253"/>
  <c r="F21" i="253"/>
  <c r="B12" i="253"/>
  <c r="I24" i="253"/>
  <c r="I26" i="253"/>
  <c r="I17" i="253"/>
  <c r="I23" i="253"/>
  <c r="I10" i="253"/>
  <c r="I16" i="253"/>
  <c r="B9" i="253"/>
  <c r="I15" i="253"/>
  <c r="I22" i="253"/>
  <c r="B8" i="253"/>
  <c r="C9" i="253"/>
  <c r="B21" i="253"/>
  <c r="C12" i="253"/>
  <c r="E21" i="238"/>
  <c r="I23" i="238"/>
  <c r="C13" i="238"/>
  <c r="I25" i="238"/>
  <c r="E10" i="238"/>
  <c r="E7" i="238" s="1"/>
  <c r="I26" i="238"/>
  <c r="I27" i="238"/>
  <c r="I17" i="238"/>
  <c r="E14" i="238"/>
  <c r="D10" i="238"/>
  <c r="D7" i="238" s="1"/>
  <c r="F7" i="238"/>
  <c r="C14" i="238"/>
  <c r="B13" i="238"/>
  <c r="B7" i="238" s="1"/>
  <c r="C9" i="238"/>
  <c r="H13" i="238"/>
  <c r="H12" i="238"/>
  <c r="I12" i="238" s="1"/>
  <c r="H11" i="238"/>
  <c r="I11" i="238" s="1"/>
  <c r="H9" i="238"/>
  <c r="H21" i="238"/>
  <c r="H14" i="238"/>
  <c r="I15" i="238"/>
  <c r="I8" i="238"/>
  <c r="G19" i="126"/>
  <c r="F7" i="126"/>
  <c r="G26" i="125"/>
  <c r="F25" i="125"/>
  <c r="C25" i="125"/>
  <c r="F9" i="125"/>
  <c r="E25" i="125"/>
  <c r="F7" i="125"/>
  <c r="F19" i="125"/>
  <c r="G20" i="125"/>
  <c r="E19" i="125"/>
  <c r="G25" i="126"/>
  <c r="G13" i="126"/>
  <c r="G22" i="126"/>
  <c r="E8" i="126"/>
  <c r="E7" i="126" s="1"/>
  <c r="E10" i="126"/>
  <c r="G10" i="126" s="1"/>
  <c r="D9" i="126"/>
  <c r="G9" i="126" s="1"/>
  <c r="G26" i="126"/>
  <c r="C8" i="126"/>
  <c r="C16" i="126"/>
  <c r="G16" i="126" s="1"/>
  <c r="G10" i="125"/>
  <c r="E7" i="125"/>
  <c r="C22" i="125"/>
  <c r="G22" i="125" s="1"/>
  <c r="D25" i="125"/>
  <c r="G25" i="125" s="1"/>
  <c r="C19" i="125"/>
  <c r="G12" i="125"/>
  <c r="C16" i="125"/>
  <c r="G16" i="125" s="1"/>
  <c r="D7" i="125"/>
  <c r="C13" i="125"/>
  <c r="G13" i="125" s="1"/>
  <c r="G12" i="124"/>
  <c r="D16" i="124"/>
  <c r="G16" i="124" s="1"/>
  <c r="F9" i="124"/>
  <c r="F7" i="124" s="1"/>
  <c r="C9" i="124"/>
  <c r="E9" i="124"/>
  <c r="D9" i="124"/>
  <c r="D10" i="124"/>
  <c r="G21" i="124"/>
  <c r="G8" i="124"/>
  <c r="D13" i="124"/>
  <c r="G13" i="124" s="1"/>
  <c r="G23" i="124"/>
  <c r="G20" i="124"/>
  <c r="G19" i="124"/>
  <c r="G26" i="124"/>
  <c r="G25" i="124"/>
  <c r="F22" i="124"/>
  <c r="G22" i="124" s="1"/>
  <c r="F10" i="124"/>
  <c r="I8" i="118"/>
  <c r="I13" i="118"/>
  <c r="I9" i="118"/>
  <c r="I14" i="239" l="1"/>
  <c r="M12" i="237"/>
  <c r="M19" i="237"/>
  <c r="I10" i="238"/>
  <c r="G7" i="243"/>
  <c r="I13" i="243"/>
  <c r="H7" i="241"/>
  <c r="B7" i="241"/>
  <c r="I21" i="243"/>
  <c r="D7" i="243"/>
  <c r="F7" i="243"/>
  <c r="D7" i="241"/>
  <c r="H9" i="71"/>
  <c r="H37" i="46"/>
  <c r="F8" i="45"/>
  <c r="D8" i="45"/>
  <c r="C8" i="45"/>
  <c r="H22" i="45"/>
  <c r="H24" i="45"/>
  <c r="G8" i="45"/>
  <c r="E46" i="46"/>
  <c r="B46" i="46"/>
  <c r="H47" i="46"/>
  <c r="B27" i="45"/>
  <c r="H27" i="45" s="1"/>
  <c r="H28" i="45"/>
  <c r="H15" i="45"/>
  <c r="H16" i="45"/>
  <c r="H10" i="45"/>
  <c r="B9" i="45"/>
  <c r="H37" i="45"/>
  <c r="H56" i="45"/>
  <c r="B18" i="45"/>
  <c r="H18" i="45" s="1"/>
  <c r="H19" i="45"/>
  <c r="B46" i="45"/>
  <c r="H47" i="45"/>
  <c r="E46" i="45"/>
  <c r="D7" i="214"/>
  <c r="G11" i="214"/>
  <c r="H19" i="215"/>
  <c r="H9" i="215"/>
  <c r="G7" i="213"/>
  <c r="H13" i="213"/>
  <c r="C7" i="214"/>
  <c r="F7" i="214"/>
  <c r="H9" i="213"/>
  <c r="G10" i="214"/>
  <c r="E7" i="214"/>
  <c r="H8" i="215"/>
  <c r="G8" i="214"/>
  <c r="G9" i="214"/>
  <c r="B7" i="215"/>
  <c r="H7" i="215" s="1"/>
  <c r="H13" i="215"/>
  <c r="G19" i="214"/>
  <c r="G13" i="214"/>
  <c r="B7" i="214"/>
  <c r="D7" i="213"/>
  <c r="B7" i="213"/>
  <c r="H19" i="213"/>
  <c r="I15" i="212"/>
  <c r="I11" i="212"/>
  <c r="H9" i="211"/>
  <c r="H11" i="211"/>
  <c r="H10" i="211"/>
  <c r="I22" i="210"/>
  <c r="I12" i="210"/>
  <c r="F8" i="212"/>
  <c r="I9" i="212"/>
  <c r="B8" i="212"/>
  <c r="B8" i="211"/>
  <c r="I11" i="210"/>
  <c r="B8" i="210"/>
  <c r="H8" i="210"/>
  <c r="I50" i="201"/>
  <c r="I13" i="203"/>
  <c r="I21" i="202"/>
  <c r="D8" i="202"/>
  <c r="I10" i="202"/>
  <c r="E8" i="202"/>
  <c r="H8" i="201"/>
  <c r="I16" i="201"/>
  <c r="C8" i="201"/>
  <c r="I23" i="201"/>
  <c r="C8" i="203"/>
  <c r="I9" i="203"/>
  <c r="I29" i="203"/>
  <c r="E8" i="203"/>
  <c r="I10" i="203"/>
  <c r="D8" i="203"/>
  <c r="I28" i="202"/>
  <c r="C8" i="202"/>
  <c r="I9" i="202"/>
  <c r="I48" i="202"/>
  <c r="F8" i="201"/>
  <c r="D8" i="201"/>
  <c r="I18" i="201"/>
  <c r="I10" i="201"/>
  <c r="I13" i="199"/>
  <c r="I16" i="199"/>
  <c r="D8" i="198"/>
  <c r="F8" i="198"/>
  <c r="I11" i="198"/>
  <c r="I13" i="198"/>
  <c r="I9" i="198"/>
  <c r="H8" i="199"/>
  <c r="I14" i="199"/>
  <c r="F8" i="199"/>
  <c r="I11" i="199"/>
  <c r="D8" i="200"/>
  <c r="I10" i="200"/>
  <c r="E8" i="200"/>
  <c r="E8" i="199"/>
  <c r="D8" i="199"/>
  <c r="I18" i="199"/>
  <c r="C8" i="200"/>
  <c r="I9" i="200"/>
  <c r="I13" i="200"/>
  <c r="I12" i="200"/>
  <c r="G8" i="199"/>
  <c r="I12" i="199"/>
  <c r="I9" i="199"/>
  <c r="C8" i="199"/>
  <c r="I28" i="199"/>
  <c r="G8" i="198"/>
  <c r="I8" i="198" s="1"/>
  <c r="G12" i="195"/>
  <c r="C7" i="195"/>
  <c r="G8" i="195"/>
  <c r="D7" i="195"/>
  <c r="E7" i="195"/>
  <c r="G9" i="195"/>
  <c r="D7" i="197"/>
  <c r="F11" i="196"/>
  <c r="F10" i="196"/>
  <c r="G9" i="197"/>
  <c r="G14" i="197"/>
  <c r="E7" i="197"/>
  <c r="G10" i="197"/>
  <c r="F21" i="196"/>
  <c r="G21" i="197"/>
  <c r="G11" i="197"/>
  <c r="C7" i="197"/>
  <c r="B7" i="196"/>
  <c r="F8" i="196"/>
  <c r="D7" i="196"/>
  <c r="G13" i="195"/>
  <c r="G11" i="195"/>
  <c r="F7" i="195"/>
  <c r="G14" i="195"/>
  <c r="M21" i="237"/>
  <c r="L11" i="237"/>
  <c r="M26" i="237"/>
  <c r="M24" i="237"/>
  <c r="F23" i="237"/>
  <c r="M18" i="237"/>
  <c r="M15" i="237"/>
  <c r="N22" i="236"/>
  <c r="N12" i="233"/>
  <c r="N25" i="233"/>
  <c r="H9" i="233"/>
  <c r="N17" i="233"/>
  <c r="G11" i="233"/>
  <c r="I9" i="233"/>
  <c r="J9" i="233" s="1"/>
  <c r="N23" i="236"/>
  <c r="N15" i="236"/>
  <c r="G13" i="236"/>
  <c r="N13" i="236" s="1"/>
  <c r="N11" i="236"/>
  <c r="N14" i="236"/>
  <c r="M22" i="237"/>
  <c r="M27" i="237"/>
  <c r="M17" i="237"/>
  <c r="F16" i="237"/>
  <c r="M16" i="237" s="1"/>
  <c r="L23" i="237"/>
  <c r="M14" i="237"/>
  <c r="M13" i="237"/>
  <c r="B9" i="237"/>
  <c r="F9" i="237" s="1"/>
  <c r="F11" i="237"/>
  <c r="M11" i="237" s="1"/>
  <c r="H9" i="237"/>
  <c r="I9" i="237" s="1"/>
  <c r="I10" i="237"/>
  <c r="M10" i="237" s="1"/>
  <c r="K9" i="237"/>
  <c r="L9" i="237" s="1"/>
  <c r="L9" i="236"/>
  <c r="M9" i="236" s="1"/>
  <c r="I9" i="236"/>
  <c r="J9" i="236" s="1"/>
  <c r="J10" i="236"/>
  <c r="N10" i="236" s="1"/>
  <c r="B9" i="236"/>
  <c r="G9" i="236" s="1"/>
  <c r="G16" i="236"/>
  <c r="N16" i="236" s="1"/>
  <c r="M9" i="233"/>
  <c r="D9" i="233"/>
  <c r="N18" i="233"/>
  <c r="N10" i="233"/>
  <c r="N13" i="233"/>
  <c r="F9" i="233"/>
  <c r="N14" i="233"/>
  <c r="M11" i="233"/>
  <c r="N11" i="233" s="1"/>
  <c r="M15" i="233"/>
  <c r="N15" i="233" s="1"/>
  <c r="N16" i="233"/>
  <c r="K25" i="251"/>
  <c r="K10" i="250"/>
  <c r="H7" i="250"/>
  <c r="K13" i="252"/>
  <c r="D7" i="252"/>
  <c r="H7" i="252"/>
  <c r="K25" i="252"/>
  <c r="K8" i="252"/>
  <c r="C7" i="252"/>
  <c r="K9" i="252"/>
  <c r="K16" i="252"/>
  <c r="I7" i="251"/>
  <c r="H7" i="251"/>
  <c r="K9" i="251"/>
  <c r="C7" i="251"/>
  <c r="K8" i="251"/>
  <c r="K9" i="250"/>
  <c r="K8" i="250"/>
  <c r="I7" i="250"/>
  <c r="K7" i="250" s="1"/>
  <c r="I19" i="245"/>
  <c r="G7" i="244"/>
  <c r="D7" i="244"/>
  <c r="H9" i="244"/>
  <c r="H14" i="244"/>
  <c r="C7" i="244"/>
  <c r="H11" i="244"/>
  <c r="H12" i="244"/>
  <c r="B7" i="244"/>
  <c r="F7" i="244"/>
  <c r="H10" i="244"/>
  <c r="H8" i="244"/>
  <c r="I14" i="243"/>
  <c r="I9" i="243"/>
  <c r="I8" i="243"/>
  <c r="I12" i="243"/>
  <c r="C7" i="243"/>
  <c r="I10" i="243"/>
  <c r="B7" i="243"/>
  <c r="I21" i="241"/>
  <c r="I9" i="241"/>
  <c r="I8" i="242"/>
  <c r="I21" i="242"/>
  <c r="I9" i="242"/>
  <c r="B7" i="242"/>
  <c r="I10" i="242"/>
  <c r="I11" i="241"/>
  <c r="I10" i="241"/>
  <c r="I12" i="253"/>
  <c r="I11" i="253"/>
  <c r="G21" i="253"/>
  <c r="I25" i="253"/>
  <c r="I21" i="253" s="1"/>
  <c r="I9" i="238"/>
  <c r="I7" i="238" s="1"/>
  <c r="I21" i="238"/>
  <c r="I13" i="238"/>
  <c r="H7" i="238"/>
  <c r="I14" i="238"/>
  <c r="F7" i="239"/>
  <c r="I21" i="239"/>
  <c r="I8" i="239"/>
  <c r="I7" i="239" s="1"/>
  <c r="D7" i="239"/>
  <c r="I8" i="253"/>
  <c r="I9" i="253"/>
  <c r="C7" i="238"/>
  <c r="G19" i="125"/>
  <c r="G7" i="125" s="1"/>
  <c r="G9" i="125"/>
  <c r="D7" i="126"/>
  <c r="C7" i="126"/>
  <c r="G7" i="126" s="1"/>
  <c r="G8" i="126"/>
  <c r="C7" i="125"/>
  <c r="G8" i="125"/>
  <c r="G9" i="124"/>
  <c r="G10" i="124"/>
  <c r="F15" i="96"/>
  <c r="C8" i="93"/>
  <c r="D8" i="93"/>
  <c r="E8" i="93"/>
  <c r="F8" i="93"/>
  <c r="G8" i="93"/>
  <c r="F15" i="256"/>
  <c r="F14" i="256"/>
  <c r="F13" i="256"/>
  <c r="F12" i="256"/>
  <c r="F11" i="256"/>
  <c r="F10" i="256"/>
  <c r="F9" i="256"/>
  <c r="F8" i="256"/>
  <c r="E7" i="256"/>
  <c r="D7" i="256"/>
  <c r="C7" i="256"/>
  <c r="B7" i="256"/>
  <c r="G8" i="255"/>
  <c r="G9" i="255"/>
  <c r="G10" i="255"/>
  <c r="G11" i="255"/>
  <c r="G12" i="255"/>
  <c r="G13" i="255"/>
  <c r="G14" i="255"/>
  <c r="G15" i="255"/>
  <c r="B7" i="255"/>
  <c r="C7" i="255"/>
  <c r="D7" i="255"/>
  <c r="E7" i="255"/>
  <c r="F7" i="255"/>
  <c r="D8" i="104"/>
  <c r="E8" i="104"/>
  <c r="F8" i="104"/>
  <c r="G8" i="104"/>
  <c r="D9" i="104"/>
  <c r="E9" i="104"/>
  <c r="F9" i="104"/>
  <c r="G9" i="104"/>
  <c r="E13" i="103"/>
  <c r="E12" i="103"/>
  <c r="D8" i="101"/>
  <c r="E8" i="101"/>
  <c r="F8" i="101"/>
  <c r="G8" i="101"/>
  <c r="H8" i="101"/>
  <c r="I8" i="101"/>
  <c r="J8" i="101"/>
  <c r="D9" i="101"/>
  <c r="E9" i="101"/>
  <c r="F9" i="101"/>
  <c r="G9" i="101"/>
  <c r="H9" i="101"/>
  <c r="I9" i="101"/>
  <c r="J9" i="101"/>
  <c r="K16" i="101"/>
  <c r="K15" i="101"/>
  <c r="K14" i="101"/>
  <c r="I7" i="242" l="1"/>
  <c r="H46" i="46"/>
  <c r="B8" i="45"/>
  <c r="H8" i="45" s="1"/>
  <c r="H9" i="45"/>
  <c r="H46" i="45"/>
  <c r="G7" i="214"/>
  <c r="H7" i="213"/>
  <c r="I8" i="212"/>
  <c r="H8" i="211"/>
  <c r="I8" i="210"/>
  <c r="I8" i="202"/>
  <c r="I8" i="203"/>
  <c r="I8" i="201"/>
  <c r="I8" i="200"/>
  <c r="I8" i="199"/>
  <c r="G7" i="195"/>
  <c r="G7" i="197"/>
  <c r="F7" i="196"/>
  <c r="G9" i="233"/>
  <c r="N9" i="233" s="1"/>
  <c r="M23" i="237"/>
  <c r="M9" i="237"/>
  <c r="N9" i="236"/>
  <c r="K7" i="251"/>
  <c r="K7" i="252"/>
  <c r="H7" i="244"/>
  <c r="I7" i="243"/>
  <c r="I7" i="241"/>
  <c r="F7" i="256"/>
  <c r="G7" i="255"/>
  <c r="H16" i="104"/>
  <c r="H17" i="104"/>
  <c r="K17" i="101"/>
  <c r="F7" i="117"/>
  <c r="E8" i="81"/>
  <c r="J36" i="249"/>
  <c r="J35" i="249"/>
  <c r="I34" i="249"/>
  <c r="H34" i="249"/>
  <c r="G34" i="249"/>
  <c r="F34" i="249"/>
  <c r="E34" i="249"/>
  <c r="D34" i="249"/>
  <c r="J33" i="249"/>
  <c r="J32" i="249"/>
  <c r="I31" i="249"/>
  <c r="H31" i="249"/>
  <c r="G31" i="249"/>
  <c r="F31" i="249"/>
  <c r="E31" i="249"/>
  <c r="D31" i="249"/>
  <c r="J30" i="249"/>
  <c r="J29" i="249"/>
  <c r="I28" i="249"/>
  <c r="H28" i="249"/>
  <c r="G28" i="249"/>
  <c r="F28" i="249"/>
  <c r="E28" i="249"/>
  <c r="D28" i="249"/>
  <c r="J27" i="249"/>
  <c r="J26" i="249"/>
  <c r="I25" i="249"/>
  <c r="H25" i="249"/>
  <c r="G25" i="249"/>
  <c r="F25" i="249"/>
  <c r="E25" i="249"/>
  <c r="D25" i="249"/>
  <c r="J24" i="249"/>
  <c r="J23" i="249"/>
  <c r="I22" i="249"/>
  <c r="H22" i="249"/>
  <c r="G22" i="249"/>
  <c r="F22" i="249"/>
  <c r="E22" i="249"/>
  <c r="D22" i="249"/>
  <c r="J21" i="249"/>
  <c r="J20" i="249"/>
  <c r="I19" i="249"/>
  <c r="H19" i="249"/>
  <c r="G19" i="249"/>
  <c r="F19" i="249"/>
  <c r="E19" i="249"/>
  <c r="D19" i="249"/>
  <c r="J18" i="249"/>
  <c r="J17" i="249"/>
  <c r="I16" i="249"/>
  <c r="H16" i="249"/>
  <c r="G16" i="249"/>
  <c r="F16" i="249"/>
  <c r="E16" i="249"/>
  <c r="D16" i="249"/>
  <c r="J15" i="249"/>
  <c r="J14" i="249"/>
  <c r="I13" i="249"/>
  <c r="H13" i="249"/>
  <c r="G13" i="249"/>
  <c r="F13" i="249"/>
  <c r="E13" i="249"/>
  <c r="D13" i="249"/>
  <c r="J12" i="249"/>
  <c r="J11" i="249"/>
  <c r="I10" i="249"/>
  <c r="H10" i="249"/>
  <c r="G10" i="249"/>
  <c r="F10" i="249"/>
  <c r="F7" i="249" s="1"/>
  <c r="E10" i="249"/>
  <c r="D10" i="249"/>
  <c r="I9" i="249"/>
  <c r="H9" i="249"/>
  <c r="G9" i="249"/>
  <c r="F9" i="249"/>
  <c r="E9" i="249"/>
  <c r="D9" i="249"/>
  <c r="I8" i="249"/>
  <c r="H8" i="249"/>
  <c r="G8" i="249"/>
  <c r="F8" i="249"/>
  <c r="E8" i="249"/>
  <c r="D8" i="249"/>
  <c r="J36" i="248"/>
  <c r="J35" i="248"/>
  <c r="I34" i="248"/>
  <c r="H34" i="248"/>
  <c r="G34" i="248"/>
  <c r="F34" i="248"/>
  <c r="E34" i="248"/>
  <c r="D34" i="248"/>
  <c r="J33" i="248"/>
  <c r="J32" i="248"/>
  <c r="I31" i="248"/>
  <c r="H31" i="248"/>
  <c r="G31" i="248"/>
  <c r="F31" i="248"/>
  <c r="E31" i="248"/>
  <c r="J31" i="248" s="1"/>
  <c r="D31" i="248"/>
  <c r="J30" i="248"/>
  <c r="J29" i="248"/>
  <c r="I28" i="248"/>
  <c r="H28" i="248"/>
  <c r="G28" i="248"/>
  <c r="F28" i="248"/>
  <c r="E28" i="248"/>
  <c r="D28" i="248"/>
  <c r="J27" i="248"/>
  <c r="J26" i="248"/>
  <c r="I25" i="248"/>
  <c r="H25" i="248"/>
  <c r="G25" i="248"/>
  <c r="F25" i="248"/>
  <c r="E25" i="248"/>
  <c r="D25" i="248"/>
  <c r="J24" i="248"/>
  <c r="J23" i="248"/>
  <c r="I22" i="248"/>
  <c r="H22" i="248"/>
  <c r="G22" i="248"/>
  <c r="F22" i="248"/>
  <c r="E22" i="248"/>
  <c r="D22" i="248"/>
  <c r="J21" i="248"/>
  <c r="J20" i="248"/>
  <c r="I19" i="248"/>
  <c r="H19" i="248"/>
  <c r="G19" i="248"/>
  <c r="F19" i="248"/>
  <c r="E19" i="248"/>
  <c r="D19" i="248"/>
  <c r="J18" i="248"/>
  <c r="J17" i="248"/>
  <c r="I16" i="248"/>
  <c r="H16" i="248"/>
  <c r="G16" i="248"/>
  <c r="F16" i="248"/>
  <c r="E16" i="248"/>
  <c r="D16" i="248"/>
  <c r="J15" i="248"/>
  <c r="J14" i="248"/>
  <c r="I13" i="248"/>
  <c r="H13" i="248"/>
  <c r="G13" i="248"/>
  <c r="F13" i="248"/>
  <c r="E13" i="248"/>
  <c r="D13" i="248"/>
  <c r="J12" i="248"/>
  <c r="J9" i="248" s="1"/>
  <c r="J11" i="248"/>
  <c r="J8" i="248" s="1"/>
  <c r="I10" i="248"/>
  <c r="H10" i="248"/>
  <c r="G10" i="248"/>
  <c r="F10" i="248"/>
  <c r="E10" i="248"/>
  <c r="D10" i="248"/>
  <c r="I9" i="248"/>
  <c r="H9" i="248"/>
  <c r="G9" i="248"/>
  <c r="F9" i="248"/>
  <c r="E9" i="248"/>
  <c r="D9" i="248"/>
  <c r="I8" i="248"/>
  <c r="H8" i="248"/>
  <c r="G8" i="248"/>
  <c r="F8" i="248"/>
  <c r="E8" i="248"/>
  <c r="D8" i="248"/>
  <c r="I7" i="248"/>
  <c r="J36" i="247"/>
  <c r="J35" i="247"/>
  <c r="I34" i="247"/>
  <c r="H34" i="247"/>
  <c r="G34" i="247"/>
  <c r="F34" i="247"/>
  <c r="E34" i="247"/>
  <c r="D34" i="247"/>
  <c r="J34" i="247" s="1"/>
  <c r="J33" i="247"/>
  <c r="J32" i="247"/>
  <c r="I31" i="247"/>
  <c r="H31" i="247"/>
  <c r="G31" i="247"/>
  <c r="F31" i="247"/>
  <c r="E31" i="247"/>
  <c r="D31" i="247"/>
  <c r="J30" i="247"/>
  <c r="J29" i="247"/>
  <c r="I28" i="247"/>
  <c r="H28" i="247"/>
  <c r="G28" i="247"/>
  <c r="F28" i="247"/>
  <c r="E28" i="247"/>
  <c r="D28" i="247"/>
  <c r="J27" i="247"/>
  <c r="J26" i="247"/>
  <c r="I25" i="247"/>
  <c r="H25" i="247"/>
  <c r="G25" i="247"/>
  <c r="F25" i="247"/>
  <c r="E25" i="247"/>
  <c r="D25" i="247"/>
  <c r="J24" i="247"/>
  <c r="J23" i="247"/>
  <c r="I22" i="247"/>
  <c r="H22" i="247"/>
  <c r="G22" i="247"/>
  <c r="F22" i="247"/>
  <c r="E22" i="247"/>
  <c r="D22" i="247"/>
  <c r="J21" i="247"/>
  <c r="J20" i="247"/>
  <c r="I19" i="247"/>
  <c r="H19" i="247"/>
  <c r="G19" i="247"/>
  <c r="F19" i="247"/>
  <c r="E19" i="247"/>
  <c r="D19" i="247"/>
  <c r="J18" i="247"/>
  <c r="J17" i="247"/>
  <c r="I16" i="247"/>
  <c r="H16" i="247"/>
  <c r="G16" i="247"/>
  <c r="F16" i="247"/>
  <c r="E16" i="247"/>
  <c r="D16" i="247"/>
  <c r="J15" i="247"/>
  <c r="J14" i="247"/>
  <c r="I13" i="247"/>
  <c r="H13" i="247"/>
  <c r="G13" i="247"/>
  <c r="F13" i="247"/>
  <c r="E13" i="247"/>
  <c r="D13" i="247"/>
  <c r="J12" i="247"/>
  <c r="J11" i="247"/>
  <c r="J8" i="247" s="1"/>
  <c r="I10" i="247"/>
  <c r="H10" i="247"/>
  <c r="G10" i="247"/>
  <c r="F10" i="247"/>
  <c r="E10" i="247"/>
  <c r="D10" i="247"/>
  <c r="J10" i="247" s="1"/>
  <c r="I9" i="247"/>
  <c r="H9" i="247"/>
  <c r="G9" i="247"/>
  <c r="F9" i="247"/>
  <c r="E9" i="247"/>
  <c r="D9" i="247"/>
  <c r="I8" i="247"/>
  <c r="H8" i="247"/>
  <c r="G8" i="247"/>
  <c r="F8" i="247"/>
  <c r="E8" i="247"/>
  <c r="D8" i="247"/>
  <c r="G7" i="247"/>
  <c r="J36" i="246"/>
  <c r="J35" i="246"/>
  <c r="I34" i="246"/>
  <c r="H34" i="246"/>
  <c r="G34" i="246"/>
  <c r="F34" i="246"/>
  <c r="E34" i="246"/>
  <c r="D34" i="246"/>
  <c r="J33" i="246"/>
  <c r="J32" i="246"/>
  <c r="I31" i="246"/>
  <c r="H31" i="246"/>
  <c r="G31" i="246"/>
  <c r="F31" i="246"/>
  <c r="E31" i="246"/>
  <c r="D31" i="246"/>
  <c r="J30" i="246"/>
  <c r="J29" i="246"/>
  <c r="I28" i="246"/>
  <c r="H28" i="246"/>
  <c r="G28" i="246"/>
  <c r="F28" i="246"/>
  <c r="E28" i="246"/>
  <c r="D28" i="246"/>
  <c r="J27" i="246"/>
  <c r="J26" i="246"/>
  <c r="I25" i="246"/>
  <c r="H25" i="246"/>
  <c r="G25" i="246"/>
  <c r="F25" i="246"/>
  <c r="E25" i="246"/>
  <c r="D25" i="246"/>
  <c r="J24" i="246"/>
  <c r="J23" i="246"/>
  <c r="I22" i="246"/>
  <c r="H22" i="246"/>
  <c r="G22" i="246"/>
  <c r="F22" i="246"/>
  <c r="E22" i="246"/>
  <c r="D22" i="246"/>
  <c r="J21" i="246"/>
  <c r="J20" i="246"/>
  <c r="I19" i="246"/>
  <c r="H19" i="246"/>
  <c r="G19" i="246"/>
  <c r="F19" i="246"/>
  <c r="E19" i="246"/>
  <c r="D19" i="246"/>
  <c r="J18" i="246"/>
  <c r="J17" i="246"/>
  <c r="I16" i="246"/>
  <c r="H16" i="246"/>
  <c r="G16" i="246"/>
  <c r="F16" i="246"/>
  <c r="E16" i="246"/>
  <c r="D16" i="246"/>
  <c r="J15" i="246"/>
  <c r="J14" i="246"/>
  <c r="I13" i="246"/>
  <c r="H13" i="246"/>
  <c r="G13" i="246"/>
  <c r="F13" i="246"/>
  <c r="E13" i="246"/>
  <c r="D13" i="246"/>
  <c r="J12" i="246"/>
  <c r="J11" i="246"/>
  <c r="I10" i="246"/>
  <c r="H10" i="246"/>
  <c r="G10" i="246"/>
  <c r="F10" i="246"/>
  <c r="E10" i="246"/>
  <c r="D10" i="246"/>
  <c r="I9" i="246"/>
  <c r="H9" i="246"/>
  <c r="G9" i="246"/>
  <c r="F9" i="246"/>
  <c r="E9" i="246"/>
  <c r="D9" i="246"/>
  <c r="I8" i="246"/>
  <c r="H8" i="246"/>
  <c r="G8" i="246"/>
  <c r="G7" i="246" s="1"/>
  <c r="F8" i="246"/>
  <c r="F7" i="246" s="1"/>
  <c r="E8" i="246"/>
  <c r="E7" i="246" s="1"/>
  <c r="D8" i="246"/>
  <c r="C13" i="245" l="1"/>
  <c r="C12" i="245"/>
  <c r="D12" i="245"/>
  <c r="D7" i="245" s="1"/>
  <c r="D13" i="245"/>
  <c r="E13" i="245"/>
  <c r="E12" i="245"/>
  <c r="E7" i="245" s="1"/>
  <c r="F12" i="245"/>
  <c r="F7" i="245" s="1"/>
  <c r="F13" i="245"/>
  <c r="G13" i="245"/>
  <c r="G12" i="245"/>
  <c r="G7" i="245" s="1"/>
  <c r="I18" i="245"/>
  <c r="I13" i="245" s="1"/>
  <c r="B12" i="245"/>
  <c r="B7" i="245" s="1"/>
  <c r="B13" i="245"/>
  <c r="H12" i="245"/>
  <c r="H7" i="245" s="1"/>
  <c r="H13" i="245"/>
  <c r="D13" i="253"/>
  <c r="D7" i="253" s="1"/>
  <c r="D14" i="253"/>
  <c r="G13" i="253"/>
  <c r="G7" i="253" s="1"/>
  <c r="G14" i="253"/>
  <c r="F13" i="253"/>
  <c r="F7" i="253" s="1"/>
  <c r="F14" i="253"/>
  <c r="I20" i="253"/>
  <c r="I14" i="253" s="1"/>
  <c r="B14" i="253"/>
  <c r="B13" i="253"/>
  <c r="H13" i="253"/>
  <c r="H7" i="253" s="1"/>
  <c r="H14" i="253"/>
  <c r="C13" i="253"/>
  <c r="C7" i="253" s="1"/>
  <c r="C14" i="253"/>
  <c r="E13" i="253"/>
  <c r="E7" i="253" s="1"/>
  <c r="E14" i="253"/>
  <c r="J22" i="249"/>
  <c r="I7" i="249"/>
  <c r="H7" i="249"/>
  <c r="J8" i="249"/>
  <c r="J25" i="249"/>
  <c r="J9" i="249"/>
  <c r="J10" i="249"/>
  <c r="J16" i="249"/>
  <c r="J19" i="249"/>
  <c r="J13" i="249"/>
  <c r="J31" i="249"/>
  <c r="J34" i="249"/>
  <c r="J28" i="249"/>
  <c r="G7" i="249"/>
  <c r="J16" i="248"/>
  <c r="E7" i="248"/>
  <c r="J22" i="248"/>
  <c r="J25" i="248"/>
  <c r="J34" i="248"/>
  <c r="G7" i="248"/>
  <c r="F7" i="248"/>
  <c r="H7" i="248"/>
  <c r="J19" i="248"/>
  <c r="J10" i="248"/>
  <c r="J13" i="248"/>
  <c r="J25" i="247"/>
  <c r="J16" i="247"/>
  <c r="J19" i="247"/>
  <c r="J28" i="247"/>
  <c r="J31" i="247"/>
  <c r="F7" i="247"/>
  <c r="J22" i="247"/>
  <c r="H7" i="247"/>
  <c r="I7" i="247"/>
  <c r="E7" i="247"/>
  <c r="J9" i="247"/>
  <c r="H7" i="246"/>
  <c r="J10" i="246"/>
  <c r="J13" i="246"/>
  <c r="J16" i="246"/>
  <c r="J19" i="246"/>
  <c r="J22" i="246"/>
  <c r="J28" i="246"/>
  <c r="J31" i="246"/>
  <c r="I7" i="246"/>
  <c r="D7" i="246"/>
  <c r="J34" i="246"/>
  <c r="J9" i="246"/>
  <c r="J25" i="246"/>
  <c r="F8" i="117"/>
  <c r="J13" i="247"/>
  <c r="D7" i="249"/>
  <c r="E7" i="249"/>
  <c r="D7" i="248"/>
  <c r="J8" i="246"/>
  <c r="J7" i="246" s="1"/>
  <c r="J28" i="248"/>
  <c r="D7" i="247"/>
  <c r="E19" i="218"/>
  <c r="D19" i="218"/>
  <c r="C19" i="218"/>
  <c r="B19" i="218"/>
  <c r="H19" i="218"/>
  <c r="G19" i="218"/>
  <c r="J19" i="218"/>
  <c r="K19" i="218"/>
  <c r="C14" i="217"/>
  <c r="E14" i="217"/>
  <c r="G20" i="217"/>
  <c r="E19" i="217"/>
  <c r="B19" i="217"/>
  <c r="C19" i="217"/>
  <c r="D19" i="217"/>
  <c r="F19" i="217"/>
  <c r="H19" i="217"/>
  <c r="I19" i="217"/>
  <c r="K19" i="217"/>
  <c r="L19" i="217"/>
  <c r="I34" i="56"/>
  <c r="H13" i="220"/>
  <c r="C13" i="220"/>
  <c r="H17" i="205"/>
  <c r="I17" i="204"/>
  <c r="I12" i="245" l="1"/>
  <c r="I7" i="245" s="1"/>
  <c r="C7" i="245"/>
  <c r="I13" i="253"/>
  <c r="I7" i="253" s="1"/>
  <c r="B7" i="253"/>
  <c r="J7" i="249"/>
  <c r="J7" i="248"/>
  <c r="J7" i="247"/>
  <c r="J19" i="217"/>
  <c r="C48" i="208"/>
  <c r="C28" i="208"/>
  <c r="J70" i="209"/>
  <c r="J69" i="209"/>
  <c r="J68" i="209"/>
  <c r="J67" i="209"/>
  <c r="J66" i="209"/>
  <c r="J65" i="209"/>
  <c r="J64" i="209"/>
  <c r="J63" i="209"/>
  <c r="J62" i="209"/>
  <c r="J61" i="209"/>
  <c r="J60" i="209"/>
  <c r="J59" i="209"/>
  <c r="J58" i="209"/>
  <c r="J57" i="209"/>
  <c r="J56" i="209"/>
  <c r="J55" i="209"/>
  <c r="J54" i="209"/>
  <c r="J53" i="209"/>
  <c r="J52" i="209"/>
  <c r="J51" i="209"/>
  <c r="J49" i="209"/>
  <c r="J28" i="209" s="1"/>
  <c r="J48" i="209"/>
  <c r="J27" i="209" s="1"/>
  <c r="J47" i="209"/>
  <c r="J46" i="209"/>
  <c r="J45" i="209"/>
  <c r="J44" i="209"/>
  <c r="J23" i="209" s="1"/>
  <c r="J43" i="209"/>
  <c r="J42" i="209"/>
  <c r="J41" i="209"/>
  <c r="J20" i="209" s="1"/>
  <c r="J40" i="209"/>
  <c r="J19" i="209" s="1"/>
  <c r="J39" i="209"/>
  <c r="J38" i="209"/>
  <c r="J37" i="209"/>
  <c r="J36" i="209"/>
  <c r="J35" i="209"/>
  <c r="J34" i="209"/>
  <c r="J33" i="209"/>
  <c r="J12" i="209" s="1"/>
  <c r="J32" i="209"/>
  <c r="J11" i="209" s="1"/>
  <c r="J31" i="209"/>
  <c r="J30" i="209"/>
  <c r="I67" i="208"/>
  <c r="I66" i="208"/>
  <c r="I65" i="208"/>
  <c r="I64" i="208"/>
  <c r="I63" i="208"/>
  <c r="I62" i="208"/>
  <c r="I61" i="208"/>
  <c r="I60" i="208"/>
  <c r="I59" i="208"/>
  <c r="I58" i="208"/>
  <c r="I57" i="208"/>
  <c r="I56" i="208"/>
  <c r="I55" i="208"/>
  <c r="I54" i="208"/>
  <c r="I53" i="208"/>
  <c r="I52" i="208"/>
  <c r="I51" i="208"/>
  <c r="I50" i="208"/>
  <c r="I49" i="208"/>
  <c r="I47" i="208"/>
  <c r="I27" i="208" s="1"/>
  <c r="I46" i="208"/>
  <c r="I45" i="208"/>
  <c r="I44" i="208"/>
  <c r="I43" i="208"/>
  <c r="I42" i="208"/>
  <c r="I41" i="208"/>
  <c r="I40" i="208"/>
  <c r="I39" i="208"/>
  <c r="I19" i="208" s="1"/>
  <c r="I38" i="208"/>
  <c r="I37" i="208"/>
  <c r="I36" i="208"/>
  <c r="I35" i="208"/>
  <c r="I34" i="208"/>
  <c r="I33" i="208"/>
  <c r="I32" i="208"/>
  <c r="I31" i="208"/>
  <c r="I30" i="208"/>
  <c r="I29" i="208"/>
  <c r="I50" i="209"/>
  <c r="H50" i="209"/>
  <c r="G50" i="209"/>
  <c r="F50" i="209"/>
  <c r="E50" i="209"/>
  <c r="D50" i="209"/>
  <c r="C50" i="209"/>
  <c r="C8" i="209" s="1"/>
  <c r="H48" i="208"/>
  <c r="G48" i="208"/>
  <c r="F48" i="208"/>
  <c r="E48" i="208"/>
  <c r="D48" i="208"/>
  <c r="I29" i="209"/>
  <c r="H29" i="209"/>
  <c r="G29" i="209"/>
  <c r="G8" i="209" s="1"/>
  <c r="F29" i="209"/>
  <c r="E29" i="209"/>
  <c r="D29" i="209"/>
  <c r="C29" i="209"/>
  <c r="I28" i="209"/>
  <c r="H28" i="209"/>
  <c r="G28" i="209"/>
  <c r="F28" i="209"/>
  <c r="E28" i="209"/>
  <c r="D28" i="209"/>
  <c r="C28" i="209"/>
  <c r="I27" i="209"/>
  <c r="H27" i="209"/>
  <c r="G27" i="209"/>
  <c r="F27" i="209"/>
  <c r="E27" i="209"/>
  <c r="D27" i="209"/>
  <c r="C27" i="209"/>
  <c r="I26" i="209"/>
  <c r="H26" i="209"/>
  <c r="G26" i="209"/>
  <c r="F26" i="209"/>
  <c r="E26" i="209"/>
  <c r="D26" i="209"/>
  <c r="C26" i="209"/>
  <c r="I25" i="209"/>
  <c r="H25" i="209"/>
  <c r="G25" i="209"/>
  <c r="F25" i="209"/>
  <c r="E25" i="209"/>
  <c r="D25" i="209"/>
  <c r="C25" i="209"/>
  <c r="I24" i="209"/>
  <c r="H24" i="209"/>
  <c r="G24" i="209"/>
  <c r="F24" i="209"/>
  <c r="E24" i="209"/>
  <c r="D24" i="209"/>
  <c r="C24" i="209"/>
  <c r="I23" i="209"/>
  <c r="H23" i="209"/>
  <c r="G23" i="209"/>
  <c r="F23" i="209"/>
  <c r="E23" i="209"/>
  <c r="D23" i="209"/>
  <c r="C23" i="209"/>
  <c r="I22" i="209"/>
  <c r="H22" i="209"/>
  <c r="G22" i="209"/>
  <c r="F22" i="209"/>
  <c r="E22" i="209"/>
  <c r="D22" i="209"/>
  <c r="C22" i="209"/>
  <c r="I21" i="209"/>
  <c r="H21" i="209"/>
  <c r="G21" i="209"/>
  <c r="F21" i="209"/>
  <c r="E21" i="209"/>
  <c r="D21" i="209"/>
  <c r="C21" i="209"/>
  <c r="I20" i="209"/>
  <c r="H20" i="209"/>
  <c r="G20" i="209"/>
  <c r="F20" i="209"/>
  <c r="E20" i="209"/>
  <c r="D20" i="209"/>
  <c r="C20" i="209"/>
  <c r="I19" i="209"/>
  <c r="H19" i="209"/>
  <c r="G19" i="209"/>
  <c r="F19" i="209"/>
  <c r="E19" i="209"/>
  <c r="D19" i="209"/>
  <c r="C19" i="209"/>
  <c r="I18" i="209"/>
  <c r="H18" i="209"/>
  <c r="G18" i="209"/>
  <c r="F18" i="209"/>
  <c r="E18" i="209"/>
  <c r="D18" i="209"/>
  <c r="C18" i="209"/>
  <c r="I17" i="209"/>
  <c r="H17" i="209"/>
  <c r="G17" i="209"/>
  <c r="F17" i="209"/>
  <c r="E17" i="209"/>
  <c r="D17" i="209"/>
  <c r="C17" i="209"/>
  <c r="I16" i="209"/>
  <c r="H16" i="209"/>
  <c r="G16" i="209"/>
  <c r="F16" i="209"/>
  <c r="E16" i="209"/>
  <c r="D16" i="209"/>
  <c r="C16" i="209"/>
  <c r="I15" i="209"/>
  <c r="H15" i="209"/>
  <c r="G15" i="209"/>
  <c r="F15" i="209"/>
  <c r="E15" i="209"/>
  <c r="D15" i="209"/>
  <c r="C15" i="209"/>
  <c r="I14" i="209"/>
  <c r="H14" i="209"/>
  <c r="G14" i="209"/>
  <c r="F14" i="209"/>
  <c r="E14" i="209"/>
  <c r="D14" i="209"/>
  <c r="C14" i="209"/>
  <c r="I13" i="209"/>
  <c r="H13" i="209"/>
  <c r="G13" i="209"/>
  <c r="F13" i="209"/>
  <c r="E13" i="209"/>
  <c r="D13" i="209"/>
  <c r="C13" i="209"/>
  <c r="I12" i="209"/>
  <c r="H12" i="209"/>
  <c r="G12" i="209"/>
  <c r="F12" i="209"/>
  <c r="E12" i="209"/>
  <c r="D12" i="209"/>
  <c r="C12" i="209"/>
  <c r="I11" i="209"/>
  <c r="H11" i="209"/>
  <c r="G11" i="209"/>
  <c r="F11" i="209"/>
  <c r="E11" i="209"/>
  <c r="D11" i="209"/>
  <c r="C11" i="209"/>
  <c r="I10" i="209"/>
  <c r="H10" i="209"/>
  <c r="G10" i="209"/>
  <c r="F10" i="209"/>
  <c r="E10" i="209"/>
  <c r="D10" i="209"/>
  <c r="C10" i="209"/>
  <c r="I9" i="209"/>
  <c r="H9" i="209"/>
  <c r="G9" i="209"/>
  <c r="F9" i="209"/>
  <c r="E9" i="209"/>
  <c r="D9" i="209"/>
  <c r="C9" i="209"/>
  <c r="H28" i="208"/>
  <c r="G28" i="208"/>
  <c r="F28" i="208"/>
  <c r="E28" i="208"/>
  <c r="E8" i="208" s="1"/>
  <c r="D28" i="208"/>
  <c r="H27" i="208"/>
  <c r="G27" i="208"/>
  <c r="F27" i="208"/>
  <c r="E27" i="208"/>
  <c r="D27" i="208"/>
  <c r="C27" i="208"/>
  <c r="H26" i="208"/>
  <c r="G26" i="208"/>
  <c r="F26" i="208"/>
  <c r="E26" i="208"/>
  <c r="D26" i="208"/>
  <c r="C26" i="208"/>
  <c r="H25" i="208"/>
  <c r="G25" i="208"/>
  <c r="F25" i="208"/>
  <c r="E25" i="208"/>
  <c r="D25" i="208"/>
  <c r="C25" i="208"/>
  <c r="H24" i="208"/>
  <c r="G24" i="208"/>
  <c r="F24" i="208"/>
  <c r="E24" i="208"/>
  <c r="D24" i="208"/>
  <c r="C24" i="208"/>
  <c r="H23" i="208"/>
  <c r="G23" i="208"/>
  <c r="F23" i="208"/>
  <c r="E23" i="208"/>
  <c r="D23" i="208"/>
  <c r="C23" i="208"/>
  <c r="H22" i="208"/>
  <c r="G22" i="208"/>
  <c r="F22" i="208"/>
  <c r="E22" i="208"/>
  <c r="D22" i="208"/>
  <c r="C22" i="208"/>
  <c r="H21" i="208"/>
  <c r="G21" i="208"/>
  <c r="F21" i="208"/>
  <c r="E21" i="208"/>
  <c r="D21" i="208"/>
  <c r="C21" i="208"/>
  <c r="H20" i="208"/>
  <c r="G20" i="208"/>
  <c r="F20" i="208"/>
  <c r="E20" i="208"/>
  <c r="D20" i="208"/>
  <c r="C20" i="208"/>
  <c r="H19" i="208"/>
  <c r="G19" i="208"/>
  <c r="F19" i="208"/>
  <c r="E19" i="208"/>
  <c r="D19" i="208"/>
  <c r="C19" i="208"/>
  <c r="H18" i="208"/>
  <c r="G18" i="208"/>
  <c r="F18" i="208"/>
  <c r="E18" i="208"/>
  <c r="D18" i="208"/>
  <c r="C18" i="208"/>
  <c r="H17" i="208"/>
  <c r="G17" i="208"/>
  <c r="F17" i="208"/>
  <c r="E17" i="208"/>
  <c r="D17" i="208"/>
  <c r="C17" i="208"/>
  <c r="H16" i="208"/>
  <c r="G16" i="208"/>
  <c r="F16" i="208"/>
  <c r="E16" i="208"/>
  <c r="D16" i="208"/>
  <c r="C16" i="208"/>
  <c r="H15" i="208"/>
  <c r="G15" i="208"/>
  <c r="F15" i="208"/>
  <c r="E15" i="208"/>
  <c r="D15" i="208"/>
  <c r="C15" i="208"/>
  <c r="H14" i="208"/>
  <c r="G14" i="208"/>
  <c r="F14" i="208"/>
  <c r="E14" i="208"/>
  <c r="D14" i="208"/>
  <c r="C14" i="208"/>
  <c r="H13" i="208"/>
  <c r="G13" i="208"/>
  <c r="F13" i="208"/>
  <c r="E13" i="208"/>
  <c r="D13" i="208"/>
  <c r="C13" i="208"/>
  <c r="H12" i="208"/>
  <c r="G12" i="208"/>
  <c r="F12" i="208"/>
  <c r="E12" i="208"/>
  <c r="D12" i="208"/>
  <c r="C12" i="208"/>
  <c r="H11" i="208"/>
  <c r="G11" i="208"/>
  <c r="F11" i="208"/>
  <c r="E11" i="208"/>
  <c r="D11" i="208"/>
  <c r="C11" i="208"/>
  <c r="H10" i="208"/>
  <c r="G10" i="208"/>
  <c r="F10" i="208"/>
  <c r="E10" i="208"/>
  <c r="D10" i="208"/>
  <c r="C10" i="208"/>
  <c r="H9" i="208"/>
  <c r="G9" i="208"/>
  <c r="F9" i="208"/>
  <c r="E9" i="208"/>
  <c r="D9" i="208"/>
  <c r="C9" i="208"/>
  <c r="C9" i="207"/>
  <c r="D9" i="207"/>
  <c r="E9" i="207"/>
  <c r="F9" i="207"/>
  <c r="G9" i="207"/>
  <c r="H9" i="207"/>
  <c r="I9" i="207"/>
  <c r="C10" i="207"/>
  <c r="D10" i="207"/>
  <c r="E10" i="207"/>
  <c r="F10" i="207"/>
  <c r="G10" i="207"/>
  <c r="H10" i="207"/>
  <c r="I10" i="207"/>
  <c r="C11" i="207"/>
  <c r="D11" i="207"/>
  <c r="E11" i="207"/>
  <c r="F11" i="207"/>
  <c r="G11" i="207"/>
  <c r="H11" i="207"/>
  <c r="I11" i="207"/>
  <c r="C12" i="207"/>
  <c r="D12" i="207"/>
  <c r="E12" i="207"/>
  <c r="F12" i="207"/>
  <c r="G12" i="207"/>
  <c r="H12" i="207"/>
  <c r="I12" i="207"/>
  <c r="C13" i="207"/>
  <c r="D13" i="207"/>
  <c r="E13" i="207"/>
  <c r="F13" i="207"/>
  <c r="G13" i="207"/>
  <c r="H13" i="207"/>
  <c r="I13" i="207"/>
  <c r="C14" i="207"/>
  <c r="D14" i="207"/>
  <c r="E14" i="207"/>
  <c r="F14" i="207"/>
  <c r="G14" i="207"/>
  <c r="H14" i="207"/>
  <c r="I14" i="207"/>
  <c r="C15" i="207"/>
  <c r="D15" i="207"/>
  <c r="E15" i="207"/>
  <c r="F15" i="207"/>
  <c r="G15" i="207"/>
  <c r="H15" i="207"/>
  <c r="I15" i="207"/>
  <c r="C16" i="207"/>
  <c r="D16" i="207"/>
  <c r="E16" i="207"/>
  <c r="F16" i="207"/>
  <c r="G16" i="207"/>
  <c r="H16" i="207"/>
  <c r="I16" i="207"/>
  <c r="C17" i="207"/>
  <c r="D17" i="207"/>
  <c r="E17" i="207"/>
  <c r="F17" i="207"/>
  <c r="G17" i="207"/>
  <c r="H17" i="207"/>
  <c r="I17" i="207"/>
  <c r="C18" i="207"/>
  <c r="D18" i="207"/>
  <c r="E18" i="207"/>
  <c r="F18" i="207"/>
  <c r="G18" i="207"/>
  <c r="H18" i="207"/>
  <c r="I18" i="207"/>
  <c r="C19" i="207"/>
  <c r="D19" i="207"/>
  <c r="E19" i="207"/>
  <c r="F19" i="207"/>
  <c r="G19" i="207"/>
  <c r="H19" i="207"/>
  <c r="I19" i="207"/>
  <c r="C20" i="207"/>
  <c r="D20" i="207"/>
  <c r="E20" i="207"/>
  <c r="F20" i="207"/>
  <c r="G20" i="207"/>
  <c r="H20" i="207"/>
  <c r="I20" i="207"/>
  <c r="C21" i="207"/>
  <c r="D21" i="207"/>
  <c r="E21" i="207"/>
  <c r="F21" i="207"/>
  <c r="G21" i="207"/>
  <c r="H21" i="207"/>
  <c r="I21" i="207"/>
  <c r="C22" i="207"/>
  <c r="D22" i="207"/>
  <c r="E22" i="207"/>
  <c r="F22" i="207"/>
  <c r="G22" i="207"/>
  <c r="H22" i="207"/>
  <c r="I22" i="207"/>
  <c r="C23" i="207"/>
  <c r="D23" i="207"/>
  <c r="E23" i="207"/>
  <c r="F23" i="207"/>
  <c r="G23" i="207"/>
  <c r="H23" i="207"/>
  <c r="I23" i="207"/>
  <c r="C24" i="207"/>
  <c r="D24" i="207"/>
  <c r="E24" i="207"/>
  <c r="F24" i="207"/>
  <c r="G24" i="207"/>
  <c r="H24" i="207"/>
  <c r="I24" i="207"/>
  <c r="C25" i="207"/>
  <c r="D25" i="207"/>
  <c r="E25" i="207"/>
  <c r="F25" i="207"/>
  <c r="G25" i="207"/>
  <c r="H25" i="207"/>
  <c r="I25" i="207"/>
  <c r="C26" i="207"/>
  <c r="D26" i="207"/>
  <c r="E26" i="207"/>
  <c r="F26" i="207"/>
  <c r="G26" i="207"/>
  <c r="H26" i="207"/>
  <c r="I26" i="207"/>
  <c r="C27" i="207"/>
  <c r="D27" i="207"/>
  <c r="E27" i="207"/>
  <c r="F27" i="207"/>
  <c r="G27" i="207"/>
  <c r="H27" i="207"/>
  <c r="I27" i="207"/>
  <c r="C28" i="207"/>
  <c r="D28" i="207"/>
  <c r="E28" i="207"/>
  <c r="F28" i="207"/>
  <c r="G28" i="207"/>
  <c r="H28" i="207"/>
  <c r="I28" i="207"/>
  <c r="C29" i="207"/>
  <c r="D29" i="207"/>
  <c r="E29" i="207"/>
  <c r="F29" i="207"/>
  <c r="G29" i="207"/>
  <c r="H29" i="207"/>
  <c r="I29" i="207"/>
  <c r="C50" i="207"/>
  <c r="D50" i="207"/>
  <c r="E50" i="207"/>
  <c r="F50" i="207"/>
  <c r="G50" i="207"/>
  <c r="H50" i="207"/>
  <c r="I50" i="207"/>
  <c r="C16" i="205"/>
  <c r="D16" i="205"/>
  <c r="E16" i="205"/>
  <c r="F16" i="205"/>
  <c r="G16" i="205"/>
  <c r="H16" i="205"/>
  <c r="J37" i="206"/>
  <c r="J36" i="206"/>
  <c r="J35" i="206"/>
  <c r="J34" i="206"/>
  <c r="J33" i="206"/>
  <c r="J32" i="206"/>
  <c r="J31" i="206"/>
  <c r="J30" i="206"/>
  <c r="J29" i="206"/>
  <c r="J27" i="206"/>
  <c r="J17" i="206" s="1"/>
  <c r="J26" i="206"/>
  <c r="J16" i="206" s="1"/>
  <c r="J25" i="206"/>
  <c r="J24" i="206"/>
  <c r="J23" i="206"/>
  <c r="J13" i="206" s="1"/>
  <c r="J22" i="206"/>
  <c r="J12" i="206" s="1"/>
  <c r="J21" i="206"/>
  <c r="J20" i="206"/>
  <c r="J19" i="206"/>
  <c r="J9" i="206" s="1"/>
  <c r="I36" i="205"/>
  <c r="I35" i="205"/>
  <c r="I34" i="205"/>
  <c r="I33" i="205"/>
  <c r="I32" i="205"/>
  <c r="I31" i="205"/>
  <c r="I30" i="205"/>
  <c r="I29" i="205"/>
  <c r="I27" i="205"/>
  <c r="I17" i="205" s="1"/>
  <c r="I26" i="205"/>
  <c r="I16" i="205" s="1"/>
  <c r="I25" i="205"/>
  <c r="I24" i="205"/>
  <c r="I23" i="205"/>
  <c r="I22" i="205"/>
  <c r="I21" i="205"/>
  <c r="I20" i="205"/>
  <c r="I19" i="205"/>
  <c r="I28" i="206"/>
  <c r="H28" i="206"/>
  <c r="G28" i="206"/>
  <c r="F28" i="206"/>
  <c r="E28" i="206"/>
  <c r="D28" i="206"/>
  <c r="C28" i="206"/>
  <c r="H28" i="205"/>
  <c r="G28" i="205"/>
  <c r="F28" i="205"/>
  <c r="E28" i="205"/>
  <c r="D28" i="205"/>
  <c r="C28" i="205"/>
  <c r="H28" i="204"/>
  <c r="I18" i="206"/>
  <c r="H18" i="206"/>
  <c r="H8" i="206" s="1"/>
  <c r="G18" i="206"/>
  <c r="F18" i="206"/>
  <c r="E18" i="206"/>
  <c r="D18" i="206"/>
  <c r="C18" i="206"/>
  <c r="I17" i="206"/>
  <c r="H17" i="206"/>
  <c r="G17" i="206"/>
  <c r="F17" i="206"/>
  <c r="E17" i="206"/>
  <c r="D17" i="206"/>
  <c r="C17" i="206"/>
  <c r="I16" i="206"/>
  <c r="H16" i="206"/>
  <c r="G16" i="206"/>
  <c r="F16" i="206"/>
  <c r="E16" i="206"/>
  <c r="D16" i="206"/>
  <c r="C16" i="206"/>
  <c r="I15" i="206"/>
  <c r="H15" i="206"/>
  <c r="G15" i="206"/>
  <c r="F15" i="206"/>
  <c r="E15" i="206"/>
  <c r="D15" i="206"/>
  <c r="C15" i="206"/>
  <c r="I14" i="206"/>
  <c r="H14" i="206"/>
  <c r="G14" i="206"/>
  <c r="F14" i="206"/>
  <c r="E14" i="206"/>
  <c r="D14" i="206"/>
  <c r="C14" i="206"/>
  <c r="I13" i="206"/>
  <c r="H13" i="206"/>
  <c r="G13" i="206"/>
  <c r="F13" i="206"/>
  <c r="E13" i="206"/>
  <c r="D13" i="206"/>
  <c r="C13" i="206"/>
  <c r="I12" i="206"/>
  <c r="H12" i="206"/>
  <c r="G12" i="206"/>
  <c r="F12" i="206"/>
  <c r="E12" i="206"/>
  <c r="D12" i="206"/>
  <c r="C12" i="206"/>
  <c r="I11" i="206"/>
  <c r="H11" i="206"/>
  <c r="G11" i="206"/>
  <c r="F11" i="206"/>
  <c r="E11" i="206"/>
  <c r="D11" i="206"/>
  <c r="C11" i="206"/>
  <c r="I10" i="206"/>
  <c r="H10" i="206"/>
  <c r="G10" i="206"/>
  <c r="F10" i="206"/>
  <c r="E10" i="206"/>
  <c r="D10" i="206"/>
  <c r="C10" i="206"/>
  <c r="I9" i="206"/>
  <c r="H9" i="206"/>
  <c r="G9" i="206"/>
  <c r="F9" i="206"/>
  <c r="E9" i="206"/>
  <c r="D9" i="206"/>
  <c r="C9" i="206"/>
  <c r="I8" i="206"/>
  <c r="H18" i="205"/>
  <c r="G18" i="205"/>
  <c r="F18" i="205"/>
  <c r="E18" i="205"/>
  <c r="D18" i="205"/>
  <c r="D8" i="205" s="1"/>
  <c r="C18" i="205"/>
  <c r="G17" i="205"/>
  <c r="F17" i="205"/>
  <c r="E17" i="205"/>
  <c r="D17" i="205"/>
  <c r="C17" i="205"/>
  <c r="H15" i="205"/>
  <c r="G15" i="205"/>
  <c r="F15" i="205"/>
  <c r="E15" i="205"/>
  <c r="D15" i="205"/>
  <c r="C15" i="205"/>
  <c r="H14" i="205"/>
  <c r="G14" i="205"/>
  <c r="F14" i="205"/>
  <c r="E14" i="205"/>
  <c r="D14" i="205"/>
  <c r="C14" i="205"/>
  <c r="H13" i="205"/>
  <c r="G13" i="205"/>
  <c r="F13" i="205"/>
  <c r="E13" i="205"/>
  <c r="D13" i="205"/>
  <c r="C13" i="205"/>
  <c r="H12" i="205"/>
  <c r="G12" i="205"/>
  <c r="F12" i="205"/>
  <c r="E12" i="205"/>
  <c r="D12" i="205"/>
  <c r="C12" i="205"/>
  <c r="H11" i="205"/>
  <c r="G11" i="205"/>
  <c r="F11" i="205"/>
  <c r="E11" i="205"/>
  <c r="D11" i="205"/>
  <c r="C11" i="205"/>
  <c r="H10" i="205"/>
  <c r="G10" i="205"/>
  <c r="F10" i="205"/>
  <c r="E10" i="205"/>
  <c r="D10" i="205"/>
  <c r="C10" i="205"/>
  <c r="H9" i="205"/>
  <c r="G9" i="205"/>
  <c r="F9" i="205"/>
  <c r="E9" i="205"/>
  <c r="D9" i="205"/>
  <c r="C9" i="205"/>
  <c r="J19" i="204"/>
  <c r="D18" i="204"/>
  <c r="C9" i="204"/>
  <c r="D9" i="204"/>
  <c r="E9" i="204"/>
  <c r="F9" i="204"/>
  <c r="G9" i="204"/>
  <c r="H9" i="204"/>
  <c r="I9" i="204"/>
  <c r="C10" i="204"/>
  <c r="D10" i="204"/>
  <c r="E10" i="204"/>
  <c r="F10" i="204"/>
  <c r="G10" i="204"/>
  <c r="H10" i="204"/>
  <c r="I10" i="204"/>
  <c r="C11" i="204"/>
  <c r="D11" i="204"/>
  <c r="E11" i="204"/>
  <c r="F11" i="204"/>
  <c r="G11" i="204"/>
  <c r="H11" i="204"/>
  <c r="I11" i="204"/>
  <c r="C12" i="204"/>
  <c r="D12" i="204"/>
  <c r="E12" i="204"/>
  <c r="F12" i="204"/>
  <c r="G12" i="204"/>
  <c r="H12" i="204"/>
  <c r="I12" i="204"/>
  <c r="C13" i="204"/>
  <c r="D13" i="204"/>
  <c r="E13" i="204"/>
  <c r="F13" i="204"/>
  <c r="G13" i="204"/>
  <c r="H13" i="204"/>
  <c r="I13" i="204"/>
  <c r="C14" i="204"/>
  <c r="D14" i="204"/>
  <c r="E14" i="204"/>
  <c r="F14" i="204"/>
  <c r="G14" i="204"/>
  <c r="H14" i="204"/>
  <c r="I14" i="204"/>
  <c r="C15" i="204"/>
  <c r="D15" i="204"/>
  <c r="E15" i="204"/>
  <c r="F15" i="204"/>
  <c r="G15" i="204"/>
  <c r="H15" i="204"/>
  <c r="I15" i="204"/>
  <c r="C16" i="204"/>
  <c r="D16" i="204"/>
  <c r="E16" i="204"/>
  <c r="F16" i="204"/>
  <c r="G16" i="204"/>
  <c r="H16" i="204"/>
  <c r="I16" i="204"/>
  <c r="C17" i="204"/>
  <c r="D17" i="204"/>
  <c r="E17" i="204"/>
  <c r="F17" i="204"/>
  <c r="G17" i="204"/>
  <c r="H17" i="204"/>
  <c r="C28" i="204"/>
  <c r="D28" i="204"/>
  <c r="E28" i="204"/>
  <c r="F28" i="204"/>
  <c r="G28" i="204"/>
  <c r="C18" i="204"/>
  <c r="E18" i="204"/>
  <c r="E8" i="204" s="1"/>
  <c r="F18" i="204"/>
  <c r="G18" i="204"/>
  <c r="H18" i="204"/>
  <c r="I28" i="204"/>
  <c r="I18" i="204"/>
  <c r="J37" i="204"/>
  <c r="J36" i="204"/>
  <c r="J35" i="204"/>
  <c r="J34" i="204"/>
  <c r="J33" i="204"/>
  <c r="J32" i="204"/>
  <c r="J31" i="204"/>
  <c r="J30" i="204"/>
  <c r="J29" i="204"/>
  <c r="J27" i="204"/>
  <c r="J26" i="204"/>
  <c r="J25" i="204"/>
  <c r="J24" i="204"/>
  <c r="J23" i="204"/>
  <c r="J21" i="204"/>
  <c r="J11" i="204" s="1"/>
  <c r="J20" i="204"/>
  <c r="F15" i="218"/>
  <c r="F10" i="218" s="1"/>
  <c r="F23" i="218"/>
  <c r="F22" i="218"/>
  <c r="F21" i="218"/>
  <c r="F20" i="218"/>
  <c r="F18" i="218"/>
  <c r="F17" i="218"/>
  <c r="F16" i="218"/>
  <c r="F11" i="218" s="1"/>
  <c r="G23" i="217"/>
  <c r="G22" i="217"/>
  <c r="G21" i="217"/>
  <c r="G18" i="217"/>
  <c r="G13" i="217" s="1"/>
  <c r="G17" i="217"/>
  <c r="G16" i="217"/>
  <c r="G15" i="217"/>
  <c r="G10" i="217" s="1"/>
  <c r="I23" i="218"/>
  <c r="I22" i="218"/>
  <c r="I21" i="218"/>
  <c r="I20" i="218"/>
  <c r="I18" i="218"/>
  <c r="I17" i="218"/>
  <c r="I16" i="218"/>
  <c r="I15" i="218"/>
  <c r="I10" i="218" s="1"/>
  <c r="J23" i="217"/>
  <c r="J22" i="217"/>
  <c r="J21" i="217"/>
  <c r="J20" i="217"/>
  <c r="J18" i="217"/>
  <c r="J13" i="217" s="1"/>
  <c r="J17" i="217"/>
  <c r="J12" i="217" s="1"/>
  <c r="J16" i="217"/>
  <c r="J15" i="217"/>
  <c r="J10" i="217" s="1"/>
  <c r="L23" i="218"/>
  <c r="L22" i="218"/>
  <c r="L21" i="218"/>
  <c r="L20" i="218"/>
  <c r="L18" i="218"/>
  <c r="L17" i="218"/>
  <c r="L16" i="218"/>
  <c r="L15" i="218"/>
  <c r="M23" i="217"/>
  <c r="N23" i="217" s="1"/>
  <c r="M22" i="217"/>
  <c r="M21" i="217"/>
  <c r="N21" i="217" s="1"/>
  <c r="M20" i="217"/>
  <c r="M18" i="217"/>
  <c r="M17" i="217"/>
  <c r="M16" i="217"/>
  <c r="M15" i="217"/>
  <c r="K14" i="218"/>
  <c r="J14" i="218"/>
  <c r="H14" i="218"/>
  <c r="G14" i="218"/>
  <c r="E14" i="218"/>
  <c r="D14" i="218"/>
  <c r="C14" i="218"/>
  <c r="B14" i="218"/>
  <c r="K13" i="218"/>
  <c r="J13" i="218"/>
  <c r="H13" i="218"/>
  <c r="G13" i="218"/>
  <c r="E13" i="218"/>
  <c r="D13" i="218"/>
  <c r="C13" i="218"/>
  <c r="B13" i="218"/>
  <c r="K12" i="218"/>
  <c r="J12" i="218"/>
  <c r="H12" i="218"/>
  <c r="G12" i="218"/>
  <c r="E12" i="218"/>
  <c r="D12" i="218"/>
  <c r="C12" i="218"/>
  <c r="B12" i="218"/>
  <c r="K11" i="218"/>
  <c r="J11" i="218"/>
  <c r="H11" i="218"/>
  <c r="G11" i="218"/>
  <c r="E11" i="218"/>
  <c r="D11" i="218"/>
  <c r="C11" i="218"/>
  <c r="B11" i="218"/>
  <c r="K10" i="218"/>
  <c r="J10" i="218"/>
  <c r="H10" i="218"/>
  <c r="G10" i="218"/>
  <c r="E10" i="218"/>
  <c r="D10" i="218"/>
  <c r="C10" i="218"/>
  <c r="B10" i="218"/>
  <c r="L14" i="217"/>
  <c r="K14" i="217"/>
  <c r="I14" i="217"/>
  <c r="H14" i="217"/>
  <c r="F14" i="217"/>
  <c r="D14" i="217"/>
  <c r="B14" i="217"/>
  <c r="L13" i="217"/>
  <c r="K13" i="217"/>
  <c r="I13" i="217"/>
  <c r="H13" i="217"/>
  <c r="F13" i="217"/>
  <c r="E13" i="217"/>
  <c r="D13" i="217"/>
  <c r="C13" i="217"/>
  <c r="B13" i="217"/>
  <c r="L12" i="217"/>
  <c r="K12" i="217"/>
  <c r="I12" i="217"/>
  <c r="H12" i="217"/>
  <c r="F12" i="217"/>
  <c r="E12" i="217"/>
  <c r="D12" i="217"/>
  <c r="C12" i="217"/>
  <c r="B12" i="217"/>
  <c r="L11" i="217"/>
  <c r="K11" i="217"/>
  <c r="I11" i="217"/>
  <c r="H11" i="217"/>
  <c r="F11" i="217"/>
  <c r="E11" i="217"/>
  <c r="D11" i="217"/>
  <c r="C11" i="217"/>
  <c r="B11" i="217"/>
  <c r="L10" i="217"/>
  <c r="K10" i="217"/>
  <c r="I10" i="217"/>
  <c r="H10" i="217"/>
  <c r="F10" i="217"/>
  <c r="E10" i="217"/>
  <c r="D10" i="217"/>
  <c r="C10" i="217"/>
  <c r="B10" i="217"/>
  <c r="D12" i="216"/>
  <c r="B10" i="216"/>
  <c r="C10" i="216"/>
  <c r="D10" i="216"/>
  <c r="E10" i="216"/>
  <c r="F10" i="216"/>
  <c r="H10" i="216"/>
  <c r="I10" i="216"/>
  <c r="K10" i="216"/>
  <c r="L10" i="216"/>
  <c r="B11" i="216"/>
  <c r="C11" i="216"/>
  <c r="D11" i="216"/>
  <c r="E11" i="216"/>
  <c r="F11" i="216"/>
  <c r="H11" i="216"/>
  <c r="I11" i="216"/>
  <c r="K11" i="216"/>
  <c r="L11" i="216"/>
  <c r="B12" i="216"/>
  <c r="C12" i="216"/>
  <c r="E12" i="216"/>
  <c r="F12" i="216"/>
  <c r="H12" i="216"/>
  <c r="I12" i="216"/>
  <c r="K12" i="216"/>
  <c r="L12" i="216"/>
  <c r="B13" i="216"/>
  <c r="C13" i="216"/>
  <c r="D13" i="216"/>
  <c r="E13" i="216"/>
  <c r="F13" i="216"/>
  <c r="H13" i="216"/>
  <c r="I13" i="216"/>
  <c r="K13" i="216"/>
  <c r="L13" i="216"/>
  <c r="G19" i="219"/>
  <c r="F12" i="219"/>
  <c r="C12" i="219"/>
  <c r="I11" i="219"/>
  <c r="G23" i="216"/>
  <c r="G22" i="216"/>
  <c r="G21" i="216"/>
  <c r="G20" i="216"/>
  <c r="G18" i="216"/>
  <c r="G13" i="216" s="1"/>
  <c r="G16" i="216"/>
  <c r="G15" i="216"/>
  <c r="J23" i="216"/>
  <c r="J22" i="216"/>
  <c r="N22" i="216" s="1"/>
  <c r="J21" i="216"/>
  <c r="J11" i="216" s="1"/>
  <c r="J20" i="216"/>
  <c r="J18" i="216"/>
  <c r="J13" i="216" s="1"/>
  <c r="J17" i="216"/>
  <c r="J12" i="216" s="1"/>
  <c r="J15" i="216"/>
  <c r="J10" i="216" s="1"/>
  <c r="M23" i="216"/>
  <c r="M22" i="216"/>
  <c r="M21" i="216"/>
  <c r="M20" i="216"/>
  <c r="M18" i="216"/>
  <c r="M17" i="216"/>
  <c r="M15" i="216"/>
  <c r="N23" i="216"/>
  <c r="G17" i="216"/>
  <c r="J16" i="216"/>
  <c r="M16" i="216"/>
  <c r="B14" i="216"/>
  <c r="C14" i="216"/>
  <c r="D14" i="216"/>
  <c r="E14" i="216"/>
  <c r="F14" i="216"/>
  <c r="H14" i="216"/>
  <c r="I14" i="216"/>
  <c r="K14" i="216"/>
  <c r="L14" i="216"/>
  <c r="M14" i="216" s="1"/>
  <c r="B19" i="216"/>
  <c r="C19" i="216"/>
  <c r="D19" i="216"/>
  <c r="E19" i="216"/>
  <c r="F19" i="216"/>
  <c r="H19" i="216"/>
  <c r="I19" i="216"/>
  <c r="K19" i="216"/>
  <c r="L19" i="216"/>
  <c r="M19" i="216" s="1"/>
  <c r="G29" i="219"/>
  <c r="G28" i="219"/>
  <c r="G27" i="219"/>
  <c r="G13" i="219" s="1"/>
  <c r="G26" i="219"/>
  <c r="G25" i="219"/>
  <c r="G24" i="219"/>
  <c r="G22" i="219"/>
  <c r="G15" i="219" s="1"/>
  <c r="G21" i="219"/>
  <c r="G20" i="219"/>
  <c r="G18" i="219"/>
  <c r="G11" i="219" s="1"/>
  <c r="G17" i="219"/>
  <c r="G14" i="219"/>
  <c r="G29" i="220"/>
  <c r="I29" i="220" s="1"/>
  <c r="G28" i="220"/>
  <c r="I28" i="220" s="1"/>
  <c r="G27" i="220"/>
  <c r="I27" i="220" s="1"/>
  <c r="G26" i="220"/>
  <c r="I26" i="220" s="1"/>
  <c r="G25" i="220"/>
  <c r="I25" i="220" s="1"/>
  <c r="G24" i="220"/>
  <c r="G22" i="220"/>
  <c r="G21" i="220"/>
  <c r="G20" i="220"/>
  <c r="I20" i="220" s="1"/>
  <c r="G19" i="220"/>
  <c r="G18" i="220"/>
  <c r="G17" i="220"/>
  <c r="I17" i="220" s="1"/>
  <c r="G29" i="221"/>
  <c r="G28" i="221"/>
  <c r="G14" i="221" s="1"/>
  <c r="G27" i="221"/>
  <c r="G26" i="221"/>
  <c r="G25" i="221"/>
  <c r="G24" i="221"/>
  <c r="G22" i="221"/>
  <c r="G21" i="221"/>
  <c r="G20" i="221"/>
  <c r="G13" i="221" s="1"/>
  <c r="G19" i="221"/>
  <c r="G18" i="221"/>
  <c r="G17" i="221"/>
  <c r="G16" i="221" s="1"/>
  <c r="G15" i="221"/>
  <c r="G29" i="222"/>
  <c r="G28" i="222"/>
  <c r="G27" i="222"/>
  <c r="G26" i="222"/>
  <c r="G25" i="222"/>
  <c r="G24" i="222"/>
  <c r="G23" i="222" s="1"/>
  <c r="G22" i="222"/>
  <c r="G15" i="222" s="1"/>
  <c r="G21" i="222"/>
  <c r="G14" i="222" s="1"/>
  <c r="G20" i="222"/>
  <c r="G13" i="222" s="1"/>
  <c r="G19" i="222"/>
  <c r="G18" i="222"/>
  <c r="G11" i="222" s="1"/>
  <c r="G17" i="222"/>
  <c r="G29" i="223"/>
  <c r="G28" i="223"/>
  <c r="G27" i="223"/>
  <c r="G26" i="223"/>
  <c r="G25" i="223"/>
  <c r="G24" i="223"/>
  <c r="G22" i="223"/>
  <c r="G15" i="223" s="1"/>
  <c r="G21" i="223"/>
  <c r="G20" i="223"/>
  <c r="G19" i="223"/>
  <c r="G12" i="223" s="1"/>
  <c r="G18" i="223"/>
  <c r="G17" i="223"/>
  <c r="G29" i="224"/>
  <c r="G28" i="224"/>
  <c r="G27" i="224"/>
  <c r="G26" i="224"/>
  <c r="G25" i="224"/>
  <c r="G24" i="224"/>
  <c r="G22" i="224"/>
  <c r="G21" i="224"/>
  <c r="G14" i="224" s="1"/>
  <c r="G20" i="224"/>
  <c r="G19" i="224"/>
  <c r="G18" i="224"/>
  <c r="G11" i="224" s="1"/>
  <c r="G17" i="224"/>
  <c r="J29" i="219"/>
  <c r="J15" i="219" s="1"/>
  <c r="J28" i="219"/>
  <c r="J27" i="219"/>
  <c r="J26" i="219"/>
  <c r="J25" i="219"/>
  <c r="J24" i="219"/>
  <c r="J10" i="219" s="1"/>
  <c r="J22" i="219"/>
  <c r="J21" i="219"/>
  <c r="J14" i="219" s="1"/>
  <c r="J20" i="219"/>
  <c r="J13" i="219" s="1"/>
  <c r="J19" i="219"/>
  <c r="J12" i="219" s="1"/>
  <c r="J18" i="219"/>
  <c r="J11" i="219" s="1"/>
  <c r="J17" i="219"/>
  <c r="J29" i="221"/>
  <c r="J28" i="221"/>
  <c r="J27" i="221"/>
  <c r="J26" i="221"/>
  <c r="J25" i="221"/>
  <c r="J24" i="221"/>
  <c r="J22" i="221"/>
  <c r="J15" i="221" s="1"/>
  <c r="J21" i="221"/>
  <c r="J14" i="221" s="1"/>
  <c r="J20" i="221"/>
  <c r="J19" i="221"/>
  <c r="J12" i="221" s="1"/>
  <c r="J18" i="221"/>
  <c r="J17" i="221"/>
  <c r="J10" i="221" s="1"/>
  <c r="J29" i="222"/>
  <c r="J28" i="222"/>
  <c r="J27" i="222"/>
  <c r="J26" i="222"/>
  <c r="J25" i="222"/>
  <c r="J24" i="222"/>
  <c r="J10" i="222" s="1"/>
  <c r="J22" i="222"/>
  <c r="J21" i="222"/>
  <c r="J20" i="222"/>
  <c r="J13" i="222" s="1"/>
  <c r="J19" i="222"/>
  <c r="J12" i="222" s="1"/>
  <c r="J18" i="222"/>
  <c r="J11" i="222" s="1"/>
  <c r="J17" i="222"/>
  <c r="J29" i="223"/>
  <c r="J28" i="223"/>
  <c r="J27" i="223"/>
  <c r="J26" i="223"/>
  <c r="J25" i="223"/>
  <c r="J24" i="223"/>
  <c r="J22" i="223"/>
  <c r="J15" i="223" s="1"/>
  <c r="J21" i="223"/>
  <c r="J14" i="223" s="1"/>
  <c r="J20" i="223"/>
  <c r="J13" i="223" s="1"/>
  <c r="J19" i="223"/>
  <c r="J18" i="223"/>
  <c r="J11" i="223" s="1"/>
  <c r="J17" i="223"/>
  <c r="J29" i="224"/>
  <c r="J28" i="224"/>
  <c r="J27" i="224"/>
  <c r="J26" i="224"/>
  <c r="J25" i="224"/>
  <c r="J24" i="224"/>
  <c r="J22" i="224"/>
  <c r="J21" i="224"/>
  <c r="J20" i="224"/>
  <c r="J19" i="224"/>
  <c r="J12" i="224" s="1"/>
  <c r="J18" i="224"/>
  <c r="J17" i="224"/>
  <c r="M29" i="219"/>
  <c r="M28" i="219"/>
  <c r="M27" i="219"/>
  <c r="M26" i="219"/>
  <c r="M25" i="219"/>
  <c r="N25" i="219" s="1"/>
  <c r="M24" i="219"/>
  <c r="M22" i="219"/>
  <c r="M21" i="219"/>
  <c r="M20" i="219"/>
  <c r="M19" i="219"/>
  <c r="M18" i="219"/>
  <c r="M17" i="219"/>
  <c r="N17" i="219" s="1"/>
  <c r="M29" i="221"/>
  <c r="N29" i="221" s="1"/>
  <c r="M28" i="221"/>
  <c r="M27" i="221"/>
  <c r="M26" i="221"/>
  <c r="M25" i="221"/>
  <c r="M24" i="221"/>
  <c r="M22" i="221"/>
  <c r="N22" i="221" s="1"/>
  <c r="N15" i="221" s="1"/>
  <c r="M21" i="221"/>
  <c r="N21" i="221" s="1"/>
  <c r="M20" i="221"/>
  <c r="M13" i="221" s="1"/>
  <c r="M19" i="221"/>
  <c r="M18" i="221"/>
  <c r="M11" i="221" s="1"/>
  <c r="M17" i="221"/>
  <c r="M29" i="222"/>
  <c r="M28" i="222"/>
  <c r="M27" i="222"/>
  <c r="N27" i="222" s="1"/>
  <c r="M26" i="222"/>
  <c r="N26" i="222" s="1"/>
  <c r="M25" i="222"/>
  <c r="N25" i="222" s="1"/>
  <c r="M24" i="222"/>
  <c r="M22" i="222"/>
  <c r="M21" i="222"/>
  <c r="M20" i="222"/>
  <c r="M19" i="222"/>
  <c r="M18" i="222"/>
  <c r="N18" i="222" s="1"/>
  <c r="M17" i="222"/>
  <c r="N17" i="222" s="1"/>
  <c r="M14" i="222"/>
  <c r="M29" i="223"/>
  <c r="M28" i="223"/>
  <c r="N28" i="223" s="1"/>
  <c r="M27" i="223"/>
  <c r="M26" i="223"/>
  <c r="N26" i="223" s="1"/>
  <c r="M25" i="223"/>
  <c r="M24" i="223"/>
  <c r="M22" i="223"/>
  <c r="M21" i="223"/>
  <c r="N21" i="223" s="1"/>
  <c r="M20" i="223"/>
  <c r="M13" i="223" s="1"/>
  <c r="M19" i="223"/>
  <c r="N19" i="223" s="1"/>
  <c r="M18" i="223"/>
  <c r="M17" i="223"/>
  <c r="M10" i="223" s="1"/>
  <c r="M29" i="224"/>
  <c r="M28" i="224"/>
  <c r="M27" i="224"/>
  <c r="M26" i="224"/>
  <c r="N26" i="224" s="1"/>
  <c r="M25" i="224"/>
  <c r="N25" i="224" s="1"/>
  <c r="M24" i="224"/>
  <c r="M22" i="224"/>
  <c r="M21" i="224"/>
  <c r="M20" i="224"/>
  <c r="M13" i="224" s="1"/>
  <c r="M19" i="224"/>
  <c r="M18" i="224"/>
  <c r="M17" i="224"/>
  <c r="L23" i="219"/>
  <c r="K23" i="219"/>
  <c r="I23" i="219"/>
  <c r="H23" i="219"/>
  <c r="F23" i="219"/>
  <c r="F9" i="219" s="1"/>
  <c r="E23" i="219"/>
  <c r="E9" i="219" s="1"/>
  <c r="D23" i="219"/>
  <c r="D9" i="219" s="1"/>
  <c r="C23" i="219"/>
  <c r="B23" i="219"/>
  <c r="H23" i="220"/>
  <c r="F23" i="220"/>
  <c r="E23" i="220"/>
  <c r="D23" i="220"/>
  <c r="C23" i="220"/>
  <c r="B23" i="220"/>
  <c r="L23" i="221"/>
  <c r="K23" i="221"/>
  <c r="I23" i="221"/>
  <c r="H23" i="221"/>
  <c r="F23" i="221"/>
  <c r="E23" i="221"/>
  <c r="D23" i="221"/>
  <c r="C23" i="221"/>
  <c r="C9" i="221" s="1"/>
  <c r="B23" i="221"/>
  <c r="L23" i="222"/>
  <c r="K23" i="222"/>
  <c r="I23" i="222"/>
  <c r="H23" i="222"/>
  <c r="F23" i="222"/>
  <c r="E23" i="222"/>
  <c r="D23" i="222"/>
  <c r="C23" i="222"/>
  <c r="C9" i="222" s="1"/>
  <c r="B23" i="222"/>
  <c r="L23" i="223"/>
  <c r="K23" i="223"/>
  <c r="I23" i="223"/>
  <c r="H23" i="223"/>
  <c r="F23" i="223"/>
  <c r="E23" i="223"/>
  <c r="D23" i="223"/>
  <c r="C23" i="223"/>
  <c r="B23" i="223"/>
  <c r="B9" i="223" s="1"/>
  <c r="L23" i="224"/>
  <c r="K23" i="224"/>
  <c r="I23" i="224"/>
  <c r="H23" i="224"/>
  <c r="F23" i="224"/>
  <c r="E23" i="224"/>
  <c r="D23" i="224"/>
  <c r="C23" i="224"/>
  <c r="B23" i="224"/>
  <c r="K16" i="219"/>
  <c r="L16" i="219"/>
  <c r="L9" i="219" s="1"/>
  <c r="I16" i="219"/>
  <c r="H16" i="219"/>
  <c r="F16" i="219"/>
  <c r="E16" i="219"/>
  <c r="D16" i="219"/>
  <c r="C16" i="219"/>
  <c r="C9" i="219" s="1"/>
  <c r="B16" i="219"/>
  <c r="L15" i="219"/>
  <c r="K15" i="219"/>
  <c r="I15" i="219"/>
  <c r="H15" i="219"/>
  <c r="F15" i="219"/>
  <c r="E15" i="219"/>
  <c r="D15" i="219"/>
  <c r="C15" i="219"/>
  <c r="B15" i="219"/>
  <c r="L14" i="219"/>
  <c r="K14" i="219"/>
  <c r="I14" i="219"/>
  <c r="H14" i="219"/>
  <c r="F14" i="219"/>
  <c r="E14" i="219"/>
  <c r="D14" i="219"/>
  <c r="C14" i="219"/>
  <c r="B14" i="219"/>
  <c r="L13" i="219"/>
  <c r="K13" i="219"/>
  <c r="I13" i="219"/>
  <c r="H13" i="219"/>
  <c r="F13" i="219"/>
  <c r="E13" i="219"/>
  <c r="D13" i="219"/>
  <c r="C13" i="219"/>
  <c r="B13" i="219"/>
  <c r="L12" i="219"/>
  <c r="K12" i="219"/>
  <c r="I12" i="219"/>
  <c r="H12" i="219"/>
  <c r="E12" i="219"/>
  <c r="D12" i="219"/>
  <c r="B12" i="219"/>
  <c r="L11" i="219"/>
  <c r="K11" i="219"/>
  <c r="H11" i="219"/>
  <c r="F11" i="219"/>
  <c r="E11" i="219"/>
  <c r="D11" i="219"/>
  <c r="C11" i="219"/>
  <c r="B11" i="219"/>
  <c r="L10" i="219"/>
  <c r="K10" i="219"/>
  <c r="I10" i="219"/>
  <c r="H10" i="219"/>
  <c r="F10" i="219"/>
  <c r="E10" i="219"/>
  <c r="D10" i="219"/>
  <c r="C10" i="219"/>
  <c r="B10" i="219"/>
  <c r="B9" i="219"/>
  <c r="H16" i="220"/>
  <c r="H9" i="220" s="1"/>
  <c r="F16" i="220"/>
  <c r="F9" i="220" s="1"/>
  <c r="E16" i="220"/>
  <c r="D16" i="220"/>
  <c r="C16" i="220"/>
  <c r="B16" i="220"/>
  <c r="B9" i="220" s="1"/>
  <c r="H15" i="220"/>
  <c r="F15" i="220"/>
  <c r="E15" i="220"/>
  <c r="D15" i="220"/>
  <c r="C15" i="220"/>
  <c r="B15" i="220"/>
  <c r="H14" i="220"/>
  <c r="F14" i="220"/>
  <c r="E14" i="220"/>
  <c r="D14" i="220"/>
  <c r="C14" i="220"/>
  <c r="B14" i="220"/>
  <c r="F13" i="220"/>
  <c r="E13" i="220"/>
  <c r="D13" i="220"/>
  <c r="B13" i="220"/>
  <c r="H12" i="220"/>
  <c r="F12" i="220"/>
  <c r="E12" i="220"/>
  <c r="D12" i="220"/>
  <c r="C12" i="220"/>
  <c r="B12" i="220"/>
  <c r="H11" i="220"/>
  <c r="F11" i="220"/>
  <c r="E11" i="220"/>
  <c r="D11" i="220"/>
  <c r="C11" i="220"/>
  <c r="B11" i="220"/>
  <c r="H10" i="220"/>
  <c r="F10" i="220"/>
  <c r="E10" i="220"/>
  <c r="D10" i="220"/>
  <c r="C10" i="220"/>
  <c r="B10" i="220"/>
  <c r="E9" i="220"/>
  <c r="L16" i="221"/>
  <c r="K16" i="221"/>
  <c r="I16" i="221"/>
  <c r="I9" i="221" s="1"/>
  <c r="H16" i="221"/>
  <c r="H9" i="221" s="1"/>
  <c r="F16" i="221"/>
  <c r="F9" i="221" s="1"/>
  <c r="E16" i="221"/>
  <c r="E9" i="221" s="1"/>
  <c r="D16" i="221"/>
  <c r="C16" i="221"/>
  <c r="B16" i="221"/>
  <c r="L15" i="221"/>
  <c r="K15" i="221"/>
  <c r="I15" i="221"/>
  <c r="H15" i="221"/>
  <c r="F15" i="221"/>
  <c r="E15" i="221"/>
  <c r="D15" i="221"/>
  <c r="C15" i="221"/>
  <c r="B15" i="221"/>
  <c r="L14" i="221"/>
  <c r="K14" i="221"/>
  <c r="I14" i="221"/>
  <c r="H14" i="221"/>
  <c r="F14" i="221"/>
  <c r="E14" i="221"/>
  <c r="D14" i="221"/>
  <c r="C14" i="221"/>
  <c r="B14" i="221"/>
  <c r="L13" i="221"/>
  <c r="K13" i="221"/>
  <c r="I13" i="221"/>
  <c r="H13" i="221"/>
  <c r="F13" i="221"/>
  <c r="E13" i="221"/>
  <c r="D13" i="221"/>
  <c r="C13" i="221"/>
  <c r="B13" i="221"/>
  <c r="L12" i="221"/>
  <c r="K12" i="221"/>
  <c r="I12" i="221"/>
  <c r="H12" i="221"/>
  <c r="F12" i="221"/>
  <c r="E12" i="221"/>
  <c r="D12" i="221"/>
  <c r="C12" i="221"/>
  <c r="B12" i="221"/>
  <c r="L11" i="221"/>
  <c r="K11" i="221"/>
  <c r="I11" i="221"/>
  <c r="H11" i="221"/>
  <c r="F11" i="221"/>
  <c r="E11" i="221"/>
  <c r="D11" i="221"/>
  <c r="C11" i="221"/>
  <c r="B11" i="221"/>
  <c r="L10" i="221"/>
  <c r="K10" i="221"/>
  <c r="I10" i="221"/>
  <c r="H10" i="221"/>
  <c r="F10" i="221"/>
  <c r="E10" i="221"/>
  <c r="D10" i="221"/>
  <c r="C10" i="221"/>
  <c r="B10" i="221"/>
  <c r="K9" i="221"/>
  <c r="D9" i="221"/>
  <c r="L16" i="222"/>
  <c r="L9" i="222" s="1"/>
  <c r="K16" i="222"/>
  <c r="I16" i="222"/>
  <c r="I9" i="222" s="1"/>
  <c r="H16" i="222"/>
  <c r="F16" i="222"/>
  <c r="F9" i="222" s="1"/>
  <c r="E16" i="222"/>
  <c r="D16" i="222"/>
  <c r="C16" i="222"/>
  <c r="B16" i="222"/>
  <c r="B9" i="222" s="1"/>
  <c r="L15" i="222"/>
  <c r="K15" i="222"/>
  <c r="I15" i="222"/>
  <c r="H15" i="222"/>
  <c r="F15" i="222"/>
  <c r="E15" i="222"/>
  <c r="D15" i="222"/>
  <c r="C15" i="222"/>
  <c r="B15" i="222"/>
  <c r="L14" i="222"/>
  <c r="K14" i="222"/>
  <c r="I14" i="222"/>
  <c r="H14" i="222"/>
  <c r="F14" i="222"/>
  <c r="E14" i="222"/>
  <c r="D14" i="222"/>
  <c r="C14" i="222"/>
  <c r="B14" i="222"/>
  <c r="L13" i="222"/>
  <c r="K13" i="222"/>
  <c r="I13" i="222"/>
  <c r="H13" i="222"/>
  <c r="F13" i="222"/>
  <c r="E13" i="222"/>
  <c r="D13" i="222"/>
  <c r="C13" i="222"/>
  <c r="B13" i="222"/>
  <c r="L12" i="222"/>
  <c r="K12" i="222"/>
  <c r="I12" i="222"/>
  <c r="H12" i="222"/>
  <c r="F12" i="222"/>
  <c r="E12" i="222"/>
  <c r="D12" i="222"/>
  <c r="C12" i="222"/>
  <c r="B12" i="222"/>
  <c r="L11" i="222"/>
  <c r="K11" i="222"/>
  <c r="I11" i="222"/>
  <c r="H11" i="222"/>
  <c r="F11" i="222"/>
  <c r="E11" i="222"/>
  <c r="D11" i="222"/>
  <c r="C11" i="222"/>
  <c r="B11" i="222"/>
  <c r="L10" i="222"/>
  <c r="K10" i="222"/>
  <c r="I10" i="222"/>
  <c r="H10" i="222"/>
  <c r="F10" i="222"/>
  <c r="E10" i="222"/>
  <c r="D10" i="222"/>
  <c r="C10" i="222"/>
  <c r="B10" i="222"/>
  <c r="K9" i="222"/>
  <c r="L16" i="223"/>
  <c r="K16" i="223"/>
  <c r="K9" i="223" s="1"/>
  <c r="I16" i="223"/>
  <c r="I9" i="223" s="1"/>
  <c r="H16" i="223"/>
  <c r="F16" i="223"/>
  <c r="E16" i="223"/>
  <c r="D16" i="223"/>
  <c r="D9" i="223" s="1"/>
  <c r="C16" i="223"/>
  <c r="B16" i="223"/>
  <c r="L15" i="223"/>
  <c r="K15" i="223"/>
  <c r="I15" i="223"/>
  <c r="H15" i="223"/>
  <c r="F15" i="223"/>
  <c r="E15" i="223"/>
  <c r="D15" i="223"/>
  <c r="C15" i="223"/>
  <c r="B15" i="223"/>
  <c r="L14" i="223"/>
  <c r="K14" i="223"/>
  <c r="I14" i="223"/>
  <c r="H14" i="223"/>
  <c r="F14" i="223"/>
  <c r="E14" i="223"/>
  <c r="D14" i="223"/>
  <c r="C14" i="223"/>
  <c r="B14" i="223"/>
  <c r="L13" i="223"/>
  <c r="K13" i="223"/>
  <c r="I13" i="223"/>
  <c r="H13" i="223"/>
  <c r="F13" i="223"/>
  <c r="E13" i="223"/>
  <c r="D13" i="223"/>
  <c r="C13" i="223"/>
  <c r="B13" i="223"/>
  <c r="L12" i="223"/>
  <c r="K12" i="223"/>
  <c r="I12" i="223"/>
  <c r="H12" i="223"/>
  <c r="F12" i="223"/>
  <c r="E12" i="223"/>
  <c r="D12" i="223"/>
  <c r="C12" i="223"/>
  <c r="B12" i="223"/>
  <c r="L11" i="223"/>
  <c r="K11" i="223"/>
  <c r="I11" i="223"/>
  <c r="H11" i="223"/>
  <c r="F11" i="223"/>
  <c r="E11" i="223"/>
  <c r="D11" i="223"/>
  <c r="C11" i="223"/>
  <c r="B11" i="223"/>
  <c r="L10" i="223"/>
  <c r="K10" i="223"/>
  <c r="I10" i="223"/>
  <c r="H10" i="223"/>
  <c r="F10" i="223"/>
  <c r="E10" i="223"/>
  <c r="D10" i="223"/>
  <c r="C10" i="223"/>
  <c r="B10" i="223"/>
  <c r="L9" i="223"/>
  <c r="E9" i="223"/>
  <c r="L16" i="224"/>
  <c r="K16" i="224"/>
  <c r="I16" i="224"/>
  <c r="H16" i="224"/>
  <c r="F16" i="224"/>
  <c r="E16" i="224"/>
  <c r="E9" i="224" s="1"/>
  <c r="D16" i="224"/>
  <c r="D9" i="224" s="1"/>
  <c r="C16" i="224"/>
  <c r="B16" i="224"/>
  <c r="L15" i="224"/>
  <c r="K15" i="224"/>
  <c r="I15" i="224"/>
  <c r="H15" i="224"/>
  <c r="F15" i="224"/>
  <c r="E15" i="224"/>
  <c r="D15" i="224"/>
  <c r="C15" i="224"/>
  <c r="B15" i="224"/>
  <c r="L14" i="224"/>
  <c r="K14" i="224"/>
  <c r="I14" i="224"/>
  <c r="H14" i="224"/>
  <c r="F14" i="224"/>
  <c r="E14" i="224"/>
  <c r="D14" i="224"/>
  <c r="C14" i="224"/>
  <c r="B14" i="224"/>
  <c r="L13" i="224"/>
  <c r="K13" i="224"/>
  <c r="I13" i="224"/>
  <c r="H13" i="224"/>
  <c r="F13" i="224"/>
  <c r="E13" i="224"/>
  <c r="D13" i="224"/>
  <c r="C13" i="224"/>
  <c r="B13" i="224"/>
  <c r="L12" i="224"/>
  <c r="K12" i="224"/>
  <c r="I12" i="224"/>
  <c r="H12" i="224"/>
  <c r="F12" i="224"/>
  <c r="E12" i="224"/>
  <c r="D12" i="224"/>
  <c r="C12" i="224"/>
  <c r="B12" i="224"/>
  <c r="L11" i="224"/>
  <c r="K11" i="224"/>
  <c r="I11" i="224"/>
  <c r="H11" i="224"/>
  <c r="F11" i="224"/>
  <c r="E11" i="224"/>
  <c r="D11" i="224"/>
  <c r="C11" i="224"/>
  <c r="B11" i="224"/>
  <c r="L10" i="224"/>
  <c r="K10" i="224"/>
  <c r="I10" i="224"/>
  <c r="H10" i="224"/>
  <c r="F10" i="224"/>
  <c r="E10" i="224"/>
  <c r="D10" i="224"/>
  <c r="C10" i="224"/>
  <c r="B10" i="224"/>
  <c r="L9" i="224"/>
  <c r="K9" i="224"/>
  <c r="F9" i="224"/>
  <c r="B9" i="224"/>
  <c r="J25" i="225"/>
  <c r="B10" i="225"/>
  <c r="C10" i="225"/>
  <c r="D10" i="225"/>
  <c r="E10" i="225"/>
  <c r="F10" i="225"/>
  <c r="H10" i="225"/>
  <c r="I10" i="225"/>
  <c r="K10" i="225"/>
  <c r="L10" i="225"/>
  <c r="B11" i="225"/>
  <c r="C11" i="225"/>
  <c r="D11" i="225"/>
  <c r="E11" i="225"/>
  <c r="F11" i="225"/>
  <c r="H11" i="225"/>
  <c r="I11" i="225"/>
  <c r="K11" i="225"/>
  <c r="L11" i="225"/>
  <c r="B12" i="225"/>
  <c r="C12" i="225"/>
  <c r="D12" i="225"/>
  <c r="E12" i="225"/>
  <c r="F12" i="225"/>
  <c r="H12" i="225"/>
  <c r="I12" i="225"/>
  <c r="K12" i="225"/>
  <c r="L12" i="225"/>
  <c r="B13" i="225"/>
  <c r="C13" i="225"/>
  <c r="D13" i="225"/>
  <c r="E13" i="225"/>
  <c r="F13" i="225"/>
  <c r="H13" i="225"/>
  <c r="I13" i="225"/>
  <c r="K13" i="225"/>
  <c r="L13" i="225"/>
  <c r="B14" i="225"/>
  <c r="C14" i="225"/>
  <c r="D14" i="225"/>
  <c r="E14" i="225"/>
  <c r="F14" i="225"/>
  <c r="H14" i="225"/>
  <c r="I14" i="225"/>
  <c r="K14" i="225"/>
  <c r="L14" i="225"/>
  <c r="B15" i="225"/>
  <c r="C15" i="225"/>
  <c r="D15" i="225"/>
  <c r="E15" i="225"/>
  <c r="F15" i="225"/>
  <c r="H15" i="225"/>
  <c r="I15" i="225"/>
  <c r="K15" i="225"/>
  <c r="L15" i="225"/>
  <c r="B16" i="225"/>
  <c r="B9" i="225" s="1"/>
  <c r="C16" i="225"/>
  <c r="D16" i="225"/>
  <c r="D9" i="225" s="1"/>
  <c r="E16" i="225"/>
  <c r="F16" i="225"/>
  <c r="H16" i="225"/>
  <c r="H9" i="225" s="1"/>
  <c r="I16" i="225"/>
  <c r="K16" i="225"/>
  <c r="L16" i="225"/>
  <c r="L9" i="225" s="1"/>
  <c r="J18" i="225"/>
  <c r="J11" i="225" s="1"/>
  <c r="J19" i="225"/>
  <c r="J20" i="225"/>
  <c r="J21" i="225"/>
  <c r="N21" i="225" s="1"/>
  <c r="J22" i="225"/>
  <c r="J17" i="225"/>
  <c r="M18" i="225"/>
  <c r="M19" i="225"/>
  <c r="M12" i="225" s="1"/>
  <c r="M20" i="225"/>
  <c r="M21" i="225"/>
  <c r="M22" i="225"/>
  <c r="N22" i="225" s="1"/>
  <c r="M17" i="225"/>
  <c r="G18" i="225"/>
  <c r="G11" i="225" s="1"/>
  <c r="G19" i="225"/>
  <c r="G20" i="225"/>
  <c r="G13" i="225" s="1"/>
  <c r="G21" i="225"/>
  <c r="G22" i="225"/>
  <c r="G17" i="225"/>
  <c r="G25" i="225"/>
  <c r="G26" i="225"/>
  <c r="G27" i="225"/>
  <c r="G28" i="225"/>
  <c r="G29" i="225"/>
  <c r="G15" i="225" s="1"/>
  <c r="G24" i="225"/>
  <c r="I23" i="225"/>
  <c r="J26" i="225"/>
  <c r="J27" i="225"/>
  <c r="J28" i="225"/>
  <c r="J29" i="225"/>
  <c r="J24" i="225"/>
  <c r="M25" i="225"/>
  <c r="M26" i="225"/>
  <c r="M27" i="225"/>
  <c r="M28" i="225"/>
  <c r="N28" i="225" s="1"/>
  <c r="M29" i="225"/>
  <c r="M24" i="225"/>
  <c r="B23" i="225"/>
  <c r="C23" i="225"/>
  <c r="D23" i="225"/>
  <c r="E23" i="225"/>
  <c r="F23" i="225"/>
  <c r="H23" i="225"/>
  <c r="K23" i="225"/>
  <c r="L23" i="225"/>
  <c r="C16" i="185"/>
  <c r="D12" i="185"/>
  <c r="C13" i="184"/>
  <c r="E18" i="184"/>
  <c r="D18" i="183"/>
  <c r="H18" i="183" s="1"/>
  <c r="B18" i="183"/>
  <c r="C18" i="183"/>
  <c r="E18" i="183"/>
  <c r="F18" i="183"/>
  <c r="G18" i="183"/>
  <c r="E13" i="183"/>
  <c r="B8" i="191"/>
  <c r="C8" i="191"/>
  <c r="D8" i="191"/>
  <c r="E8" i="191"/>
  <c r="F8" i="191"/>
  <c r="B9" i="191"/>
  <c r="C9" i="191"/>
  <c r="D9" i="191"/>
  <c r="E9" i="191"/>
  <c r="F9" i="191"/>
  <c r="B10" i="191"/>
  <c r="C10" i="191"/>
  <c r="D10" i="191"/>
  <c r="E10" i="191"/>
  <c r="F10" i="191"/>
  <c r="B11" i="191"/>
  <c r="C11" i="191"/>
  <c r="D11" i="191"/>
  <c r="E11" i="191"/>
  <c r="F11" i="191"/>
  <c r="B12" i="191"/>
  <c r="C12" i="191"/>
  <c r="D12" i="191"/>
  <c r="E12" i="191"/>
  <c r="F12" i="191"/>
  <c r="B13" i="191"/>
  <c r="C13" i="191"/>
  <c r="D13" i="191"/>
  <c r="E13" i="191"/>
  <c r="F13" i="191"/>
  <c r="B14" i="191"/>
  <c r="C14" i="191"/>
  <c r="D14" i="191"/>
  <c r="E14" i="191"/>
  <c r="F14" i="191"/>
  <c r="B15" i="191"/>
  <c r="C15" i="191"/>
  <c r="D15" i="191"/>
  <c r="E15" i="191"/>
  <c r="F15" i="191"/>
  <c r="G15" i="191"/>
  <c r="G14" i="191"/>
  <c r="G13" i="191"/>
  <c r="G12" i="191"/>
  <c r="G11" i="191"/>
  <c r="G10" i="191"/>
  <c r="G9" i="191"/>
  <c r="G8" i="191"/>
  <c r="B16" i="191"/>
  <c r="C16" i="191"/>
  <c r="D16" i="191"/>
  <c r="E16" i="191"/>
  <c r="F16" i="191"/>
  <c r="B24" i="191"/>
  <c r="C24" i="191"/>
  <c r="D24" i="191"/>
  <c r="E24" i="191"/>
  <c r="F24" i="191"/>
  <c r="F7" i="191" s="1"/>
  <c r="G24" i="191"/>
  <c r="G16" i="191"/>
  <c r="H32" i="191"/>
  <c r="H31" i="191"/>
  <c r="H30" i="191"/>
  <c r="H29" i="191"/>
  <c r="H28" i="191"/>
  <c r="H27" i="191"/>
  <c r="H26" i="191"/>
  <c r="H25" i="191"/>
  <c r="H23" i="191"/>
  <c r="H22" i="191"/>
  <c r="H21" i="191"/>
  <c r="H20" i="191"/>
  <c r="H19" i="191"/>
  <c r="H18" i="191"/>
  <c r="H17" i="191"/>
  <c r="B8" i="190"/>
  <c r="C8" i="190"/>
  <c r="D8" i="190"/>
  <c r="E8" i="190"/>
  <c r="F8" i="190"/>
  <c r="B9" i="190"/>
  <c r="C9" i="190"/>
  <c r="D9" i="190"/>
  <c r="E9" i="190"/>
  <c r="F9" i="190"/>
  <c r="B10" i="190"/>
  <c r="C10" i="190"/>
  <c r="D10" i="190"/>
  <c r="E10" i="190"/>
  <c r="F10" i="190"/>
  <c r="B11" i="190"/>
  <c r="C11" i="190"/>
  <c r="D11" i="190"/>
  <c r="E11" i="190"/>
  <c r="F11" i="190"/>
  <c r="B12" i="190"/>
  <c r="C12" i="190"/>
  <c r="D12" i="190"/>
  <c r="E12" i="190"/>
  <c r="F12" i="190"/>
  <c r="B13" i="190"/>
  <c r="C13" i="190"/>
  <c r="D13" i="190"/>
  <c r="E13" i="190"/>
  <c r="F13" i="190"/>
  <c r="B14" i="190"/>
  <c r="C14" i="190"/>
  <c r="D14" i="190"/>
  <c r="E14" i="190"/>
  <c r="F14" i="190"/>
  <c r="B15" i="190"/>
  <c r="C15" i="190"/>
  <c r="D15" i="190"/>
  <c r="E15" i="190"/>
  <c r="F15" i="190"/>
  <c r="B16" i="190"/>
  <c r="C16" i="190"/>
  <c r="D16" i="190"/>
  <c r="E16" i="190"/>
  <c r="F16" i="190"/>
  <c r="G16" i="190"/>
  <c r="H16" i="190" s="1"/>
  <c r="G15" i="190"/>
  <c r="G14" i="190"/>
  <c r="G13" i="190"/>
  <c r="G12" i="190"/>
  <c r="G11" i="190"/>
  <c r="G10" i="190"/>
  <c r="G9" i="190"/>
  <c r="G8" i="190"/>
  <c r="H8" i="190" s="1"/>
  <c r="C17" i="190"/>
  <c r="G17" i="190"/>
  <c r="B17" i="190"/>
  <c r="B7" i="190" s="1"/>
  <c r="D17" i="190"/>
  <c r="E17" i="190"/>
  <c r="F17" i="190"/>
  <c r="B26" i="190"/>
  <c r="C26" i="190"/>
  <c r="D26" i="190"/>
  <c r="D7" i="190" s="1"/>
  <c r="E26" i="190"/>
  <c r="F26" i="190"/>
  <c r="G26" i="190"/>
  <c r="H35" i="190"/>
  <c r="H34" i="190"/>
  <c r="H33" i="190"/>
  <c r="H32" i="190"/>
  <c r="H31" i="190"/>
  <c r="H30" i="190"/>
  <c r="H29" i="190"/>
  <c r="H28" i="190"/>
  <c r="H27" i="190"/>
  <c r="H25" i="190"/>
  <c r="H24" i="190"/>
  <c r="H23" i="190"/>
  <c r="H22" i="190"/>
  <c r="H21" i="190"/>
  <c r="H20" i="190"/>
  <c r="H18" i="190"/>
  <c r="B8" i="189"/>
  <c r="C8" i="189"/>
  <c r="D8" i="189"/>
  <c r="E8" i="189"/>
  <c r="F8" i="189"/>
  <c r="B9" i="189"/>
  <c r="C9" i="189"/>
  <c r="D9" i="189"/>
  <c r="E9" i="189"/>
  <c r="F9" i="189"/>
  <c r="B10" i="189"/>
  <c r="C10" i="189"/>
  <c r="D10" i="189"/>
  <c r="E10" i="189"/>
  <c r="F10" i="189"/>
  <c r="B11" i="189"/>
  <c r="C11" i="189"/>
  <c r="D11" i="189"/>
  <c r="E11" i="189"/>
  <c r="F11" i="189"/>
  <c r="B12" i="189"/>
  <c r="C12" i="189"/>
  <c r="D12" i="189"/>
  <c r="E12" i="189"/>
  <c r="F12" i="189"/>
  <c r="B13" i="189"/>
  <c r="C13" i="189"/>
  <c r="D13" i="189"/>
  <c r="E13" i="189"/>
  <c r="F13" i="189"/>
  <c r="B14" i="189"/>
  <c r="C14" i="189"/>
  <c r="D14" i="189"/>
  <c r="E14" i="189"/>
  <c r="F14" i="189"/>
  <c r="B15" i="189"/>
  <c r="C15" i="189"/>
  <c r="D15" i="189"/>
  <c r="E15" i="189"/>
  <c r="F15" i="189"/>
  <c r="B16" i="189"/>
  <c r="C16" i="189"/>
  <c r="D16" i="189"/>
  <c r="E16" i="189"/>
  <c r="F16" i="189"/>
  <c r="G16" i="189"/>
  <c r="G15" i="189"/>
  <c r="G14" i="189"/>
  <c r="G13" i="189"/>
  <c r="G12" i="189"/>
  <c r="G11" i="189"/>
  <c r="G10" i="189"/>
  <c r="G9" i="189"/>
  <c r="G8" i="189"/>
  <c r="G17" i="189"/>
  <c r="B17" i="189"/>
  <c r="B7" i="189" s="1"/>
  <c r="C17" i="189"/>
  <c r="C7" i="189" s="1"/>
  <c r="D17" i="189"/>
  <c r="E17" i="189"/>
  <c r="F17" i="189"/>
  <c r="B26" i="189"/>
  <c r="C26" i="189"/>
  <c r="D26" i="189"/>
  <c r="E26" i="189"/>
  <c r="F26" i="189"/>
  <c r="G26" i="189"/>
  <c r="H35" i="189"/>
  <c r="H34" i="189"/>
  <c r="H33" i="189"/>
  <c r="H32" i="189"/>
  <c r="H31" i="189"/>
  <c r="H30" i="189"/>
  <c r="H29" i="189"/>
  <c r="H28" i="189"/>
  <c r="H27" i="189"/>
  <c r="H25" i="189"/>
  <c r="H24" i="189"/>
  <c r="H23" i="189"/>
  <c r="H22" i="189"/>
  <c r="H21" i="189"/>
  <c r="H20" i="189"/>
  <c r="H18" i="189"/>
  <c r="B8" i="188"/>
  <c r="C8" i="188"/>
  <c r="D8" i="188"/>
  <c r="E8" i="188"/>
  <c r="F8" i="188"/>
  <c r="B9" i="188"/>
  <c r="C9" i="188"/>
  <c r="D9" i="188"/>
  <c r="E9" i="188"/>
  <c r="F9" i="188"/>
  <c r="B10" i="188"/>
  <c r="C10" i="188"/>
  <c r="D10" i="188"/>
  <c r="E10" i="188"/>
  <c r="F10" i="188"/>
  <c r="B11" i="188"/>
  <c r="C11" i="188"/>
  <c r="D11" i="188"/>
  <c r="E11" i="188"/>
  <c r="F11" i="188"/>
  <c r="B12" i="188"/>
  <c r="C12" i="188"/>
  <c r="D12" i="188"/>
  <c r="E12" i="188"/>
  <c r="F12" i="188"/>
  <c r="G12" i="188"/>
  <c r="G11" i="188"/>
  <c r="G10" i="188"/>
  <c r="G9" i="188"/>
  <c r="G8" i="188"/>
  <c r="B19" i="188"/>
  <c r="B7" i="188" s="1"/>
  <c r="C19" i="188"/>
  <c r="D19" i="188"/>
  <c r="E19" i="188"/>
  <c r="F19" i="188"/>
  <c r="G19" i="188"/>
  <c r="B13" i="188"/>
  <c r="C13" i="188"/>
  <c r="D13" i="188"/>
  <c r="E13" i="188"/>
  <c r="F13" i="188"/>
  <c r="G13" i="188"/>
  <c r="G7" i="188" s="1"/>
  <c r="H24" i="188"/>
  <c r="H23" i="188"/>
  <c r="H22" i="188"/>
  <c r="H21" i="188"/>
  <c r="H20" i="188"/>
  <c r="H18" i="188"/>
  <c r="H17" i="188"/>
  <c r="H16" i="188"/>
  <c r="H14" i="188"/>
  <c r="E13" i="187"/>
  <c r="F13" i="187"/>
  <c r="G24" i="187"/>
  <c r="G23" i="187"/>
  <c r="G22" i="187"/>
  <c r="G21" i="187"/>
  <c r="G20" i="187"/>
  <c r="G18" i="187"/>
  <c r="G17" i="187"/>
  <c r="G16" i="187"/>
  <c r="G14" i="187"/>
  <c r="B8" i="187"/>
  <c r="C8" i="187"/>
  <c r="D8" i="187"/>
  <c r="E8" i="187"/>
  <c r="B9" i="187"/>
  <c r="C9" i="187"/>
  <c r="D9" i="187"/>
  <c r="E9" i="187"/>
  <c r="B10" i="187"/>
  <c r="C10" i="187"/>
  <c r="D10" i="187"/>
  <c r="E10" i="187"/>
  <c r="B11" i="187"/>
  <c r="C11" i="187"/>
  <c r="D11" i="187"/>
  <c r="E11" i="187"/>
  <c r="B12" i="187"/>
  <c r="C12" i="187"/>
  <c r="D12" i="187"/>
  <c r="E12" i="187"/>
  <c r="F12" i="187"/>
  <c r="F11" i="187"/>
  <c r="F10" i="187"/>
  <c r="F9" i="187"/>
  <c r="F8" i="187"/>
  <c r="B19" i="187"/>
  <c r="C19" i="187"/>
  <c r="D19" i="187"/>
  <c r="E19" i="187"/>
  <c r="E7" i="187" s="1"/>
  <c r="B13" i="187"/>
  <c r="B7" i="187" s="1"/>
  <c r="C13" i="187"/>
  <c r="C7" i="187" s="1"/>
  <c r="D13" i="187"/>
  <c r="D7" i="187" s="1"/>
  <c r="F19" i="187"/>
  <c r="G15" i="187"/>
  <c r="B8" i="186"/>
  <c r="C8" i="186"/>
  <c r="D8" i="186"/>
  <c r="E8" i="186"/>
  <c r="F8" i="186"/>
  <c r="B9" i="186"/>
  <c r="C9" i="186"/>
  <c r="D9" i="186"/>
  <c r="E9" i="186"/>
  <c r="F9" i="186"/>
  <c r="B10" i="186"/>
  <c r="C10" i="186"/>
  <c r="D10" i="186"/>
  <c r="E10" i="186"/>
  <c r="F10" i="186"/>
  <c r="B11" i="186"/>
  <c r="C11" i="186"/>
  <c r="D11" i="186"/>
  <c r="E11" i="186"/>
  <c r="F11" i="186"/>
  <c r="B12" i="186"/>
  <c r="C12" i="186"/>
  <c r="D12" i="186"/>
  <c r="E12" i="186"/>
  <c r="F12" i="186"/>
  <c r="G12" i="186"/>
  <c r="G11" i="186"/>
  <c r="G10" i="186"/>
  <c r="G9" i="186"/>
  <c r="G8" i="186"/>
  <c r="B19" i="186"/>
  <c r="C19" i="186"/>
  <c r="D19" i="186"/>
  <c r="E19" i="186"/>
  <c r="F19" i="186"/>
  <c r="G19" i="186"/>
  <c r="B13" i="186"/>
  <c r="C13" i="186"/>
  <c r="D13" i="186"/>
  <c r="E13" i="186"/>
  <c r="E7" i="186" s="1"/>
  <c r="F13" i="186"/>
  <c r="F7" i="186" s="1"/>
  <c r="G13" i="186"/>
  <c r="H24" i="186"/>
  <c r="H23" i="186"/>
  <c r="H22" i="186"/>
  <c r="H21" i="186"/>
  <c r="H20" i="186"/>
  <c r="H18" i="186"/>
  <c r="H17" i="186"/>
  <c r="H16" i="186"/>
  <c r="H15" i="186"/>
  <c r="B8" i="185"/>
  <c r="C8" i="185"/>
  <c r="D8" i="185"/>
  <c r="E8" i="185"/>
  <c r="F8" i="185"/>
  <c r="B9" i="185"/>
  <c r="C9" i="185"/>
  <c r="D9" i="185"/>
  <c r="E9" i="185"/>
  <c r="F9" i="185"/>
  <c r="B10" i="185"/>
  <c r="C10" i="185"/>
  <c r="D10" i="185"/>
  <c r="E10" i="185"/>
  <c r="F10" i="185"/>
  <c r="B11" i="185"/>
  <c r="C11" i="185"/>
  <c r="D11" i="185"/>
  <c r="E11" i="185"/>
  <c r="F11" i="185"/>
  <c r="G11" i="185"/>
  <c r="G10" i="185"/>
  <c r="G9" i="185"/>
  <c r="G8" i="185"/>
  <c r="B16" i="185"/>
  <c r="D16" i="185"/>
  <c r="E16" i="185"/>
  <c r="F16" i="185"/>
  <c r="G16" i="185"/>
  <c r="B12" i="185"/>
  <c r="C12" i="185"/>
  <c r="E12" i="185"/>
  <c r="F12" i="185"/>
  <c r="G12" i="185"/>
  <c r="G7" i="185" s="1"/>
  <c r="H13" i="185"/>
  <c r="H20" i="185"/>
  <c r="H19" i="185"/>
  <c r="H18" i="185"/>
  <c r="H17" i="185"/>
  <c r="H15" i="185"/>
  <c r="H14" i="185"/>
  <c r="B8" i="184"/>
  <c r="C8" i="184"/>
  <c r="D8" i="184"/>
  <c r="E8" i="184"/>
  <c r="F8" i="184"/>
  <c r="B9" i="184"/>
  <c r="C9" i="184"/>
  <c r="D9" i="184"/>
  <c r="E9" i="184"/>
  <c r="F9" i="184"/>
  <c r="B10" i="184"/>
  <c r="C10" i="184"/>
  <c r="D10" i="184"/>
  <c r="E10" i="184"/>
  <c r="F10" i="184"/>
  <c r="B11" i="184"/>
  <c r="C11" i="184"/>
  <c r="D11" i="184"/>
  <c r="E11" i="184"/>
  <c r="F11" i="184"/>
  <c r="B12" i="184"/>
  <c r="C12" i="184"/>
  <c r="D12" i="184"/>
  <c r="E12" i="184"/>
  <c r="F12" i="184"/>
  <c r="G12" i="184"/>
  <c r="G11" i="184"/>
  <c r="G10" i="184"/>
  <c r="G9" i="184"/>
  <c r="G8" i="184"/>
  <c r="B13" i="184"/>
  <c r="D13" i="184"/>
  <c r="D7" i="184" s="1"/>
  <c r="E13" i="184"/>
  <c r="F13" i="184"/>
  <c r="G13" i="184"/>
  <c r="B18" i="184"/>
  <c r="C18" i="184"/>
  <c r="C7" i="184" s="1"/>
  <c r="D18" i="184"/>
  <c r="F18" i="184"/>
  <c r="G18" i="184"/>
  <c r="H23" i="184"/>
  <c r="H22" i="184"/>
  <c r="H21" i="184"/>
  <c r="H20" i="184"/>
  <c r="H19" i="184"/>
  <c r="H17" i="184"/>
  <c r="H16" i="184"/>
  <c r="H15" i="184"/>
  <c r="B8" i="183"/>
  <c r="C8" i="183"/>
  <c r="D8" i="183"/>
  <c r="E8" i="183"/>
  <c r="F8" i="183"/>
  <c r="B9" i="183"/>
  <c r="C9" i="183"/>
  <c r="D9" i="183"/>
  <c r="E9" i="183"/>
  <c r="F9" i="183"/>
  <c r="B10" i="183"/>
  <c r="C10" i="183"/>
  <c r="D10" i="183"/>
  <c r="E10" i="183"/>
  <c r="F10" i="183"/>
  <c r="B11" i="183"/>
  <c r="C11" i="183"/>
  <c r="D11" i="183"/>
  <c r="E11" i="183"/>
  <c r="F11" i="183"/>
  <c r="B12" i="183"/>
  <c r="C12" i="183"/>
  <c r="D12" i="183"/>
  <c r="E12" i="183"/>
  <c r="F12" i="183"/>
  <c r="G12" i="183"/>
  <c r="G11" i="183"/>
  <c r="G10" i="183"/>
  <c r="G9" i="183"/>
  <c r="G8" i="183"/>
  <c r="B13" i="183"/>
  <c r="C13" i="183"/>
  <c r="D13" i="183"/>
  <c r="D7" i="183" s="1"/>
  <c r="F13" i="183"/>
  <c r="G13" i="183"/>
  <c r="G7" i="183" s="1"/>
  <c r="H23" i="183"/>
  <c r="H22" i="183"/>
  <c r="H21" i="183"/>
  <c r="H20" i="183"/>
  <c r="H19" i="183"/>
  <c r="H17" i="183"/>
  <c r="H16" i="183"/>
  <c r="H15" i="183"/>
  <c r="H14" i="183"/>
  <c r="L29" i="182"/>
  <c r="L30" i="182"/>
  <c r="L31" i="182"/>
  <c r="L32" i="182"/>
  <c r="L33" i="182"/>
  <c r="L34" i="182"/>
  <c r="L35" i="182"/>
  <c r="L36" i="182"/>
  <c r="L37" i="182"/>
  <c r="L38" i="182"/>
  <c r="L39" i="182"/>
  <c r="L40" i="182"/>
  <c r="L41" i="182"/>
  <c r="L42" i="182"/>
  <c r="L43" i="182"/>
  <c r="L44" i="182"/>
  <c r="L45" i="182"/>
  <c r="L46" i="182"/>
  <c r="L47" i="182"/>
  <c r="L48" i="182"/>
  <c r="L50" i="182"/>
  <c r="L51" i="182"/>
  <c r="L52" i="182"/>
  <c r="L53" i="182"/>
  <c r="L54" i="182"/>
  <c r="L55" i="182"/>
  <c r="L56" i="182"/>
  <c r="L57" i="182"/>
  <c r="L58" i="182"/>
  <c r="L59" i="182"/>
  <c r="L60" i="182"/>
  <c r="L61" i="182"/>
  <c r="L62" i="182"/>
  <c r="L63" i="182"/>
  <c r="L64" i="182"/>
  <c r="L65" i="182"/>
  <c r="L66" i="182"/>
  <c r="L67" i="182"/>
  <c r="L68" i="182"/>
  <c r="L69" i="182"/>
  <c r="C8" i="182"/>
  <c r="D8" i="182"/>
  <c r="E8" i="182"/>
  <c r="F8" i="182"/>
  <c r="G8" i="182"/>
  <c r="H8" i="182"/>
  <c r="I8" i="182"/>
  <c r="J8" i="182"/>
  <c r="C9" i="182"/>
  <c r="D9" i="182"/>
  <c r="E9" i="182"/>
  <c r="F9" i="182"/>
  <c r="G9" i="182"/>
  <c r="H9" i="182"/>
  <c r="I9" i="182"/>
  <c r="J9" i="182"/>
  <c r="C10" i="182"/>
  <c r="D10" i="182"/>
  <c r="E10" i="182"/>
  <c r="F10" i="182"/>
  <c r="G10" i="182"/>
  <c r="H10" i="182"/>
  <c r="I10" i="182"/>
  <c r="J10" i="182"/>
  <c r="C11" i="182"/>
  <c r="D11" i="182"/>
  <c r="E11" i="182"/>
  <c r="F11" i="182"/>
  <c r="G11" i="182"/>
  <c r="H11" i="182"/>
  <c r="I11" i="182"/>
  <c r="J11" i="182"/>
  <c r="C12" i="182"/>
  <c r="D12" i="182"/>
  <c r="E12" i="182"/>
  <c r="F12" i="182"/>
  <c r="G12" i="182"/>
  <c r="H12" i="182"/>
  <c r="I12" i="182"/>
  <c r="J12" i="182"/>
  <c r="C13" i="182"/>
  <c r="D13" i="182"/>
  <c r="E13" i="182"/>
  <c r="F13" i="182"/>
  <c r="G13" i="182"/>
  <c r="H13" i="182"/>
  <c r="I13" i="182"/>
  <c r="J13" i="182"/>
  <c r="C14" i="182"/>
  <c r="D14" i="182"/>
  <c r="E14" i="182"/>
  <c r="F14" i="182"/>
  <c r="G14" i="182"/>
  <c r="H14" i="182"/>
  <c r="I14" i="182"/>
  <c r="J14" i="182"/>
  <c r="C15" i="182"/>
  <c r="D15" i="182"/>
  <c r="E15" i="182"/>
  <c r="F15" i="182"/>
  <c r="G15" i="182"/>
  <c r="H15" i="182"/>
  <c r="I15" i="182"/>
  <c r="J15" i="182"/>
  <c r="C16" i="182"/>
  <c r="D16" i="182"/>
  <c r="E16" i="182"/>
  <c r="F16" i="182"/>
  <c r="G16" i="182"/>
  <c r="H16" i="182"/>
  <c r="I16" i="182"/>
  <c r="J16" i="182"/>
  <c r="C17" i="182"/>
  <c r="D17" i="182"/>
  <c r="E17" i="182"/>
  <c r="F17" i="182"/>
  <c r="G17" i="182"/>
  <c r="H17" i="182"/>
  <c r="I17" i="182"/>
  <c r="J17" i="182"/>
  <c r="C18" i="182"/>
  <c r="D18" i="182"/>
  <c r="E18" i="182"/>
  <c r="F18" i="182"/>
  <c r="G18" i="182"/>
  <c r="H18" i="182"/>
  <c r="I18" i="182"/>
  <c r="J18" i="182"/>
  <c r="C19" i="182"/>
  <c r="D19" i="182"/>
  <c r="E19" i="182"/>
  <c r="F19" i="182"/>
  <c r="G19" i="182"/>
  <c r="H19" i="182"/>
  <c r="I19" i="182"/>
  <c r="J19" i="182"/>
  <c r="C20" i="182"/>
  <c r="D20" i="182"/>
  <c r="E20" i="182"/>
  <c r="F20" i="182"/>
  <c r="G20" i="182"/>
  <c r="H20" i="182"/>
  <c r="I20" i="182"/>
  <c r="J20" i="182"/>
  <c r="C21" i="182"/>
  <c r="D21" i="182"/>
  <c r="E21" i="182"/>
  <c r="F21" i="182"/>
  <c r="G21" i="182"/>
  <c r="H21" i="182"/>
  <c r="I21" i="182"/>
  <c r="J21" i="182"/>
  <c r="C22" i="182"/>
  <c r="D22" i="182"/>
  <c r="E22" i="182"/>
  <c r="F22" i="182"/>
  <c r="G22" i="182"/>
  <c r="H22" i="182"/>
  <c r="I22" i="182"/>
  <c r="J22" i="182"/>
  <c r="C23" i="182"/>
  <c r="D23" i="182"/>
  <c r="E23" i="182"/>
  <c r="F23" i="182"/>
  <c r="G23" i="182"/>
  <c r="H23" i="182"/>
  <c r="I23" i="182"/>
  <c r="J23" i="182"/>
  <c r="C24" i="182"/>
  <c r="D24" i="182"/>
  <c r="E24" i="182"/>
  <c r="F24" i="182"/>
  <c r="G24" i="182"/>
  <c r="H24" i="182"/>
  <c r="I24" i="182"/>
  <c r="J24" i="182"/>
  <c r="C25" i="182"/>
  <c r="D25" i="182"/>
  <c r="E25" i="182"/>
  <c r="F25" i="182"/>
  <c r="G25" i="182"/>
  <c r="H25" i="182"/>
  <c r="I25" i="182"/>
  <c r="J25" i="182"/>
  <c r="C26" i="182"/>
  <c r="D26" i="182"/>
  <c r="E26" i="182"/>
  <c r="F26" i="182"/>
  <c r="G26" i="182"/>
  <c r="H26" i="182"/>
  <c r="I26" i="182"/>
  <c r="J26" i="182"/>
  <c r="C27" i="182"/>
  <c r="D27" i="182"/>
  <c r="E27" i="182"/>
  <c r="F27" i="182"/>
  <c r="G27" i="182"/>
  <c r="H27" i="182"/>
  <c r="I27" i="182"/>
  <c r="J27" i="182"/>
  <c r="K27" i="182"/>
  <c r="K26" i="182"/>
  <c r="K25" i="182"/>
  <c r="K24" i="182"/>
  <c r="K23" i="182"/>
  <c r="K22" i="182"/>
  <c r="K21" i="182"/>
  <c r="K20" i="182"/>
  <c r="K19" i="182"/>
  <c r="K18" i="182"/>
  <c r="K17" i="182"/>
  <c r="K16" i="182"/>
  <c r="K15" i="182"/>
  <c r="K14" i="182"/>
  <c r="K13" i="182"/>
  <c r="K12" i="182"/>
  <c r="K11" i="182"/>
  <c r="K10" i="182"/>
  <c r="K9" i="182"/>
  <c r="K8" i="182"/>
  <c r="C49" i="182"/>
  <c r="D49" i="182"/>
  <c r="E49" i="182"/>
  <c r="F49" i="182"/>
  <c r="G49" i="182"/>
  <c r="H49" i="182"/>
  <c r="I49" i="182"/>
  <c r="J49" i="182"/>
  <c r="K49" i="182"/>
  <c r="C28" i="182"/>
  <c r="D28" i="182"/>
  <c r="E28" i="182"/>
  <c r="F28" i="182"/>
  <c r="G28" i="182"/>
  <c r="G7" i="182" s="1"/>
  <c r="H28" i="182"/>
  <c r="I28" i="182"/>
  <c r="J28" i="182"/>
  <c r="K28" i="182"/>
  <c r="C47" i="181"/>
  <c r="D47" i="181"/>
  <c r="E47" i="181"/>
  <c r="F47" i="181"/>
  <c r="G47" i="181"/>
  <c r="H47" i="181"/>
  <c r="I47" i="181"/>
  <c r="J47" i="181"/>
  <c r="K47" i="181"/>
  <c r="C27" i="181"/>
  <c r="D27" i="181"/>
  <c r="E27" i="181"/>
  <c r="E7" i="181" s="1"/>
  <c r="F27" i="181"/>
  <c r="G27" i="181"/>
  <c r="H27" i="181"/>
  <c r="I27" i="181"/>
  <c r="J27" i="181"/>
  <c r="K27" i="181"/>
  <c r="C8" i="181"/>
  <c r="D8" i="181"/>
  <c r="E8" i="181"/>
  <c r="F8" i="181"/>
  <c r="G8" i="181"/>
  <c r="H8" i="181"/>
  <c r="I8" i="181"/>
  <c r="J8" i="181"/>
  <c r="C9" i="181"/>
  <c r="D9" i="181"/>
  <c r="E9" i="181"/>
  <c r="F9" i="181"/>
  <c r="G9" i="181"/>
  <c r="H9" i="181"/>
  <c r="I9" i="181"/>
  <c r="J9" i="181"/>
  <c r="C10" i="181"/>
  <c r="D10" i="181"/>
  <c r="E10" i="181"/>
  <c r="F10" i="181"/>
  <c r="G10" i="181"/>
  <c r="H10" i="181"/>
  <c r="I10" i="181"/>
  <c r="J10" i="181"/>
  <c r="C11" i="181"/>
  <c r="D11" i="181"/>
  <c r="E11" i="181"/>
  <c r="F11" i="181"/>
  <c r="G11" i="181"/>
  <c r="H11" i="181"/>
  <c r="I11" i="181"/>
  <c r="J11" i="181"/>
  <c r="C12" i="181"/>
  <c r="D12" i="181"/>
  <c r="E12" i="181"/>
  <c r="F12" i="181"/>
  <c r="G12" i="181"/>
  <c r="H12" i="181"/>
  <c r="I12" i="181"/>
  <c r="J12" i="181"/>
  <c r="C13" i="181"/>
  <c r="D13" i="181"/>
  <c r="E13" i="181"/>
  <c r="F13" i="181"/>
  <c r="G13" i="181"/>
  <c r="H13" i="181"/>
  <c r="I13" i="181"/>
  <c r="J13" i="181"/>
  <c r="C14" i="181"/>
  <c r="D14" i="181"/>
  <c r="E14" i="181"/>
  <c r="F14" i="181"/>
  <c r="G14" i="181"/>
  <c r="H14" i="181"/>
  <c r="I14" i="181"/>
  <c r="J14" i="181"/>
  <c r="C15" i="181"/>
  <c r="D15" i="181"/>
  <c r="E15" i="181"/>
  <c r="F15" i="181"/>
  <c r="G15" i="181"/>
  <c r="H15" i="181"/>
  <c r="I15" i="181"/>
  <c r="J15" i="181"/>
  <c r="C16" i="181"/>
  <c r="D16" i="181"/>
  <c r="E16" i="181"/>
  <c r="F16" i="181"/>
  <c r="G16" i="181"/>
  <c r="H16" i="181"/>
  <c r="I16" i="181"/>
  <c r="J16" i="181"/>
  <c r="C17" i="181"/>
  <c r="D17" i="181"/>
  <c r="E17" i="181"/>
  <c r="F17" i="181"/>
  <c r="G17" i="181"/>
  <c r="H17" i="181"/>
  <c r="I17" i="181"/>
  <c r="J17" i="181"/>
  <c r="C18" i="181"/>
  <c r="D18" i="181"/>
  <c r="E18" i="181"/>
  <c r="F18" i="181"/>
  <c r="G18" i="181"/>
  <c r="H18" i="181"/>
  <c r="I18" i="181"/>
  <c r="J18" i="181"/>
  <c r="C19" i="181"/>
  <c r="D19" i="181"/>
  <c r="E19" i="181"/>
  <c r="F19" i="181"/>
  <c r="G19" i="181"/>
  <c r="H19" i="181"/>
  <c r="I19" i="181"/>
  <c r="J19" i="181"/>
  <c r="C20" i="181"/>
  <c r="D20" i="181"/>
  <c r="E20" i="181"/>
  <c r="F20" i="181"/>
  <c r="G20" i="181"/>
  <c r="H20" i="181"/>
  <c r="I20" i="181"/>
  <c r="J20" i="181"/>
  <c r="C21" i="181"/>
  <c r="D21" i="181"/>
  <c r="E21" i="181"/>
  <c r="F21" i="181"/>
  <c r="G21" i="181"/>
  <c r="H21" i="181"/>
  <c r="I21" i="181"/>
  <c r="J21" i="181"/>
  <c r="C22" i="181"/>
  <c r="D22" i="181"/>
  <c r="E22" i="181"/>
  <c r="F22" i="181"/>
  <c r="G22" i="181"/>
  <c r="H22" i="181"/>
  <c r="I22" i="181"/>
  <c r="J22" i="181"/>
  <c r="C23" i="181"/>
  <c r="D23" i="181"/>
  <c r="E23" i="181"/>
  <c r="F23" i="181"/>
  <c r="G23" i="181"/>
  <c r="H23" i="181"/>
  <c r="I23" i="181"/>
  <c r="J23" i="181"/>
  <c r="C24" i="181"/>
  <c r="D24" i="181"/>
  <c r="E24" i="181"/>
  <c r="F24" i="181"/>
  <c r="G24" i="181"/>
  <c r="H24" i="181"/>
  <c r="I24" i="181"/>
  <c r="J24" i="181"/>
  <c r="C25" i="181"/>
  <c r="D25" i="181"/>
  <c r="E25" i="181"/>
  <c r="F25" i="181"/>
  <c r="G25" i="181"/>
  <c r="H25" i="181"/>
  <c r="I25" i="181"/>
  <c r="J25" i="181"/>
  <c r="C26" i="181"/>
  <c r="D26" i="181"/>
  <c r="E26" i="181"/>
  <c r="F26" i="181"/>
  <c r="G26" i="181"/>
  <c r="H26" i="181"/>
  <c r="I26" i="181"/>
  <c r="J26" i="181"/>
  <c r="K26" i="181"/>
  <c r="K25" i="181"/>
  <c r="K24" i="181"/>
  <c r="K23" i="181"/>
  <c r="K22" i="181"/>
  <c r="K21" i="181"/>
  <c r="K20" i="181"/>
  <c r="K19" i="181"/>
  <c r="K18" i="181"/>
  <c r="K17" i="181"/>
  <c r="K16" i="181"/>
  <c r="K15" i="181"/>
  <c r="K14" i="181"/>
  <c r="K13" i="181"/>
  <c r="K12" i="181"/>
  <c r="K11" i="181"/>
  <c r="K10" i="181"/>
  <c r="K9" i="181"/>
  <c r="K8" i="181"/>
  <c r="H7" i="181"/>
  <c r="L66" i="181"/>
  <c r="L65" i="181"/>
  <c r="L64" i="181"/>
  <c r="L63" i="181"/>
  <c r="L62" i="181"/>
  <c r="L61" i="181"/>
  <c r="L60" i="181"/>
  <c r="L59" i="181"/>
  <c r="L58" i="181"/>
  <c r="L57" i="181"/>
  <c r="L56" i="181"/>
  <c r="L55" i="181"/>
  <c r="L54" i="181"/>
  <c r="L53" i="181"/>
  <c r="L52" i="181"/>
  <c r="L51" i="181"/>
  <c r="L50" i="181"/>
  <c r="L49" i="181"/>
  <c r="L48" i="181"/>
  <c r="L46" i="181"/>
  <c r="L45" i="181"/>
  <c r="L44" i="181"/>
  <c r="L43" i="181"/>
  <c r="L42" i="181"/>
  <c r="L41" i="181"/>
  <c r="L40" i="181"/>
  <c r="L39" i="181"/>
  <c r="L38" i="181"/>
  <c r="L37" i="181"/>
  <c r="L36" i="181"/>
  <c r="L35" i="181"/>
  <c r="L34" i="181"/>
  <c r="L32" i="181"/>
  <c r="L31" i="181"/>
  <c r="L30" i="181"/>
  <c r="L29" i="181"/>
  <c r="L28" i="181"/>
  <c r="C8" i="180"/>
  <c r="D8" i="180"/>
  <c r="E8" i="180"/>
  <c r="F8" i="180"/>
  <c r="G8" i="180"/>
  <c r="H8" i="180"/>
  <c r="I8" i="180"/>
  <c r="J8" i="180"/>
  <c r="C9" i="180"/>
  <c r="D9" i="180"/>
  <c r="E9" i="180"/>
  <c r="F9" i="180"/>
  <c r="G9" i="180"/>
  <c r="H9" i="180"/>
  <c r="I9" i="180"/>
  <c r="J9" i="180"/>
  <c r="C10" i="180"/>
  <c r="D10" i="180"/>
  <c r="E10" i="180"/>
  <c r="F10" i="180"/>
  <c r="G10" i="180"/>
  <c r="H10" i="180"/>
  <c r="I10" i="180"/>
  <c r="J10" i="180"/>
  <c r="C11" i="180"/>
  <c r="D11" i="180"/>
  <c r="E11" i="180"/>
  <c r="F11" i="180"/>
  <c r="G11" i="180"/>
  <c r="H11" i="180"/>
  <c r="I11" i="180"/>
  <c r="J11" i="180"/>
  <c r="C12" i="180"/>
  <c r="D12" i="180"/>
  <c r="E12" i="180"/>
  <c r="F12" i="180"/>
  <c r="G12" i="180"/>
  <c r="H12" i="180"/>
  <c r="I12" i="180"/>
  <c r="J12" i="180"/>
  <c r="C13" i="180"/>
  <c r="D13" i="180"/>
  <c r="E13" i="180"/>
  <c r="F13" i="180"/>
  <c r="G13" i="180"/>
  <c r="H13" i="180"/>
  <c r="I13" i="180"/>
  <c r="J13" i="180"/>
  <c r="C14" i="180"/>
  <c r="D14" i="180"/>
  <c r="E14" i="180"/>
  <c r="F14" i="180"/>
  <c r="G14" i="180"/>
  <c r="H14" i="180"/>
  <c r="I14" i="180"/>
  <c r="J14" i="180"/>
  <c r="C15" i="180"/>
  <c r="D15" i="180"/>
  <c r="E15" i="180"/>
  <c r="F15" i="180"/>
  <c r="G15" i="180"/>
  <c r="H15" i="180"/>
  <c r="I15" i="180"/>
  <c r="J15" i="180"/>
  <c r="C16" i="180"/>
  <c r="D16" i="180"/>
  <c r="E16" i="180"/>
  <c r="F16" i="180"/>
  <c r="G16" i="180"/>
  <c r="H16" i="180"/>
  <c r="I16" i="180"/>
  <c r="J16" i="180"/>
  <c r="C17" i="180"/>
  <c r="D17" i="180"/>
  <c r="E17" i="180"/>
  <c r="F17" i="180"/>
  <c r="G17" i="180"/>
  <c r="H17" i="180"/>
  <c r="I17" i="180"/>
  <c r="J17" i="180"/>
  <c r="C18" i="180"/>
  <c r="D18" i="180"/>
  <c r="E18" i="180"/>
  <c r="F18" i="180"/>
  <c r="G18" i="180"/>
  <c r="H18" i="180"/>
  <c r="I18" i="180"/>
  <c r="J18" i="180"/>
  <c r="C19" i="180"/>
  <c r="D19" i="180"/>
  <c r="E19" i="180"/>
  <c r="F19" i="180"/>
  <c r="G19" i="180"/>
  <c r="H19" i="180"/>
  <c r="I19" i="180"/>
  <c r="J19" i="180"/>
  <c r="C20" i="180"/>
  <c r="D20" i="180"/>
  <c r="E20" i="180"/>
  <c r="F20" i="180"/>
  <c r="G20" i="180"/>
  <c r="H20" i="180"/>
  <c r="I20" i="180"/>
  <c r="J20" i="180"/>
  <c r="C21" i="180"/>
  <c r="D21" i="180"/>
  <c r="E21" i="180"/>
  <c r="F21" i="180"/>
  <c r="G21" i="180"/>
  <c r="H21" i="180"/>
  <c r="I21" i="180"/>
  <c r="J21" i="180"/>
  <c r="C22" i="180"/>
  <c r="D22" i="180"/>
  <c r="E22" i="180"/>
  <c r="F22" i="180"/>
  <c r="G22" i="180"/>
  <c r="H22" i="180"/>
  <c r="I22" i="180"/>
  <c r="J22" i="180"/>
  <c r="C23" i="180"/>
  <c r="D23" i="180"/>
  <c r="E23" i="180"/>
  <c r="F23" i="180"/>
  <c r="G23" i="180"/>
  <c r="H23" i="180"/>
  <c r="I23" i="180"/>
  <c r="J23" i="180"/>
  <c r="C24" i="180"/>
  <c r="D24" i="180"/>
  <c r="E24" i="180"/>
  <c r="F24" i="180"/>
  <c r="G24" i="180"/>
  <c r="H24" i="180"/>
  <c r="I24" i="180"/>
  <c r="J24" i="180"/>
  <c r="C25" i="180"/>
  <c r="D25" i="180"/>
  <c r="E25" i="180"/>
  <c r="F25" i="180"/>
  <c r="G25" i="180"/>
  <c r="H25" i="180"/>
  <c r="I25" i="180"/>
  <c r="J25" i="180"/>
  <c r="C26" i="180"/>
  <c r="D26" i="180"/>
  <c r="E26" i="180"/>
  <c r="F26" i="180"/>
  <c r="G26" i="180"/>
  <c r="H26" i="180"/>
  <c r="I26" i="180"/>
  <c r="J26" i="180"/>
  <c r="C27" i="180"/>
  <c r="D27" i="180"/>
  <c r="E27" i="180"/>
  <c r="F27" i="180"/>
  <c r="G27" i="180"/>
  <c r="H27" i="180"/>
  <c r="I27" i="180"/>
  <c r="J27" i="180"/>
  <c r="K27" i="180"/>
  <c r="K26" i="180"/>
  <c r="K25" i="180"/>
  <c r="K24" i="180"/>
  <c r="K23" i="180"/>
  <c r="K22" i="180"/>
  <c r="K21" i="180"/>
  <c r="K20" i="180"/>
  <c r="K19" i="180"/>
  <c r="K18" i="180"/>
  <c r="K17" i="180"/>
  <c r="K16" i="180"/>
  <c r="K15" i="180"/>
  <c r="K14" i="180"/>
  <c r="K13" i="180"/>
  <c r="K12" i="180"/>
  <c r="K11" i="180"/>
  <c r="K10" i="180"/>
  <c r="K9" i="180"/>
  <c r="K8" i="180"/>
  <c r="C49" i="180"/>
  <c r="D49" i="180"/>
  <c r="E49" i="180"/>
  <c r="F49" i="180"/>
  <c r="G49" i="180"/>
  <c r="H49" i="180"/>
  <c r="I49" i="180"/>
  <c r="J49" i="180"/>
  <c r="K28" i="180"/>
  <c r="K49" i="180"/>
  <c r="C28" i="180"/>
  <c r="C7" i="180" s="1"/>
  <c r="D28" i="180"/>
  <c r="E28" i="180"/>
  <c r="F28" i="180"/>
  <c r="G28" i="180"/>
  <c r="H28" i="180"/>
  <c r="I28" i="180"/>
  <c r="J28" i="180"/>
  <c r="L69" i="180"/>
  <c r="L68" i="180"/>
  <c r="L67" i="180"/>
  <c r="L66" i="180"/>
  <c r="L65" i="180"/>
  <c r="L64" i="180"/>
  <c r="L63" i="180"/>
  <c r="L62" i="180"/>
  <c r="L61" i="180"/>
  <c r="L60" i="180"/>
  <c r="L59" i="180"/>
  <c r="L58" i="180"/>
  <c r="L57" i="180"/>
  <c r="L56" i="180"/>
  <c r="L55" i="180"/>
  <c r="L54" i="180"/>
  <c r="L53" i="180"/>
  <c r="L52" i="180"/>
  <c r="L51" i="180"/>
  <c r="L50" i="180"/>
  <c r="L48" i="180"/>
  <c r="L47" i="180"/>
  <c r="L46" i="180"/>
  <c r="L45" i="180"/>
  <c r="L44" i="180"/>
  <c r="L43" i="180"/>
  <c r="L42" i="180"/>
  <c r="L41" i="180"/>
  <c r="L40" i="180"/>
  <c r="L39" i="180"/>
  <c r="L38" i="180"/>
  <c r="L37" i="180"/>
  <c r="L36" i="180"/>
  <c r="L35" i="180"/>
  <c r="L34" i="180"/>
  <c r="L33" i="180"/>
  <c r="L32" i="180"/>
  <c r="L31" i="180"/>
  <c r="L30" i="180"/>
  <c r="L29" i="180"/>
  <c r="E8" i="177"/>
  <c r="H18" i="177"/>
  <c r="F17" i="177"/>
  <c r="G66" i="175"/>
  <c r="G65" i="175"/>
  <c r="G64" i="175"/>
  <c r="G63" i="175"/>
  <c r="G62" i="175"/>
  <c r="G61" i="175"/>
  <c r="G60" i="175"/>
  <c r="G59" i="175"/>
  <c r="G58" i="175"/>
  <c r="G57" i="175"/>
  <c r="G56" i="175"/>
  <c r="G55" i="175"/>
  <c r="G54" i="175"/>
  <c r="G53" i="175"/>
  <c r="G52" i="175"/>
  <c r="G51" i="175"/>
  <c r="G50" i="175"/>
  <c r="G49" i="175"/>
  <c r="G48" i="175"/>
  <c r="G46" i="175"/>
  <c r="G45" i="175"/>
  <c r="G44" i="175"/>
  <c r="G43" i="175"/>
  <c r="G42" i="175"/>
  <c r="G41" i="175"/>
  <c r="G40" i="175"/>
  <c r="G39" i="175"/>
  <c r="G38" i="175"/>
  <c r="G37" i="175"/>
  <c r="G36" i="175"/>
  <c r="G35" i="175"/>
  <c r="G34" i="175"/>
  <c r="G33" i="175"/>
  <c r="G32" i="175"/>
  <c r="G31" i="175"/>
  <c r="G30" i="175"/>
  <c r="G29" i="175"/>
  <c r="G28" i="175"/>
  <c r="H69" i="176"/>
  <c r="H68" i="176"/>
  <c r="H67" i="176"/>
  <c r="H66" i="176"/>
  <c r="H65" i="176"/>
  <c r="H64" i="176"/>
  <c r="H63" i="176"/>
  <c r="H62" i="176"/>
  <c r="H61" i="176"/>
  <c r="H60" i="176"/>
  <c r="H59" i="176"/>
  <c r="H58" i="176"/>
  <c r="H57" i="176"/>
  <c r="H56" i="176"/>
  <c r="H55" i="176"/>
  <c r="H54" i="176"/>
  <c r="H53" i="176"/>
  <c r="H52" i="176"/>
  <c r="H51" i="176"/>
  <c r="H50" i="176"/>
  <c r="H48" i="176"/>
  <c r="H47" i="176"/>
  <c r="H46" i="176"/>
  <c r="H45" i="176"/>
  <c r="H44" i="176"/>
  <c r="H43" i="176"/>
  <c r="H42" i="176"/>
  <c r="H41" i="176"/>
  <c r="H40" i="176"/>
  <c r="H39" i="176"/>
  <c r="H38" i="176"/>
  <c r="H37" i="176"/>
  <c r="H36" i="176"/>
  <c r="H35" i="176"/>
  <c r="H34" i="176"/>
  <c r="H33" i="176"/>
  <c r="H32" i="176"/>
  <c r="H31" i="176"/>
  <c r="H30" i="176"/>
  <c r="H29" i="176"/>
  <c r="F28" i="176"/>
  <c r="H69" i="174"/>
  <c r="H68" i="174"/>
  <c r="H67" i="174"/>
  <c r="H66" i="174"/>
  <c r="H65" i="174"/>
  <c r="H64" i="174"/>
  <c r="H63" i="174"/>
  <c r="H62" i="174"/>
  <c r="H61" i="174"/>
  <c r="H60" i="174"/>
  <c r="H59" i="174"/>
  <c r="H58" i="174"/>
  <c r="H57" i="174"/>
  <c r="H56" i="174"/>
  <c r="H55" i="174"/>
  <c r="H54" i="174"/>
  <c r="H53" i="174"/>
  <c r="H52" i="174"/>
  <c r="H51" i="174"/>
  <c r="H50" i="174"/>
  <c r="H48" i="174"/>
  <c r="H47" i="174"/>
  <c r="H46" i="174"/>
  <c r="H45" i="174"/>
  <c r="H44" i="174"/>
  <c r="H43" i="174"/>
  <c r="H42" i="174"/>
  <c r="H41" i="174"/>
  <c r="H40" i="174"/>
  <c r="H39" i="174"/>
  <c r="H38" i="174"/>
  <c r="H37" i="174"/>
  <c r="H36" i="174"/>
  <c r="H35" i="174"/>
  <c r="H34" i="174"/>
  <c r="H33" i="174"/>
  <c r="H32" i="174"/>
  <c r="H31" i="174"/>
  <c r="H30" i="174"/>
  <c r="H29" i="174"/>
  <c r="G27" i="174"/>
  <c r="G8" i="174"/>
  <c r="C8" i="170"/>
  <c r="D8" i="170"/>
  <c r="E8" i="170"/>
  <c r="F8" i="170"/>
  <c r="G8" i="170"/>
  <c r="C9" i="170"/>
  <c r="D9" i="170"/>
  <c r="E9" i="170"/>
  <c r="F9" i="170"/>
  <c r="G9" i="170"/>
  <c r="C10" i="170"/>
  <c r="D10" i="170"/>
  <c r="E10" i="170"/>
  <c r="F10" i="170"/>
  <c r="G10" i="170"/>
  <c r="C11" i="170"/>
  <c r="D11" i="170"/>
  <c r="E11" i="170"/>
  <c r="F11" i="170"/>
  <c r="G11" i="170"/>
  <c r="C12" i="170"/>
  <c r="D12" i="170"/>
  <c r="E12" i="170"/>
  <c r="F12" i="170"/>
  <c r="G12" i="170"/>
  <c r="C13" i="170"/>
  <c r="D13" i="170"/>
  <c r="E13" i="170"/>
  <c r="F13" i="170"/>
  <c r="G13" i="170"/>
  <c r="C14" i="170"/>
  <c r="D14" i="170"/>
  <c r="E14" i="170"/>
  <c r="F14" i="170"/>
  <c r="G14" i="170"/>
  <c r="C15" i="170"/>
  <c r="D15" i="170"/>
  <c r="E15" i="170"/>
  <c r="F15" i="170"/>
  <c r="G15" i="170"/>
  <c r="C16" i="170"/>
  <c r="D16" i="170"/>
  <c r="E16" i="170"/>
  <c r="F16" i="170"/>
  <c r="G16" i="170"/>
  <c r="C17" i="170"/>
  <c r="D17" i="170"/>
  <c r="E17" i="170"/>
  <c r="F17" i="170"/>
  <c r="G17" i="170"/>
  <c r="C18" i="170"/>
  <c r="D18" i="170"/>
  <c r="E18" i="170"/>
  <c r="F18" i="170"/>
  <c r="G18" i="170"/>
  <c r="C19" i="170"/>
  <c r="D19" i="170"/>
  <c r="E19" i="170"/>
  <c r="F19" i="170"/>
  <c r="G19" i="170"/>
  <c r="C20" i="170"/>
  <c r="D20" i="170"/>
  <c r="E20" i="170"/>
  <c r="F20" i="170"/>
  <c r="G20" i="170"/>
  <c r="C21" i="170"/>
  <c r="D21" i="170"/>
  <c r="E21" i="170"/>
  <c r="F21" i="170"/>
  <c r="G21" i="170"/>
  <c r="C22" i="170"/>
  <c r="D22" i="170"/>
  <c r="E22" i="170"/>
  <c r="F22" i="170"/>
  <c r="G22" i="170"/>
  <c r="C23" i="170"/>
  <c r="D23" i="170"/>
  <c r="E23" i="170"/>
  <c r="F23" i="170"/>
  <c r="G23" i="170"/>
  <c r="C24" i="170"/>
  <c r="D24" i="170"/>
  <c r="E24" i="170"/>
  <c r="F24" i="170"/>
  <c r="G24" i="170"/>
  <c r="C25" i="170"/>
  <c r="D25" i="170"/>
  <c r="E25" i="170"/>
  <c r="F25" i="170"/>
  <c r="G25" i="170"/>
  <c r="C26" i="170"/>
  <c r="D26" i="170"/>
  <c r="E26" i="170"/>
  <c r="F26" i="170"/>
  <c r="G26" i="170"/>
  <c r="C27" i="170"/>
  <c r="D27" i="170"/>
  <c r="E27" i="170"/>
  <c r="F27" i="170"/>
  <c r="G27" i="170"/>
  <c r="H9" i="170"/>
  <c r="H10" i="170"/>
  <c r="H11" i="170"/>
  <c r="H12" i="170"/>
  <c r="H13" i="170"/>
  <c r="H14" i="170"/>
  <c r="H15" i="170"/>
  <c r="H16" i="170"/>
  <c r="H17" i="170"/>
  <c r="H18" i="170"/>
  <c r="H19" i="170"/>
  <c r="H20" i="170"/>
  <c r="H21" i="170"/>
  <c r="H22" i="170"/>
  <c r="H23" i="170"/>
  <c r="H24" i="170"/>
  <c r="H25" i="170"/>
  <c r="H26" i="170"/>
  <c r="H27" i="170"/>
  <c r="H8" i="170"/>
  <c r="C28" i="170"/>
  <c r="C7" i="170" s="1"/>
  <c r="D28" i="170"/>
  <c r="D7" i="170" s="1"/>
  <c r="E28" i="170"/>
  <c r="F28" i="170"/>
  <c r="G28" i="170"/>
  <c r="H28" i="170"/>
  <c r="C49" i="170"/>
  <c r="D49" i="170"/>
  <c r="E49" i="170"/>
  <c r="F49" i="170"/>
  <c r="G49" i="170"/>
  <c r="H49" i="170"/>
  <c r="I29" i="170"/>
  <c r="I30" i="170"/>
  <c r="I31" i="170"/>
  <c r="I32" i="170"/>
  <c r="I33" i="170"/>
  <c r="I34" i="170"/>
  <c r="I35" i="170"/>
  <c r="I36" i="170"/>
  <c r="I37" i="170"/>
  <c r="I38" i="170"/>
  <c r="I39" i="170"/>
  <c r="I40" i="170"/>
  <c r="I41" i="170"/>
  <c r="I42" i="170"/>
  <c r="I43" i="170"/>
  <c r="I44" i="170"/>
  <c r="I45" i="170"/>
  <c r="I46" i="170"/>
  <c r="I47" i="170"/>
  <c r="I48" i="170"/>
  <c r="I50" i="170"/>
  <c r="I51" i="170"/>
  <c r="I52" i="170"/>
  <c r="I53" i="170"/>
  <c r="I54" i="170"/>
  <c r="I55" i="170"/>
  <c r="I56" i="170"/>
  <c r="I57" i="170"/>
  <c r="I58" i="170"/>
  <c r="I59" i="170"/>
  <c r="I60" i="170"/>
  <c r="I61" i="170"/>
  <c r="I62" i="170"/>
  <c r="I63" i="170"/>
  <c r="I64" i="170"/>
  <c r="I65" i="170"/>
  <c r="I66" i="170"/>
  <c r="I67" i="170"/>
  <c r="I68" i="170"/>
  <c r="I69" i="170"/>
  <c r="C8" i="169"/>
  <c r="D8" i="169"/>
  <c r="E8" i="169"/>
  <c r="F8" i="169"/>
  <c r="G8" i="169"/>
  <c r="C9" i="169"/>
  <c r="D9" i="169"/>
  <c r="E9" i="169"/>
  <c r="F9" i="169"/>
  <c r="G9" i="169"/>
  <c r="C10" i="169"/>
  <c r="D10" i="169"/>
  <c r="E10" i="169"/>
  <c r="F10" i="169"/>
  <c r="G10" i="169"/>
  <c r="C11" i="169"/>
  <c r="D11" i="169"/>
  <c r="E11" i="169"/>
  <c r="F11" i="169"/>
  <c r="G11" i="169"/>
  <c r="C12" i="169"/>
  <c r="D12" i="169"/>
  <c r="E12" i="169"/>
  <c r="F12" i="169"/>
  <c r="G12" i="169"/>
  <c r="C13" i="169"/>
  <c r="D13" i="169"/>
  <c r="E13" i="169"/>
  <c r="F13" i="169"/>
  <c r="G13" i="169"/>
  <c r="C14" i="169"/>
  <c r="D14" i="169"/>
  <c r="E14" i="169"/>
  <c r="F14" i="169"/>
  <c r="G14" i="169"/>
  <c r="C15" i="169"/>
  <c r="D15" i="169"/>
  <c r="E15" i="169"/>
  <c r="F15" i="169"/>
  <c r="G15" i="169"/>
  <c r="C16" i="169"/>
  <c r="D16" i="169"/>
  <c r="E16" i="169"/>
  <c r="F16" i="169"/>
  <c r="G16" i="169"/>
  <c r="C17" i="169"/>
  <c r="D17" i="169"/>
  <c r="E17" i="169"/>
  <c r="F17" i="169"/>
  <c r="G17" i="169"/>
  <c r="C18" i="169"/>
  <c r="D18" i="169"/>
  <c r="E18" i="169"/>
  <c r="F18" i="169"/>
  <c r="G18" i="169"/>
  <c r="C19" i="169"/>
  <c r="D19" i="169"/>
  <c r="E19" i="169"/>
  <c r="F19" i="169"/>
  <c r="G19" i="169"/>
  <c r="C20" i="169"/>
  <c r="D20" i="169"/>
  <c r="E20" i="169"/>
  <c r="F20" i="169"/>
  <c r="G20" i="169"/>
  <c r="C21" i="169"/>
  <c r="D21" i="169"/>
  <c r="E21" i="169"/>
  <c r="F21" i="169"/>
  <c r="G21" i="169"/>
  <c r="C22" i="169"/>
  <c r="D22" i="169"/>
  <c r="E22" i="169"/>
  <c r="F22" i="169"/>
  <c r="G22" i="169"/>
  <c r="C23" i="169"/>
  <c r="D23" i="169"/>
  <c r="E23" i="169"/>
  <c r="F23" i="169"/>
  <c r="G23" i="169"/>
  <c r="C24" i="169"/>
  <c r="D24" i="169"/>
  <c r="E24" i="169"/>
  <c r="F24" i="169"/>
  <c r="G24" i="169"/>
  <c r="C25" i="169"/>
  <c r="D25" i="169"/>
  <c r="E25" i="169"/>
  <c r="F25" i="169"/>
  <c r="G25" i="169"/>
  <c r="C26" i="169"/>
  <c r="D26" i="169"/>
  <c r="E26" i="169"/>
  <c r="F26" i="169"/>
  <c r="G26" i="169"/>
  <c r="H9" i="169"/>
  <c r="H10" i="169"/>
  <c r="H11" i="169"/>
  <c r="H12" i="169"/>
  <c r="H13" i="169"/>
  <c r="H14" i="169"/>
  <c r="H15" i="169"/>
  <c r="H16" i="169"/>
  <c r="H17" i="169"/>
  <c r="H18" i="169"/>
  <c r="H19" i="169"/>
  <c r="H20" i="169"/>
  <c r="H21" i="169"/>
  <c r="H22" i="169"/>
  <c r="H23" i="169"/>
  <c r="H24" i="169"/>
  <c r="H25" i="169"/>
  <c r="H26" i="169"/>
  <c r="H8" i="169"/>
  <c r="C27" i="169"/>
  <c r="D27" i="169"/>
  <c r="E27" i="169"/>
  <c r="F27" i="169"/>
  <c r="G27" i="169"/>
  <c r="H27" i="169"/>
  <c r="C47" i="169"/>
  <c r="D47" i="169"/>
  <c r="E47" i="169"/>
  <c r="F47" i="169"/>
  <c r="G47" i="169"/>
  <c r="H47" i="169"/>
  <c r="I28" i="169"/>
  <c r="I29" i="169"/>
  <c r="I30" i="169"/>
  <c r="I31" i="169"/>
  <c r="I32" i="169"/>
  <c r="I33" i="169"/>
  <c r="I34" i="169"/>
  <c r="I35" i="169"/>
  <c r="I36" i="169"/>
  <c r="I37" i="169"/>
  <c r="I38" i="169"/>
  <c r="I39" i="169"/>
  <c r="I40" i="169"/>
  <c r="I41" i="169"/>
  <c r="I42" i="169"/>
  <c r="I43" i="169"/>
  <c r="I44" i="169"/>
  <c r="I45" i="169"/>
  <c r="I46" i="169"/>
  <c r="I48" i="169"/>
  <c r="I49" i="169"/>
  <c r="I50" i="169"/>
  <c r="I51" i="169"/>
  <c r="I52" i="169"/>
  <c r="I53" i="169"/>
  <c r="I54" i="169"/>
  <c r="I55" i="169"/>
  <c r="I56" i="169"/>
  <c r="I57" i="169"/>
  <c r="I58" i="169"/>
  <c r="I59" i="169"/>
  <c r="I60" i="169"/>
  <c r="I61" i="169"/>
  <c r="I62" i="169"/>
  <c r="I63" i="169"/>
  <c r="I64" i="169"/>
  <c r="I65" i="169"/>
  <c r="I66" i="169"/>
  <c r="C28" i="168"/>
  <c r="D28" i="168"/>
  <c r="E28" i="168"/>
  <c r="F28" i="168"/>
  <c r="G28" i="168"/>
  <c r="H28" i="168"/>
  <c r="C49" i="168"/>
  <c r="D49" i="168"/>
  <c r="E49" i="168"/>
  <c r="F49" i="168"/>
  <c r="G49" i="168"/>
  <c r="H49" i="168"/>
  <c r="I29" i="168"/>
  <c r="I30" i="168"/>
  <c r="I31" i="168"/>
  <c r="I32" i="168"/>
  <c r="I33" i="168"/>
  <c r="I34" i="168"/>
  <c r="I35" i="168"/>
  <c r="I36" i="168"/>
  <c r="I37" i="168"/>
  <c r="I38" i="168"/>
  <c r="I39" i="168"/>
  <c r="I40" i="168"/>
  <c r="I41" i="168"/>
  <c r="I42" i="168"/>
  <c r="I43" i="168"/>
  <c r="I44" i="168"/>
  <c r="I45" i="168"/>
  <c r="I46" i="168"/>
  <c r="I47" i="168"/>
  <c r="I48" i="168"/>
  <c r="I50" i="168"/>
  <c r="I51" i="168"/>
  <c r="I52" i="168"/>
  <c r="I53" i="168"/>
  <c r="I54" i="168"/>
  <c r="I55" i="168"/>
  <c r="I56" i="168"/>
  <c r="I57" i="168"/>
  <c r="I58" i="168"/>
  <c r="I59" i="168"/>
  <c r="I60" i="168"/>
  <c r="I61" i="168"/>
  <c r="I62" i="168"/>
  <c r="I63" i="168"/>
  <c r="I64" i="168"/>
  <c r="I65" i="168"/>
  <c r="I66" i="168"/>
  <c r="I67" i="168"/>
  <c r="I68" i="168"/>
  <c r="I69" i="168"/>
  <c r="H27" i="168"/>
  <c r="H8" i="168"/>
  <c r="C8" i="168"/>
  <c r="D8" i="168"/>
  <c r="E8" i="168"/>
  <c r="F8" i="168"/>
  <c r="G8" i="168"/>
  <c r="C9" i="168"/>
  <c r="D9" i="168"/>
  <c r="E9" i="168"/>
  <c r="F9" i="168"/>
  <c r="G9" i="168"/>
  <c r="C10" i="168"/>
  <c r="D10" i="168"/>
  <c r="E10" i="168"/>
  <c r="F10" i="168"/>
  <c r="G10" i="168"/>
  <c r="C11" i="168"/>
  <c r="D11" i="168"/>
  <c r="E11" i="168"/>
  <c r="F11" i="168"/>
  <c r="G11" i="168"/>
  <c r="C12" i="168"/>
  <c r="D12" i="168"/>
  <c r="E12" i="168"/>
  <c r="F12" i="168"/>
  <c r="G12" i="168"/>
  <c r="C13" i="168"/>
  <c r="D13" i="168"/>
  <c r="E13" i="168"/>
  <c r="F13" i="168"/>
  <c r="G13" i="168"/>
  <c r="C14" i="168"/>
  <c r="D14" i="168"/>
  <c r="E14" i="168"/>
  <c r="F14" i="168"/>
  <c r="G14" i="168"/>
  <c r="C15" i="168"/>
  <c r="D15" i="168"/>
  <c r="E15" i="168"/>
  <c r="F15" i="168"/>
  <c r="G15" i="168"/>
  <c r="C16" i="168"/>
  <c r="D16" i="168"/>
  <c r="E16" i="168"/>
  <c r="F16" i="168"/>
  <c r="G16" i="168"/>
  <c r="C17" i="168"/>
  <c r="D17" i="168"/>
  <c r="E17" i="168"/>
  <c r="F17" i="168"/>
  <c r="G17" i="168"/>
  <c r="C18" i="168"/>
  <c r="D18" i="168"/>
  <c r="E18" i="168"/>
  <c r="F18" i="168"/>
  <c r="G18" i="168"/>
  <c r="C19" i="168"/>
  <c r="D19" i="168"/>
  <c r="E19" i="168"/>
  <c r="F19" i="168"/>
  <c r="G19" i="168"/>
  <c r="C20" i="168"/>
  <c r="D20" i="168"/>
  <c r="E20" i="168"/>
  <c r="F20" i="168"/>
  <c r="G20" i="168"/>
  <c r="C21" i="168"/>
  <c r="D21" i="168"/>
  <c r="E21" i="168"/>
  <c r="F21" i="168"/>
  <c r="G21" i="168"/>
  <c r="C22" i="168"/>
  <c r="D22" i="168"/>
  <c r="E22" i="168"/>
  <c r="F22" i="168"/>
  <c r="G22" i="168"/>
  <c r="C23" i="168"/>
  <c r="D23" i="168"/>
  <c r="E23" i="168"/>
  <c r="F23" i="168"/>
  <c r="G23" i="168"/>
  <c r="C24" i="168"/>
  <c r="D24" i="168"/>
  <c r="E24" i="168"/>
  <c r="F24" i="168"/>
  <c r="G24" i="168"/>
  <c r="C25" i="168"/>
  <c r="D25" i="168"/>
  <c r="E25" i="168"/>
  <c r="F25" i="168"/>
  <c r="G25" i="168"/>
  <c r="C26" i="168"/>
  <c r="D26" i="168"/>
  <c r="E26" i="168"/>
  <c r="F26" i="168"/>
  <c r="G26" i="168"/>
  <c r="C27" i="168"/>
  <c r="D27" i="168"/>
  <c r="E27" i="168"/>
  <c r="F27" i="168"/>
  <c r="G27" i="168"/>
  <c r="H9" i="168"/>
  <c r="H10" i="168"/>
  <c r="H11" i="168"/>
  <c r="H12" i="168"/>
  <c r="H13" i="168"/>
  <c r="H14" i="168"/>
  <c r="H15" i="168"/>
  <c r="H16" i="168"/>
  <c r="H17" i="168"/>
  <c r="H18" i="168"/>
  <c r="H19" i="168"/>
  <c r="H20" i="168"/>
  <c r="H21" i="168"/>
  <c r="H22" i="168"/>
  <c r="H23" i="168"/>
  <c r="H24" i="168"/>
  <c r="H25" i="168"/>
  <c r="H26" i="168"/>
  <c r="G12" i="228"/>
  <c r="I20" i="228"/>
  <c r="I18" i="228"/>
  <c r="I19" i="228"/>
  <c r="I21" i="228"/>
  <c r="I22" i="228"/>
  <c r="I23" i="228"/>
  <c r="I24" i="228"/>
  <c r="I25" i="228"/>
  <c r="I26" i="228"/>
  <c r="I28" i="228"/>
  <c r="I29" i="228"/>
  <c r="I30" i="228"/>
  <c r="I31" i="228"/>
  <c r="I32" i="228"/>
  <c r="I33" i="228"/>
  <c r="I34" i="228"/>
  <c r="I35" i="228"/>
  <c r="I36" i="228"/>
  <c r="G11" i="176"/>
  <c r="F11" i="175"/>
  <c r="G11" i="174"/>
  <c r="G28" i="174"/>
  <c r="J33" i="207"/>
  <c r="J12" i="207" s="1"/>
  <c r="J54" i="207"/>
  <c r="C11" i="175"/>
  <c r="D11" i="175"/>
  <c r="E11" i="175"/>
  <c r="G49" i="176"/>
  <c r="C11" i="176"/>
  <c r="D11" i="176"/>
  <c r="E11" i="176"/>
  <c r="F11" i="176"/>
  <c r="C11" i="174"/>
  <c r="D11" i="174"/>
  <c r="E11" i="174"/>
  <c r="F11" i="174"/>
  <c r="G10" i="174"/>
  <c r="H8" i="209" l="1"/>
  <c r="J13" i="209"/>
  <c r="J21" i="209"/>
  <c r="H8" i="191"/>
  <c r="N14" i="225"/>
  <c r="G14" i="225"/>
  <c r="M13" i="225"/>
  <c r="C9" i="225"/>
  <c r="J23" i="225"/>
  <c r="G12" i="225"/>
  <c r="N18" i="225"/>
  <c r="N11" i="225" s="1"/>
  <c r="K9" i="225"/>
  <c r="J10" i="225"/>
  <c r="I9" i="225"/>
  <c r="M23" i="225"/>
  <c r="J15" i="225"/>
  <c r="N25" i="225"/>
  <c r="M10" i="225"/>
  <c r="J14" i="225"/>
  <c r="F9" i="225"/>
  <c r="G16" i="225"/>
  <c r="J13" i="225"/>
  <c r="E9" i="225"/>
  <c r="N27" i="225"/>
  <c r="M14" i="225"/>
  <c r="J12" i="225"/>
  <c r="N24" i="225"/>
  <c r="J16" i="225"/>
  <c r="J9" i="225" s="1"/>
  <c r="M15" i="225"/>
  <c r="M11" i="225"/>
  <c r="G10" i="225"/>
  <c r="N20" i="225"/>
  <c r="N13" i="225" s="1"/>
  <c r="G23" i="225"/>
  <c r="G9" i="225" s="1"/>
  <c r="N17" i="225"/>
  <c r="M16" i="225"/>
  <c r="M9" i="225" s="1"/>
  <c r="M11" i="224"/>
  <c r="J13" i="224"/>
  <c r="G15" i="224"/>
  <c r="C9" i="223"/>
  <c r="N29" i="223"/>
  <c r="G16" i="223"/>
  <c r="N14" i="223"/>
  <c r="J23" i="223"/>
  <c r="M15" i="223"/>
  <c r="D9" i="222"/>
  <c r="N28" i="222"/>
  <c r="J15" i="222"/>
  <c r="N11" i="222"/>
  <c r="G16" i="222"/>
  <c r="J16" i="222"/>
  <c r="G12" i="222"/>
  <c r="M23" i="222"/>
  <c r="J16" i="221"/>
  <c r="N17" i="221"/>
  <c r="G14" i="220"/>
  <c r="I14" i="220" s="1"/>
  <c r="I21" i="220"/>
  <c r="G15" i="220"/>
  <c r="I15" i="220" s="1"/>
  <c r="I22" i="220"/>
  <c r="D9" i="220"/>
  <c r="G23" i="220"/>
  <c r="I23" i="220" s="1"/>
  <c r="I24" i="220"/>
  <c r="G11" i="220"/>
  <c r="I11" i="220" s="1"/>
  <c r="I18" i="220"/>
  <c r="G12" i="220"/>
  <c r="I12" i="220" s="1"/>
  <c r="I19" i="220"/>
  <c r="G12" i="219"/>
  <c r="M14" i="219"/>
  <c r="G23" i="219"/>
  <c r="I12" i="218"/>
  <c r="M11" i="217"/>
  <c r="G12" i="217"/>
  <c r="M10" i="217"/>
  <c r="E9" i="216"/>
  <c r="B9" i="216"/>
  <c r="I9" i="216"/>
  <c r="J19" i="216"/>
  <c r="K9" i="216"/>
  <c r="J14" i="216"/>
  <c r="J9" i="216" s="1"/>
  <c r="G12" i="216"/>
  <c r="N21" i="216"/>
  <c r="F9" i="216"/>
  <c r="M12" i="216"/>
  <c r="L9" i="216"/>
  <c r="G10" i="216"/>
  <c r="G19" i="216"/>
  <c r="N19" i="216" s="1"/>
  <c r="D9" i="216"/>
  <c r="M10" i="216"/>
  <c r="N16" i="216"/>
  <c r="N11" i="216" s="1"/>
  <c r="C9" i="216"/>
  <c r="G14" i="216"/>
  <c r="M13" i="216"/>
  <c r="F8" i="209"/>
  <c r="J10" i="209"/>
  <c r="J18" i="209"/>
  <c r="J26" i="209"/>
  <c r="F8" i="208"/>
  <c r="C8" i="208"/>
  <c r="J14" i="206"/>
  <c r="J28" i="206"/>
  <c r="F8" i="206"/>
  <c r="I14" i="205"/>
  <c r="I8" i="204"/>
  <c r="J17" i="204"/>
  <c r="D8" i="204"/>
  <c r="J14" i="204"/>
  <c r="G8" i="204"/>
  <c r="J9" i="204"/>
  <c r="H14" i="191"/>
  <c r="E7" i="190"/>
  <c r="E7" i="189"/>
  <c r="D7" i="189"/>
  <c r="H13" i="189"/>
  <c r="H8" i="189"/>
  <c r="G7" i="189"/>
  <c r="F7" i="189"/>
  <c r="C7" i="188"/>
  <c r="H9" i="188"/>
  <c r="F7" i="188"/>
  <c r="D7" i="186"/>
  <c r="H8" i="185"/>
  <c r="F7" i="185"/>
  <c r="E7" i="185"/>
  <c r="B7" i="184"/>
  <c r="H11" i="183"/>
  <c r="H12" i="183"/>
  <c r="H13" i="183"/>
  <c r="H10" i="183"/>
  <c r="H9" i="183"/>
  <c r="B7" i="183"/>
  <c r="F7" i="183"/>
  <c r="H8" i="183"/>
  <c r="C7" i="183"/>
  <c r="F7" i="182"/>
  <c r="F7" i="181"/>
  <c r="K7" i="181"/>
  <c r="J7" i="180"/>
  <c r="E7" i="180"/>
  <c r="I7" i="180"/>
  <c r="F7" i="180"/>
  <c r="H11" i="176"/>
  <c r="H7" i="170"/>
  <c r="M9" i="216"/>
  <c r="M11" i="216"/>
  <c r="N20" i="216"/>
  <c r="N15" i="216"/>
  <c r="H9" i="216"/>
  <c r="G11" i="216"/>
  <c r="J14" i="217"/>
  <c r="M12" i="217"/>
  <c r="G14" i="217"/>
  <c r="N15" i="217"/>
  <c r="I9" i="217"/>
  <c r="I13" i="218"/>
  <c r="M20" i="218"/>
  <c r="I14" i="218"/>
  <c r="F14" i="218"/>
  <c r="M13" i="219"/>
  <c r="K9" i="219"/>
  <c r="M16" i="221"/>
  <c r="N26" i="221"/>
  <c r="G12" i="221"/>
  <c r="B9" i="221"/>
  <c r="L9" i="221"/>
  <c r="J23" i="221"/>
  <c r="M15" i="221"/>
  <c r="G10" i="221"/>
  <c r="M13" i="222"/>
  <c r="N22" i="222"/>
  <c r="M11" i="222"/>
  <c r="E9" i="222"/>
  <c r="G10" i="223"/>
  <c r="M12" i="223"/>
  <c r="N12" i="223"/>
  <c r="G14" i="223"/>
  <c r="F9" i="223"/>
  <c r="J14" i="224"/>
  <c r="M15" i="224"/>
  <c r="G13" i="224"/>
  <c r="I9" i="224"/>
  <c r="J23" i="224"/>
  <c r="N27" i="224"/>
  <c r="C9" i="224"/>
  <c r="G16" i="224"/>
  <c r="C9" i="220"/>
  <c r="G13" i="220"/>
  <c r="I13" i="220" s="1"/>
  <c r="I9" i="208"/>
  <c r="I17" i="208"/>
  <c r="I25" i="208"/>
  <c r="E8" i="209"/>
  <c r="I8" i="209"/>
  <c r="J9" i="209"/>
  <c r="J14" i="209"/>
  <c r="J16" i="209"/>
  <c r="J24" i="209"/>
  <c r="J17" i="209"/>
  <c r="J25" i="209"/>
  <c r="J15" i="209"/>
  <c r="D8" i="208"/>
  <c r="I8" i="207"/>
  <c r="H8" i="207"/>
  <c r="G8" i="207"/>
  <c r="F8" i="207"/>
  <c r="E8" i="207"/>
  <c r="D8" i="207"/>
  <c r="C8" i="207"/>
  <c r="I15" i="205"/>
  <c r="J15" i="206"/>
  <c r="J18" i="206"/>
  <c r="J8" i="206" s="1"/>
  <c r="E8" i="206"/>
  <c r="J10" i="206"/>
  <c r="H8" i="205"/>
  <c r="F8" i="205"/>
  <c r="J15" i="204"/>
  <c r="J10" i="204"/>
  <c r="J28" i="204"/>
  <c r="J13" i="204"/>
  <c r="H8" i="204"/>
  <c r="J16" i="204"/>
  <c r="F8" i="204"/>
  <c r="J18" i="204"/>
  <c r="J8" i="204" s="1"/>
  <c r="D8" i="209"/>
  <c r="J29" i="209"/>
  <c r="J50" i="209"/>
  <c r="J22" i="209"/>
  <c r="I15" i="208"/>
  <c r="I23" i="208"/>
  <c r="I20" i="208"/>
  <c r="I16" i="208"/>
  <c r="I24" i="208"/>
  <c r="I13" i="208"/>
  <c r="I21" i="208"/>
  <c r="G8" i="208"/>
  <c r="H8" i="208"/>
  <c r="I12" i="208"/>
  <c r="I14" i="208"/>
  <c r="I22" i="208"/>
  <c r="I28" i="208"/>
  <c r="I48" i="208"/>
  <c r="I10" i="208"/>
  <c r="I18" i="208"/>
  <c r="I26" i="208"/>
  <c r="I11" i="208"/>
  <c r="C8" i="204"/>
  <c r="G8" i="205"/>
  <c r="I9" i="205"/>
  <c r="D8" i="206"/>
  <c r="J11" i="206"/>
  <c r="G8" i="206"/>
  <c r="I12" i="205"/>
  <c r="I28" i="205"/>
  <c r="I18" i="205"/>
  <c r="E8" i="205"/>
  <c r="I10" i="205"/>
  <c r="I13" i="205"/>
  <c r="I11" i="205"/>
  <c r="C8" i="206"/>
  <c r="C8" i="205"/>
  <c r="L14" i="218"/>
  <c r="M23" i="218"/>
  <c r="M15" i="218"/>
  <c r="L11" i="218"/>
  <c r="F12" i="218"/>
  <c r="F13" i="218"/>
  <c r="M21" i="218"/>
  <c r="N20" i="217"/>
  <c r="M14" i="217"/>
  <c r="J11" i="217"/>
  <c r="G11" i="217"/>
  <c r="M22" i="218"/>
  <c r="M16" i="218"/>
  <c r="N22" i="217"/>
  <c r="I11" i="218"/>
  <c r="M17" i="218"/>
  <c r="M18" i="218"/>
  <c r="N16" i="217"/>
  <c r="N11" i="217" s="1"/>
  <c r="N17" i="217"/>
  <c r="N12" i="217" s="1"/>
  <c r="N18" i="217"/>
  <c r="N13" i="217" s="1"/>
  <c r="L12" i="218"/>
  <c r="L13" i="218"/>
  <c r="L10" i="218"/>
  <c r="M13" i="217"/>
  <c r="N17" i="216"/>
  <c r="N12" i="216" s="1"/>
  <c r="N18" i="216"/>
  <c r="N13" i="216" s="1"/>
  <c r="N24" i="219"/>
  <c r="N10" i="219" s="1"/>
  <c r="G16" i="219"/>
  <c r="G9" i="219" s="1"/>
  <c r="M23" i="219"/>
  <c r="M9" i="219" s="1"/>
  <c r="M16" i="219"/>
  <c r="N27" i="219"/>
  <c r="J16" i="219"/>
  <c r="G10" i="219"/>
  <c r="M12" i="219"/>
  <c r="N28" i="219"/>
  <c r="J23" i="219"/>
  <c r="N20" i="219"/>
  <c r="N13" i="219" s="1"/>
  <c r="N29" i="219"/>
  <c r="N21" i="219"/>
  <c r="M10" i="219"/>
  <c r="G10" i="220"/>
  <c r="I10" i="220" s="1"/>
  <c r="G23" i="221"/>
  <c r="G9" i="221" s="1"/>
  <c r="N24" i="221"/>
  <c r="N10" i="221" s="1"/>
  <c r="N25" i="221"/>
  <c r="J13" i="221"/>
  <c r="G11" i="221"/>
  <c r="N18" i="221"/>
  <c r="J11" i="221"/>
  <c r="N19" i="221"/>
  <c r="N27" i="221"/>
  <c r="M12" i="221"/>
  <c r="M15" i="222"/>
  <c r="N29" i="222"/>
  <c r="N15" i="222" s="1"/>
  <c r="J14" i="222"/>
  <c r="G10" i="222"/>
  <c r="J23" i="222"/>
  <c r="M16" i="222"/>
  <c r="M10" i="222"/>
  <c r="N21" i="222"/>
  <c r="N14" i="222" s="1"/>
  <c r="G9" i="222"/>
  <c r="M14" i="223"/>
  <c r="N22" i="223"/>
  <c r="J10" i="223"/>
  <c r="G11" i="223"/>
  <c r="N17" i="223"/>
  <c r="N10" i="223" s="1"/>
  <c r="N24" i="223"/>
  <c r="M16" i="223"/>
  <c r="N25" i="223"/>
  <c r="J12" i="223"/>
  <c r="G13" i="223"/>
  <c r="N18" i="223"/>
  <c r="N27" i="223"/>
  <c r="J16" i="223"/>
  <c r="J9" i="223" s="1"/>
  <c r="G23" i="223"/>
  <c r="G9" i="223" s="1"/>
  <c r="N17" i="224"/>
  <c r="G10" i="224"/>
  <c r="N18" i="224"/>
  <c r="N11" i="224" s="1"/>
  <c r="J16" i="224"/>
  <c r="J9" i="224" s="1"/>
  <c r="M12" i="224"/>
  <c r="G12" i="224"/>
  <c r="J15" i="224"/>
  <c r="J10" i="224"/>
  <c r="N21" i="224"/>
  <c r="N29" i="224"/>
  <c r="J11" i="224"/>
  <c r="M23" i="224"/>
  <c r="G23" i="224"/>
  <c r="G9" i="224" s="1"/>
  <c r="N22" i="219"/>
  <c r="N15" i="219" s="1"/>
  <c r="G16" i="220"/>
  <c r="N28" i="221"/>
  <c r="N24" i="222"/>
  <c r="N10" i="222" s="1"/>
  <c r="N15" i="223"/>
  <c r="N20" i="224"/>
  <c r="N13" i="224" s="1"/>
  <c r="N28" i="224"/>
  <c r="N22" i="224"/>
  <c r="N15" i="224" s="1"/>
  <c r="N24" i="224"/>
  <c r="N26" i="219"/>
  <c r="N23" i="219" s="1"/>
  <c r="M11" i="219"/>
  <c r="M15" i="219"/>
  <c r="N19" i="219"/>
  <c r="N18" i="219"/>
  <c r="N11" i="219" s="1"/>
  <c r="M10" i="221"/>
  <c r="M14" i="221"/>
  <c r="M23" i="221"/>
  <c r="M9" i="221" s="1"/>
  <c r="N20" i="221"/>
  <c r="N13" i="221" s="1"/>
  <c r="N19" i="222"/>
  <c r="N12" i="222" s="1"/>
  <c r="M12" i="222"/>
  <c r="N20" i="222"/>
  <c r="N13" i="222" s="1"/>
  <c r="M11" i="223"/>
  <c r="M23" i="223"/>
  <c r="N20" i="223"/>
  <c r="M10" i="224"/>
  <c r="M14" i="224"/>
  <c r="N19" i="224"/>
  <c r="N12" i="224" s="1"/>
  <c r="M16" i="224"/>
  <c r="H9" i="219"/>
  <c r="I9" i="219"/>
  <c r="H9" i="222"/>
  <c r="H9" i="223"/>
  <c r="H9" i="224"/>
  <c r="N19" i="225"/>
  <c r="N26" i="225"/>
  <c r="N29" i="225"/>
  <c r="E7" i="183"/>
  <c r="H24" i="191"/>
  <c r="H12" i="191"/>
  <c r="G7" i="191"/>
  <c r="E7" i="191"/>
  <c r="D7" i="191"/>
  <c r="B7" i="191"/>
  <c r="H13" i="190"/>
  <c r="G7" i="190"/>
  <c r="C7" i="190"/>
  <c r="F7" i="190"/>
  <c r="H7" i="190" s="1"/>
  <c r="H16" i="191"/>
  <c r="H10" i="191"/>
  <c r="H9" i="191"/>
  <c r="C7" i="191"/>
  <c r="H13" i="191"/>
  <c r="H11" i="191"/>
  <c r="H26" i="190"/>
  <c r="H15" i="190"/>
  <c r="H10" i="190"/>
  <c r="H14" i="190"/>
  <c r="H11" i="190"/>
  <c r="H7" i="189"/>
  <c r="H26" i="189"/>
  <c r="H16" i="189"/>
  <c r="H15" i="189"/>
  <c r="H10" i="189"/>
  <c r="H15" i="191"/>
  <c r="H9" i="190"/>
  <c r="H12" i="190"/>
  <c r="H14" i="189"/>
  <c r="H9" i="189"/>
  <c r="H11" i="189"/>
  <c r="H12" i="189"/>
  <c r="D7" i="188"/>
  <c r="H8" i="188"/>
  <c r="E7" i="188"/>
  <c r="H19" i="188"/>
  <c r="G12" i="187"/>
  <c r="G9" i="187"/>
  <c r="G11" i="187"/>
  <c r="G19" i="187"/>
  <c r="G10" i="187"/>
  <c r="G8" i="187"/>
  <c r="G7" i="186"/>
  <c r="C7" i="186"/>
  <c r="B7" i="186"/>
  <c r="H12" i="188"/>
  <c r="H10" i="188"/>
  <c r="H13" i="188"/>
  <c r="H11" i="188"/>
  <c r="G13" i="187"/>
  <c r="H19" i="186"/>
  <c r="H8" i="186"/>
  <c r="H10" i="186"/>
  <c r="H9" i="186"/>
  <c r="H13" i="186"/>
  <c r="F7" i="187"/>
  <c r="G7" i="187" s="1"/>
  <c r="H11" i="186"/>
  <c r="H12" i="186"/>
  <c r="D7" i="185"/>
  <c r="B7" i="185"/>
  <c r="H10" i="185"/>
  <c r="H16" i="185"/>
  <c r="H9" i="185"/>
  <c r="C7" i="185"/>
  <c r="H18" i="184"/>
  <c r="E7" i="184"/>
  <c r="G7" i="184"/>
  <c r="H10" i="184"/>
  <c r="F7" i="184"/>
  <c r="H12" i="185"/>
  <c r="H11" i="185"/>
  <c r="H12" i="184"/>
  <c r="H9" i="184"/>
  <c r="H13" i="184"/>
  <c r="H8" i="184"/>
  <c r="H11" i="184"/>
  <c r="D7" i="181"/>
  <c r="J7" i="182"/>
  <c r="L47" i="181"/>
  <c r="C7" i="181"/>
  <c r="G7" i="180"/>
  <c r="D7" i="180"/>
  <c r="K7" i="180"/>
  <c r="H7" i="180"/>
  <c r="E7" i="182"/>
  <c r="L21" i="182"/>
  <c r="L13" i="182"/>
  <c r="K7" i="182"/>
  <c r="C7" i="182"/>
  <c r="D7" i="182"/>
  <c r="L49" i="182"/>
  <c r="I7" i="182"/>
  <c r="L27" i="182"/>
  <c r="L26" i="182"/>
  <c r="L25" i="182"/>
  <c r="L24" i="182"/>
  <c r="L23" i="182"/>
  <c r="L22" i="182"/>
  <c r="L20" i="182"/>
  <c r="L19" i="182"/>
  <c r="L18" i="182"/>
  <c r="L17" i="182"/>
  <c r="L16" i="182"/>
  <c r="L15" i="182"/>
  <c r="L14" i="182"/>
  <c r="L12" i="182"/>
  <c r="L11" i="182"/>
  <c r="L10" i="182"/>
  <c r="L9" i="182"/>
  <c r="L8" i="182"/>
  <c r="L28" i="182"/>
  <c r="H7" i="182"/>
  <c r="J7" i="181"/>
  <c r="L23" i="181"/>
  <c r="L15" i="181"/>
  <c r="L27" i="181"/>
  <c r="L28" i="180"/>
  <c r="L49" i="180"/>
  <c r="L24" i="181"/>
  <c r="L16" i="181"/>
  <c r="L8" i="181"/>
  <c r="L25" i="181"/>
  <c r="L17" i="181"/>
  <c r="L9" i="181"/>
  <c r="L26" i="181"/>
  <c r="L22" i="181"/>
  <c r="L21" i="181"/>
  <c r="L20" i="181"/>
  <c r="L19" i="181"/>
  <c r="L18" i="181"/>
  <c r="L14" i="181"/>
  <c r="L13" i="181"/>
  <c r="L12" i="181"/>
  <c r="L11" i="181"/>
  <c r="L10" i="181"/>
  <c r="I7" i="181"/>
  <c r="G7" i="181"/>
  <c r="G11" i="175"/>
  <c r="H11" i="174"/>
  <c r="F7" i="169"/>
  <c r="I49" i="170"/>
  <c r="G7" i="170"/>
  <c r="F7" i="170"/>
  <c r="E7" i="170"/>
  <c r="I7" i="170" s="1"/>
  <c r="I27" i="169"/>
  <c r="H7" i="169"/>
  <c r="G7" i="169"/>
  <c r="E7" i="169"/>
  <c r="D7" i="169"/>
  <c r="I8" i="168"/>
  <c r="I49" i="168"/>
  <c r="I27" i="168"/>
  <c r="I26" i="168"/>
  <c r="I28" i="170"/>
  <c r="C7" i="169"/>
  <c r="I47" i="169"/>
  <c r="I36" i="232"/>
  <c r="I35" i="232"/>
  <c r="I34" i="232"/>
  <c r="I33" i="232"/>
  <c r="I32" i="232"/>
  <c r="I31" i="232"/>
  <c r="I30" i="232"/>
  <c r="I29" i="232"/>
  <c r="I28" i="232"/>
  <c r="H27" i="232"/>
  <c r="G27" i="232"/>
  <c r="F27" i="232"/>
  <c r="E27" i="232"/>
  <c r="D27" i="232"/>
  <c r="C27" i="232"/>
  <c r="I26" i="232"/>
  <c r="I25" i="232"/>
  <c r="I24" i="232"/>
  <c r="I23" i="232"/>
  <c r="I22" i="232"/>
  <c r="I21" i="232"/>
  <c r="I20" i="232"/>
  <c r="I19" i="232"/>
  <c r="I18" i="232"/>
  <c r="H17" i="232"/>
  <c r="G17" i="232"/>
  <c r="F17" i="232"/>
  <c r="E17" i="232"/>
  <c r="D17" i="232"/>
  <c r="C17" i="232"/>
  <c r="H16" i="232"/>
  <c r="G16" i="232"/>
  <c r="F16" i="232"/>
  <c r="E16" i="232"/>
  <c r="D16" i="232"/>
  <c r="C16" i="232"/>
  <c r="H15" i="232"/>
  <c r="G15" i="232"/>
  <c r="F15" i="232"/>
  <c r="E15" i="232"/>
  <c r="D15" i="232"/>
  <c r="C15" i="232"/>
  <c r="H14" i="232"/>
  <c r="G14" i="232"/>
  <c r="F14" i="232"/>
  <c r="E14" i="232"/>
  <c r="D14" i="232"/>
  <c r="C14" i="232"/>
  <c r="H13" i="232"/>
  <c r="G13" i="232"/>
  <c r="F13" i="232"/>
  <c r="E13" i="232"/>
  <c r="D13" i="232"/>
  <c r="C13" i="232"/>
  <c r="H12" i="232"/>
  <c r="G12" i="232"/>
  <c r="F12" i="232"/>
  <c r="E12" i="232"/>
  <c r="D12" i="232"/>
  <c r="C12" i="232"/>
  <c r="H11" i="232"/>
  <c r="G11" i="232"/>
  <c r="F11" i="232"/>
  <c r="E11" i="232"/>
  <c r="D11" i="232"/>
  <c r="C11" i="232"/>
  <c r="H10" i="232"/>
  <c r="G10" i="232"/>
  <c r="F10" i="232"/>
  <c r="E10" i="232"/>
  <c r="D10" i="232"/>
  <c r="C10" i="232"/>
  <c r="H9" i="232"/>
  <c r="G9" i="232"/>
  <c r="F9" i="232"/>
  <c r="E9" i="232"/>
  <c r="D9" i="232"/>
  <c r="C9" i="232"/>
  <c r="H8" i="232"/>
  <c r="G8" i="232"/>
  <c r="F8" i="232"/>
  <c r="E8" i="232"/>
  <c r="D8" i="232"/>
  <c r="C8" i="232"/>
  <c r="C15" i="231"/>
  <c r="D15" i="231"/>
  <c r="E15" i="231"/>
  <c r="F15" i="231"/>
  <c r="G15" i="231"/>
  <c r="H15" i="231"/>
  <c r="I35" i="231"/>
  <c r="I34" i="231"/>
  <c r="I33" i="231"/>
  <c r="I32" i="231"/>
  <c r="I31" i="231"/>
  <c r="I30" i="231"/>
  <c r="I29" i="231"/>
  <c r="I28" i="231"/>
  <c r="H27" i="231"/>
  <c r="G27" i="231"/>
  <c r="F27" i="231"/>
  <c r="E27" i="231"/>
  <c r="D27" i="231"/>
  <c r="C27" i="231"/>
  <c r="I26" i="231"/>
  <c r="I25" i="231"/>
  <c r="I24" i="231"/>
  <c r="I23" i="231"/>
  <c r="I22" i="231"/>
  <c r="I21" i="231"/>
  <c r="I20" i="231"/>
  <c r="I19" i="231"/>
  <c r="I18" i="231"/>
  <c r="H17" i="231"/>
  <c r="G17" i="231"/>
  <c r="F17" i="231"/>
  <c r="E17" i="231"/>
  <c r="D17" i="231"/>
  <c r="C17" i="231"/>
  <c r="H16" i="231"/>
  <c r="G16" i="231"/>
  <c r="F16" i="231"/>
  <c r="E16" i="231"/>
  <c r="D16" i="231"/>
  <c r="C16" i="231"/>
  <c r="H14" i="231"/>
  <c r="G14" i="231"/>
  <c r="F14" i="231"/>
  <c r="E14" i="231"/>
  <c r="D14" i="231"/>
  <c r="C14" i="231"/>
  <c r="H13" i="231"/>
  <c r="G13" i="231"/>
  <c r="F13" i="231"/>
  <c r="E13" i="231"/>
  <c r="D13" i="231"/>
  <c r="C13" i="231"/>
  <c r="H12" i="231"/>
  <c r="G12" i="231"/>
  <c r="F12" i="231"/>
  <c r="E12" i="231"/>
  <c r="D12" i="231"/>
  <c r="C12" i="231"/>
  <c r="H11" i="231"/>
  <c r="G11" i="231"/>
  <c r="F11" i="231"/>
  <c r="E11" i="231"/>
  <c r="D11" i="231"/>
  <c r="C11" i="231"/>
  <c r="H10" i="231"/>
  <c r="G10" i="231"/>
  <c r="F10" i="231"/>
  <c r="E10" i="231"/>
  <c r="D10" i="231"/>
  <c r="C10" i="231"/>
  <c r="H9" i="231"/>
  <c r="G9" i="231"/>
  <c r="F9" i="231"/>
  <c r="E9" i="231"/>
  <c r="D9" i="231"/>
  <c r="C9" i="231"/>
  <c r="H8" i="231"/>
  <c r="G8" i="231"/>
  <c r="F8" i="231"/>
  <c r="E8" i="231"/>
  <c r="D8" i="231"/>
  <c r="C8" i="231"/>
  <c r="C10" i="228"/>
  <c r="D10" i="228"/>
  <c r="E10" i="228"/>
  <c r="F10" i="228"/>
  <c r="G10" i="228"/>
  <c r="C11" i="228"/>
  <c r="D11" i="228"/>
  <c r="E11" i="228"/>
  <c r="F11" i="228"/>
  <c r="G11" i="228"/>
  <c r="C12" i="228"/>
  <c r="D12" i="228"/>
  <c r="E12" i="228"/>
  <c r="F12" i="228"/>
  <c r="C13" i="228"/>
  <c r="D13" i="228"/>
  <c r="E13" i="228"/>
  <c r="F13" i="228"/>
  <c r="G13" i="228"/>
  <c r="C14" i="228"/>
  <c r="D14" i="228"/>
  <c r="E14" i="228"/>
  <c r="F14" i="228"/>
  <c r="G14" i="228"/>
  <c r="C15" i="228"/>
  <c r="D15" i="228"/>
  <c r="E15" i="228"/>
  <c r="F15" i="228"/>
  <c r="G15" i="228"/>
  <c r="C16" i="228"/>
  <c r="D16" i="228"/>
  <c r="E16" i="228"/>
  <c r="F16" i="228"/>
  <c r="G16" i="228"/>
  <c r="C9" i="228"/>
  <c r="D9" i="228"/>
  <c r="E9" i="228"/>
  <c r="F9" i="228"/>
  <c r="G9" i="228"/>
  <c r="C8" i="228"/>
  <c r="D8" i="228"/>
  <c r="E8" i="228"/>
  <c r="F8" i="228"/>
  <c r="G8" i="228"/>
  <c r="H16" i="228"/>
  <c r="H13" i="228"/>
  <c r="H15" i="228"/>
  <c r="H14" i="228"/>
  <c r="H12" i="228"/>
  <c r="H11" i="228"/>
  <c r="H10" i="228"/>
  <c r="H9" i="228"/>
  <c r="H8" i="228"/>
  <c r="H27" i="228"/>
  <c r="G27" i="228"/>
  <c r="F27" i="228"/>
  <c r="E27" i="228"/>
  <c r="D27" i="228"/>
  <c r="C27" i="228"/>
  <c r="G17" i="228"/>
  <c r="F17" i="228"/>
  <c r="E17" i="228"/>
  <c r="D17" i="228"/>
  <c r="C17" i="228"/>
  <c r="H17" i="228"/>
  <c r="N23" i="225" l="1"/>
  <c r="N12" i="225"/>
  <c r="N16" i="225"/>
  <c r="N9" i="225" s="1"/>
  <c r="N10" i="225"/>
  <c r="N15" i="225"/>
  <c r="M9" i="224"/>
  <c r="N11" i="223"/>
  <c r="J9" i="222"/>
  <c r="M9" i="222"/>
  <c r="J9" i="221"/>
  <c r="G9" i="220"/>
  <c r="I9" i="220" s="1"/>
  <c r="I16" i="220"/>
  <c r="N10" i="217"/>
  <c r="N14" i="217"/>
  <c r="G9" i="216"/>
  <c r="N10" i="216"/>
  <c r="N14" i="216"/>
  <c r="H7" i="186"/>
  <c r="H7" i="183"/>
  <c r="L7" i="180"/>
  <c r="I17" i="232"/>
  <c r="F7" i="228"/>
  <c r="I16" i="228"/>
  <c r="I11" i="228"/>
  <c r="I27" i="228"/>
  <c r="I9" i="228"/>
  <c r="I12" i="228"/>
  <c r="I14" i="228"/>
  <c r="I17" i="228"/>
  <c r="I15" i="228"/>
  <c r="I10" i="228"/>
  <c r="I8" i="228"/>
  <c r="I13" i="228"/>
  <c r="N9" i="216"/>
  <c r="M10" i="218"/>
  <c r="M13" i="218"/>
  <c r="M14" i="218"/>
  <c r="M12" i="218"/>
  <c r="N14" i="219"/>
  <c r="N23" i="221"/>
  <c r="N12" i="221"/>
  <c r="N11" i="221"/>
  <c r="N23" i="222"/>
  <c r="N23" i="223"/>
  <c r="I8" i="205"/>
  <c r="J8" i="209"/>
  <c r="I8" i="208"/>
  <c r="M11" i="218"/>
  <c r="J9" i="219"/>
  <c r="N13" i="223"/>
  <c r="M9" i="223"/>
  <c r="N14" i="224"/>
  <c r="N16" i="219"/>
  <c r="N9" i="219" s="1"/>
  <c r="N23" i="224"/>
  <c r="N14" i="221"/>
  <c r="N10" i="224"/>
  <c r="N12" i="219"/>
  <c r="N16" i="221"/>
  <c r="N9" i="221" s="1"/>
  <c r="N16" i="222"/>
  <c r="N16" i="223"/>
  <c r="N9" i="223" s="1"/>
  <c r="N16" i="224"/>
  <c r="H7" i="185"/>
  <c r="H7" i="184"/>
  <c r="L7" i="181"/>
  <c r="L7" i="182"/>
  <c r="I14" i="232"/>
  <c r="I27" i="232"/>
  <c r="I10" i="232"/>
  <c r="H7" i="232"/>
  <c r="I9" i="232"/>
  <c r="G7" i="232"/>
  <c r="D7" i="232"/>
  <c r="I15" i="232"/>
  <c r="C7" i="232"/>
  <c r="I16" i="232"/>
  <c r="I13" i="232"/>
  <c r="I12" i="232"/>
  <c r="E7" i="232"/>
  <c r="F7" i="232"/>
  <c r="I11" i="232"/>
  <c r="I8" i="232"/>
  <c r="I27" i="231"/>
  <c r="I9" i="231"/>
  <c r="I13" i="231"/>
  <c r="E7" i="231"/>
  <c r="I14" i="231"/>
  <c r="I11" i="231"/>
  <c r="I17" i="231"/>
  <c r="I8" i="231"/>
  <c r="I12" i="231"/>
  <c r="D7" i="231"/>
  <c r="H7" i="231"/>
  <c r="I16" i="231"/>
  <c r="F7" i="231"/>
  <c r="I15" i="231"/>
  <c r="G7" i="231"/>
  <c r="I10" i="231"/>
  <c r="C7" i="231"/>
  <c r="D7" i="228"/>
  <c r="E7" i="228"/>
  <c r="G7" i="228"/>
  <c r="C7" i="228"/>
  <c r="H7" i="228"/>
  <c r="N9" i="224" l="1"/>
  <c r="N9" i="222"/>
  <c r="I7" i="228"/>
  <c r="I7" i="232"/>
  <c r="I7" i="231"/>
  <c r="I21" i="227"/>
  <c r="I20" i="227"/>
  <c r="H19" i="227"/>
  <c r="G19" i="227"/>
  <c r="F19" i="227"/>
  <c r="E19" i="227"/>
  <c r="D19" i="227"/>
  <c r="C19" i="227"/>
  <c r="I18" i="227"/>
  <c r="I17" i="227"/>
  <c r="H16" i="227"/>
  <c r="G16" i="227"/>
  <c r="F16" i="227"/>
  <c r="E16" i="227"/>
  <c r="D16" i="227"/>
  <c r="C16" i="227"/>
  <c r="I15" i="227"/>
  <c r="I14" i="227"/>
  <c r="H13" i="227"/>
  <c r="G13" i="227"/>
  <c r="F13" i="227"/>
  <c r="E13" i="227"/>
  <c r="D13" i="227"/>
  <c r="C13" i="227"/>
  <c r="I12" i="227"/>
  <c r="I11" i="227"/>
  <c r="H10" i="227"/>
  <c r="H7" i="227" s="1"/>
  <c r="G10" i="227"/>
  <c r="G7" i="227" s="1"/>
  <c r="F10" i="227"/>
  <c r="F7" i="227" s="1"/>
  <c r="E10" i="227"/>
  <c r="E7" i="227" s="1"/>
  <c r="D10" i="227"/>
  <c r="D7" i="227" s="1"/>
  <c r="C10" i="227"/>
  <c r="H9" i="227"/>
  <c r="G9" i="227"/>
  <c r="F9" i="227"/>
  <c r="E9" i="227"/>
  <c r="D9" i="227"/>
  <c r="C9" i="227"/>
  <c r="H8" i="227"/>
  <c r="G8" i="227"/>
  <c r="F8" i="227"/>
  <c r="E8" i="227"/>
  <c r="D8" i="227"/>
  <c r="C8" i="227"/>
  <c r="J9" i="218"/>
  <c r="G9" i="218"/>
  <c r="E9" i="218"/>
  <c r="D9" i="218"/>
  <c r="C9" i="218"/>
  <c r="K9" i="217"/>
  <c r="H9" i="217"/>
  <c r="F9" i="217"/>
  <c r="E9" i="217"/>
  <c r="D9" i="217"/>
  <c r="C9" i="217"/>
  <c r="J70" i="207"/>
  <c r="J49" i="207"/>
  <c r="J69" i="207"/>
  <c r="J48" i="207"/>
  <c r="J68" i="207"/>
  <c r="J47" i="207"/>
  <c r="J67" i="207"/>
  <c r="J46" i="207"/>
  <c r="J66" i="207"/>
  <c r="J45" i="207"/>
  <c r="J65" i="207"/>
  <c r="J44" i="207"/>
  <c r="J64" i="207"/>
  <c r="J43" i="207"/>
  <c r="J63" i="207"/>
  <c r="J42" i="207"/>
  <c r="J62" i="207"/>
  <c r="J41" i="207"/>
  <c r="J61" i="207"/>
  <c r="J40" i="207"/>
  <c r="J60" i="207"/>
  <c r="J39" i="207"/>
  <c r="J59" i="207"/>
  <c r="J38" i="207"/>
  <c r="J58" i="207"/>
  <c r="J37" i="207"/>
  <c r="J57" i="207"/>
  <c r="J36" i="207"/>
  <c r="J56" i="207"/>
  <c r="J35" i="207"/>
  <c r="J55" i="207"/>
  <c r="J34" i="207"/>
  <c r="J53" i="207"/>
  <c r="J32" i="207"/>
  <c r="J52" i="207"/>
  <c r="J31" i="207"/>
  <c r="J51" i="207"/>
  <c r="J30" i="207"/>
  <c r="J22" i="204"/>
  <c r="J12" i="204" s="1"/>
  <c r="H19" i="190"/>
  <c r="H19" i="189"/>
  <c r="H15" i="188"/>
  <c r="H14" i="186"/>
  <c r="H14" i="184"/>
  <c r="L33" i="181"/>
  <c r="H36" i="179"/>
  <c r="H35" i="179"/>
  <c r="H34" i="179"/>
  <c r="H33" i="179"/>
  <c r="H32" i="179"/>
  <c r="H31" i="179"/>
  <c r="H30" i="179"/>
  <c r="H29" i="179"/>
  <c r="H28" i="179"/>
  <c r="G27" i="179"/>
  <c r="F27" i="179"/>
  <c r="E27" i="179"/>
  <c r="D27" i="179"/>
  <c r="C27" i="179"/>
  <c r="H26" i="179"/>
  <c r="H25" i="179"/>
  <c r="H24" i="179"/>
  <c r="H23" i="179"/>
  <c r="H22" i="179"/>
  <c r="H21" i="179"/>
  <c r="H20" i="179"/>
  <c r="H19" i="179"/>
  <c r="H18" i="179"/>
  <c r="G17" i="179"/>
  <c r="F17" i="179"/>
  <c r="E17" i="179"/>
  <c r="D17" i="179"/>
  <c r="C17" i="179"/>
  <c r="G16" i="179"/>
  <c r="F16" i="179"/>
  <c r="E16" i="179"/>
  <c r="D16" i="179"/>
  <c r="C16" i="179"/>
  <c r="G15" i="179"/>
  <c r="F15" i="179"/>
  <c r="E15" i="179"/>
  <c r="D15" i="179"/>
  <c r="C15" i="179"/>
  <c r="G14" i="179"/>
  <c r="F14" i="179"/>
  <c r="E14" i="179"/>
  <c r="D14" i="179"/>
  <c r="C14" i="179"/>
  <c r="G13" i="179"/>
  <c r="F13" i="179"/>
  <c r="E13" i="179"/>
  <c r="D13" i="179"/>
  <c r="C13" i="179"/>
  <c r="G12" i="179"/>
  <c r="F12" i="179"/>
  <c r="E12" i="179"/>
  <c r="D12" i="179"/>
  <c r="C12" i="179"/>
  <c r="G11" i="179"/>
  <c r="F11" i="179"/>
  <c r="E11" i="179"/>
  <c r="D11" i="179"/>
  <c r="C11" i="179"/>
  <c r="G10" i="179"/>
  <c r="F10" i="179"/>
  <c r="E10" i="179"/>
  <c r="D10" i="179"/>
  <c r="C10" i="179"/>
  <c r="G9" i="179"/>
  <c r="F9" i="179"/>
  <c r="E9" i="179"/>
  <c r="D9" i="179"/>
  <c r="C9" i="179"/>
  <c r="G8" i="179"/>
  <c r="F8" i="179"/>
  <c r="E8" i="179"/>
  <c r="D8" i="179"/>
  <c r="C8" i="179"/>
  <c r="G35" i="178"/>
  <c r="G34" i="178"/>
  <c r="G33" i="178"/>
  <c r="G32" i="178"/>
  <c r="G31" i="178"/>
  <c r="G30" i="178"/>
  <c r="G29" i="178"/>
  <c r="G28" i="178"/>
  <c r="F27" i="178"/>
  <c r="E27" i="178"/>
  <c r="D27" i="178"/>
  <c r="C27" i="178"/>
  <c r="G26" i="178"/>
  <c r="G25" i="178"/>
  <c r="G24" i="178"/>
  <c r="G23" i="178"/>
  <c r="G22" i="178"/>
  <c r="G21" i="178"/>
  <c r="G20" i="178"/>
  <c r="G19" i="178"/>
  <c r="G18" i="178"/>
  <c r="F17" i="178"/>
  <c r="E17" i="178"/>
  <c r="D17" i="178"/>
  <c r="C17" i="178"/>
  <c r="F16" i="178"/>
  <c r="E16" i="178"/>
  <c r="D16" i="178"/>
  <c r="C16" i="178"/>
  <c r="F15" i="178"/>
  <c r="E15" i="178"/>
  <c r="D15" i="178"/>
  <c r="C15" i="178"/>
  <c r="F14" i="178"/>
  <c r="E14" i="178"/>
  <c r="D14" i="178"/>
  <c r="C14" i="178"/>
  <c r="F13" i="178"/>
  <c r="E13" i="178"/>
  <c r="D13" i="178"/>
  <c r="C13" i="178"/>
  <c r="F12" i="178"/>
  <c r="E12" i="178"/>
  <c r="D12" i="178"/>
  <c r="C12" i="178"/>
  <c r="F11" i="178"/>
  <c r="E11" i="178"/>
  <c r="D11" i="178"/>
  <c r="C11" i="178"/>
  <c r="F10" i="178"/>
  <c r="E10" i="178"/>
  <c r="D10" i="178"/>
  <c r="C10" i="178"/>
  <c r="F9" i="178"/>
  <c r="E9" i="178"/>
  <c r="D9" i="178"/>
  <c r="C9" i="178"/>
  <c r="F8" i="178"/>
  <c r="E8" i="178"/>
  <c r="D8" i="178"/>
  <c r="C8" i="178"/>
  <c r="H36" i="177"/>
  <c r="H35" i="177"/>
  <c r="H34" i="177"/>
  <c r="H33" i="177"/>
  <c r="H32" i="177"/>
  <c r="H31" i="177"/>
  <c r="H30" i="177"/>
  <c r="H29" i="177"/>
  <c r="H28" i="177"/>
  <c r="G27" i="177"/>
  <c r="F27" i="177"/>
  <c r="E27" i="177"/>
  <c r="D27" i="177"/>
  <c r="C27" i="177"/>
  <c r="H26" i="177"/>
  <c r="H25" i="177"/>
  <c r="H24" i="177"/>
  <c r="H23" i="177"/>
  <c r="H22" i="177"/>
  <c r="H21" i="177"/>
  <c r="H20" i="177"/>
  <c r="H19" i="177"/>
  <c r="G17" i="177"/>
  <c r="E17" i="177"/>
  <c r="D17" i="177"/>
  <c r="C17" i="177"/>
  <c r="G16" i="177"/>
  <c r="F16" i="177"/>
  <c r="E16" i="177"/>
  <c r="D16" i="177"/>
  <c r="C16" i="177"/>
  <c r="G15" i="177"/>
  <c r="F15" i="177"/>
  <c r="E15" i="177"/>
  <c r="D15" i="177"/>
  <c r="C15" i="177"/>
  <c r="G14" i="177"/>
  <c r="F14" i="177"/>
  <c r="E14" i="177"/>
  <c r="D14" i="177"/>
  <c r="C14" i="177"/>
  <c r="G13" i="177"/>
  <c r="F13" i="177"/>
  <c r="E13" i="177"/>
  <c r="D13" i="177"/>
  <c r="C13" i="177"/>
  <c r="G12" i="177"/>
  <c r="F12" i="177"/>
  <c r="E12" i="177"/>
  <c r="D12" i="177"/>
  <c r="C12" i="177"/>
  <c r="G11" i="177"/>
  <c r="F11" i="177"/>
  <c r="E11" i="177"/>
  <c r="D11" i="177"/>
  <c r="C11" i="177"/>
  <c r="G10" i="177"/>
  <c r="F10" i="177"/>
  <c r="E10" i="177"/>
  <c r="D10" i="177"/>
  <c r="C10" i="177"/>
  <c r="G9" i="177"/>
  <c r="F9" i="177"/>
  <c r="E9" i="177"/>
  <c r="D9" i="177"/>
  <c r="C9" i="177"/>
  <c r="G8" i="177"/>
  <c r="F8" i="177"/>
  <c r="D8" i="177"/>
  <c r="C8" i="177"/>
  <c r="F49" i="176"/>
  <c r="E49" i="176"/>
  <c r="D49" i="176"/>
  <c r="C49" i="176"/>
  <c r="G28" i="176"/>
  <c r="E28" i="176"/>
  <c r="D28" i="176"/>
  <c r="C28" i="176"/>
  <c r="G27" i="176"/>
  <c r="F27" i="176"/>
  <c r="E27" i="176"/>
  <c r="D27" i="176"/>
  <c r="C27" i="176"/>
  <c r="G26" i="176"/>
  <c r="F26" i="176"/>
  <c r="E26" i="176"/>
  <c r="D26" i="176"/>
  <c r="C26" i="176"/>
  <c r="G25" i="176"/>
  <c r="F25" i="176"/>
  <c r="E25" i="176"/>
  <c r="D25" i="176"/>
  <c r="C25" i="176"/>
  <c r="G24" i="176"/>
  <c r="F24" i="176"/>
  <c r="E24" i="176"/>
  <c r="D24" i="176"/>
  <c r="C24" i="176"/>
  <c r="G23" i="176"/>
  <c r="F23" i="176"/>
  <c r="E23" i="176"/>
  <c r="D23" i="176"/>
  <c r="C23" i="176"/>
  <c r="G22" i="176"/>
  <c r="F22" i="176"/>
  <c r="E22" i="176"/>
  <c r="D22" i="176"/>
  <c r="C22" i="176"/>
  <c r="G21" i="176"/>
  <c r="F21" i="176"/>
  <c r="E21" i="176"/>
  <c r="D21" i="176"/>
  <c r="C21" i="176"/>
  <c r="G20" i="176"/>
  <c r="F20" i="176"/>
  <c r="E20" i="176"/>
  <c r="D20" i="176"/>
  <c r="C20" i="176"/>
  <c r="G19" i="176"/>
  <c r="F19" i="176"/>
  <c r="E19" i="176"/>
  <c r="D19" i="176"/>
  <c r="C19" i="176"/>
  <c r="G18" i="176"/>
  <c r="F18" i="176"/>
  <c r="E18" i="176"/>
  <c r="D18" i="176"/>
  <c r="C18" i="176"/>
  <c r="G17" i="176"/>
  <c r="F17" i="176"/>
  <c r="E17" i="176"/>
  <c r="D17" i="176"/>
  <c r="C17" i="176"/>
  <c r="G16" i="176"/>
  <c r="F16" i="176"/>
  <c r="E16" i="176"/>
  <c r="D16" i="176"/>
  <c r="C16" i="176"/>
  <c r="G15" i="176"/>
  <c r="F15" i="176"/>
  <c r="E15" i="176"/>
  <c r="D15" i="176"/>
  <c r="C15" i="176"/>
  <c r="G14" i="176"/>
  <c r="F14" i="176"/>
  <c r="E14" i="176"/>
  <c r="D14" i="176"/>
  <c r="C14" i="176"/>
  <c r="G13" i="176"/>
  <c r="F13" i="176"/>
  <c r="E13" i="176"/>
  <c r="D13" i="176"/>
  <c r="C13" i="176"/>
  <c r="G12" i="176"/>
  <c r="F12" i="176"/>
  <c r="E12" i="176"/>
  <c r="D12" i="176"/>
  <c r="C12" i="176"/>
  <c r="G10" i="176"/>
  <c r="F10" i="176"/>
  <c r="E10" i="176"/>
  <c r="D10" i="176"/>
  <c r="C10" i="176"/>
  <c r="G9" i="176"/>
  <c r="F9" i="176"/>
  <c r="E9" i="176"/>
  <c r="D9" i="176"/>
  <c r="C9" i="176"/>
  <c r="G8" i="176"/>
  <c r="F8" i="176"/>
  <c r="E8" i="176"/>
  <c r="D8" i="176"/>
  <c r="C8" i="176"/>
  <c r="F47" i="175"/>
  <c r="E47" i="175"/>
  <c r="D47" i="175"/>
  <c r="C47" i="175"/>
  <c r="F27" i="175"/>
  <c r="E27" i="175"/>
  <c r="D27" i="175"/>
  <c r="C27" i="175"/>
  <c r="F26" i="175"/>
  <c r="E26" i="175"/>
  <c r="D26" i="175"/>
  <c r="C26" i="175"/>
  <c r="F25" i="175"/>
  <c r="E25" i="175"/>
  <c r="D25" i="175"/>
  <c r="C25" i="175"/>
  <c r="F24" i="175"/>
  <c r="E24" i="175"/>
  <c r="D24" i="175"/>
  <c r="C24" i="175"/>
  <c r="F23" i="175"/>
  <c r="E23" i="175"/>
  <c r="D23" i="175"/>
  <c r="C23" i="175"/>
  <c r="F22" i="175"/>
  <c r="E22" i="175"/>
  <c r="D22" i="175"/>
  <c r="C22" i="175"/>
  <c r="F21" i="175"/>
  <c r="E21" i="175"/>
  <c r="D21" i="175"/>
  <c r="C21" i="175"/>
  <c r="F20" i="175"/>
  <c r="E20" i="175"/>
  <c r="D20" i="175"/>
  <c r="C20" i="175"/>
  <c r="F19" i="175"/>
  <c r="E19" i="175"/>
  <c r="D19" i="175"/>
  <c r="C19" i="175"/>
  <c r="F18" i="175"/>
  <c r="E18" i="175"/>
  <c r="D18" i="175"/>
  <c r="C18" i="175"/>
  <c r="F17" i="175"/>
  <c r="E17" i="175"/>
  <c r="D17" i="175"/>
  <c r="C17" i="175"/>
  <c r="F16" i="175"/>
  <c r="E16" i="175"/>
  <c r="D16" i="175"/>
  <c r="C16" i="175"/>
  <c r="F15" i="175"/>
  <c r="E15" i="175"/>
  <c r="D15" i="175"/>
  <c r="C15" i="175"/>
  <c r="F14" i="175"/>
  <c r="E14" i="175"/>
  <c r="D14" i="175"/>
  <c r="C14" i="175"/>
  <c r="F13" i="175"/>
  <c r="E13" i="175"/>
  <c r="D13" i="175"/>
  <c r="C13" i="175"/>
  <c r="F12" i="175"/>
  <c r="E12" i="175"/>
  <c r="D12" i="175"/>
  <c r="C12" i="175"/>
  <c r="F10" i="175"/>
  <c r="E10" i="175"/>
  <c r="D10" i="175"/>
  <c r="C10" i="175"/>
  <c r="F9" i="175"/>
  <c r="E9" i="175"/>
  <c r="D9" i="175"/>
  <c r="C9" i="175"/>
  <c r="F8" i="175"/>
  <c r="E8" i="175"/>
  <c r="D8" i="175"/>
  <c r="C8" i="175"/>
  <c r="G49" i="174"/>
  <c r="F49" i="174"/>
  <c r="E49" i="174"/>
  <c r="D49" i="174"/>
  <c r="C49" i="174"/>
  <c r="F28" i="174"/>
  <c r="E28" i="174"/>
  <c r="D28" i="174"/>
  <c r="C28" i="174"/>
  <c r="F27" i="174"/>
  <c r="E27" i="174"/>
  <c r="D27" i="174"/>
  <c r="C27" i="174"/>
  <c r="G26" i="174"/>
  <c r="F26" i="174"/>
  <c r="E26" i="174"/>
  <c r="D26" i="174"/>
  <c r="C26" i="174"/>
  <c r="G25" i="174"/>
  <c r="F25" i="174"/>
  <c r="E25" i="174"/>
  <c r="D25" i="174"/>
  <c r="C25" i="174"/>
  <c r="G24" i="174"/>
  <c r="F24" i="174"/>
  <c r="E24" i="174"/>
  <c r="D24" i="174"/>
  <c r="C24" i="174"/>
  <c r="G23" i="174"/>
  <c r="F23" i="174"/>
  <c r="E23" i="174"/>
  <c r="D23" i="174"/>
  <c r="C23" i="174"/>
  <c r="G22" i="174"/>
  <c r="F22" i="174"/>
  <c r="E22" i="174"/>
  <c r="D22" i="174"/>
  <c r="C22" i="174"/>
  <c r="G21" i="174"/>
  <c r="F21" i="174"/>
  <c r="E21" i="174"/>
  <c r="D21" i="174"/>
  <c r="C21" i="174"/>
  <c r="G20" i="174"/>
  <c r="F20" i="174"/>
  <c r="E20" i="174"/>
  <c r="D20" i="174"/>
  <c r="C20" i="174"/>
  <c r="G19" i="174"/>
  <c r="F19" i="174"/>
  <c r="E19" i="174"/>
  <c r="D19" i="174"/>
  <c r="C19" i="174"/>
  <c r="G18" i="174"/>
  <c r="F18" i="174"/>
  <c r="E18" i="174"/>
  <c r="D18" i="174"/>
  <c r="C18" i="174"/>
  <c r="G17" i="174"/>
  <c r="F17" i="174"/>
  <c r="E17" i="174"/>
  <c r="D17" i="174"/>
  <c r="C17" i="174"/>
  <c r="G16" i="174"/>
  <c r="F16" i="174"/>
  <c r="E16" i="174"/>
  <c r="D16" i="174"/>
  <c r="C16" i="174"/>
  <c r="G15" i="174"/>
  <c r="F15" i="174"/>
  <c r="E15" i="174"/>
  <c r="D15" i="174"/>
  <c r="C15" i="174"/>
  <c r="G14" i="174"/>
  <c r="F14" i="174"/>
  <c r="E14" i="174"/>
  <c r="D14" i="174"/>
  <c r="C14" i="174"/>
  <c r="G13" i="174"/>
  <c r="F13" i="174"/>
  <c r="E13" i="174"/>
  <c r="D13" i="174"/>
  <c r="C13" i="174"/>
  <c r="G12" i="174"/>
  <c r="F12" i="174"/>
  <c r="E12" i="174"/>
  <c r="D12" i="174"/>
  <c r="C12" i="174"/>
  <c r="F10" i="174"/>
  <c r="E10" i="174"/>
  <c r="D10" i="174"/>
  <c r="C10" i="174"/>
  <c r="G9" i="174"/>
  <c r="F9" i="174"/>
  <c r="E9" i="174"/>
  <c r="D9" i="174"/>
  <c r="C9" i="174"/>
  <c r="F8" i="174"/>
  <c r="E8" i="174"/>
  <c r="D8" i="174"/>
  <c r="C8" i="174"/>
  <c r="G27" i="173"/>
  <c r="G26" i="173"/>
  <c r="G25" i="173"/>
  <c r="G24" i="173"/>
  <c r="G23" i="173"/>
  <c r="G22" i="173"/>
  <c r="F21" i="173"/>
  <c r="E21" i="173"/>
  <c r="D21" i="173"/>
  <c r="C21" i="173"/>
  <c r="B21" i="173"/>
  <c r="G20" i="173"/>
  <c r="G19" i="173"/>
  <c r="G18" i="173"/>
  <c r="G17" i="173"/>
  <c r="G16" i="173"/>
  <c r="G15" i="173"/>
  <c r="F14" i="173"/>
  <c r="F7" i="173" s="1"/>
  <c r="E14" i="173"/>
  <c r="D14" i="173"/>
  <c r="D7" i="173" s="1"/>
  <c r="C14" i="173"/>
  <c r="B14" i="173"/>
  <c r="F13" i="173"/>
  <c r="E13" i="173"/>
  <c r="D13" i="173"/>
  <c r="C13" i="173"/>
  <c r="B13" i="173"/>
  <c r="F12" i="173"/>
  <c r="E12" i="173"/>
  <c r="D12" i="173"/>
  <c r="C12" i="173"/>
  <c r="B12" i="173"/>
  <c r="F11" i="173"/>
  <c r="E11" i="173"/>
  <c r="D11" i="173"/>
  <c r="C11" i="173"/>
  <c r="B11" i="173"/>
  <c r="F10" i="173"/>
  <c r="E10" i="173"/>
  <c r="D10" i="173"/>
  <c r="C10" i="173"/>
  <c r="B10" i="173"/>
  <c r="F9" i="173"/>
  <c r="E9" i="173"/>
  <c r="D9" i="173"/>
  <c r="C9" i="173"/>
  <c r="B9" i="173"/>
  <c r="F8" i="173"/>
  <c r="E8" i="173"/>
  <c r="D8" i="173"/>
  <c r="C8" i="173"/>
  <c r="B8" i="173"/>
  <c r="F27" i="172"/>
  <c r="F26" i="172"/>
  <c r="F25" i="172"/>
  <c r="F24" i="172"/>
  <c r="F23" i="172"/>
  <c r="F22" i="172"/>
  <c r="E21" i="172"/>
  <c r="D21" i="172"/>
  <c r="C21" i="172"/>
  <c r="B21" i="172"/>
  <c r="F20" i="172"/>
  <c r="F19" i="172"/>
  <c r="F18" i="172"/>
  <c r="F17" i="172"/>
  <c r="F16" i="172"/>
  <c r="F9" i="172" s="1"/>
  <c r="F15" i="172"/>
  <c r="E14" i="172"/>
  <c r="D14" i="172"/>
  <c r="C14" i="172"/>
  <c r="C7" i="172" s="1"/>
  <c r="B14" i="172"/>
  <c r="E13" i="172"/>
  <c r="D13" i="172"/>
  <c r="C13" i="172"/>
  <c r="B13" i="172"/>
  <c r="E12" i="172"/>
  <c r="D12" i="172"/>
  <c r="C12" i="172"/>
  <c r="B12" i="172"/>
  <c r="E11" i="172"/>
  <c r="D11" i="172"/>
  <c r="C11" i="172"/>
  <c r="B11" i="172"/>
  <c r="E10" i="172"/>
  <c r="D10" i="172"/>
  <c r="C10" i="172"/>
  <c r="B10" i="172"/>
  <c r="E9" i="172"/>
  <c r="D9" i="172"/>
  <c r="C9" i="172"/>
  <c r="B9" i="172"/>
  <c r="E8" i="172"/>
  <c r="D8" i="172"/>
  <c r="C8" i="172"/>
  <c r="B8" i="172"/>
  <c r="G27" i="171"/>
  <c r="G26" i="171"/>
  <c r="G25" i="171"/>
  <c r="G24" i="171"/>
  <c r="G23" i="171"/>
  <c r="G22" i="171"/>
  <c r="F21" i="171"/>
  <c r="E21" i="171"/>
  <c r="D21" i="171"/>
  <c r="C21" i="171"/>
  <c r="B21" i="171"/>
  <c r="G20" i="171"/>
  <c r="G19" i="171"/>
  <c r="G12" i="171" s="1"/>
  <c r="G18" i="171"/>
  <c r="G17" i="171"/>
  <c r="G16" i="171"/>
  <c r="G15" i="171"/>
  <c r="G8" i="171" s="1"/>
  <c r="F14" i="171"/>
  <c r="E14" i="171"/>
  <c r="D14" i="171"/>
  <c r="C14" i="171"/>
  <c r="B14" i="171"/>
  <c r="F13" i="171"/>
  <c r="E13" i="171"/>
  <c r="D13" i="171"/>
  <c r="C13" i="171"/>
  <c r="B13" i="171"/>
  <c r="F12" i="171"/>
  <c r="E12" i="171"/>
  <c r="D12" i="171"/>
  <c r="C12" i="171"/>
  <c r="B12" i="171"/>
  <c r="F11" i="171"/>
  <c r="E11" i="171"/>
  <c r="D11" i="171"/>
  <c r="C11" i="171"/>
  <c r="B11" i="171"/>
  <c r="F10" i="171"/>
  <c r="E10" i="171"/>
  <c r="D10" i="171"/>
  <c r="C10" i="171"/>
  <c r="B10" i="171"/>
  <c r="F9" i="171"/>
  <c r="E9" i="171"/>
  <c r="D9" i="171"/>
  <c r="C9" i="171"/>
  <c r="B9" i="171"/>
  <c r="F8" i="171"/>
  <c r="E8" i="171"/>
  <c r="D8" i="171"/>
  <c r="C8" i="171"/>
  <c r="B8" i="171"/>
  <c r="F7" i="171"/>
  <c r="H7" i="168"/>
  <c r="G7" i="168"/>
  <c r="F7" i="168"/>
  <c r="E7" i="168"/>
  <c r="D7" i="168"/>
  <c r="J13" i="207" l="1"/>
  <c r="J17" i="207"/>
  <c r="J21" i="207"/>
  <c r="J25" i="207"/>
  <c r="H26" i="176"/>
  <c r="H10" i="176"/>
  <c r="H19" i="176"/>
  <c r="H27" i="176"/>
  <c r="H49" i="176"/>
  <c r="H22" i="174"/>
  <c r="H19" i="174"/>
  <c r="H27" i="174"/>
  <c r="H49" i="174"/>
  <c r="H14" i="174"/>
  <c r="E7" i="173"/>
  <c r="C7" i="173"/>
  <c r="E7" i="172"/>
  <c r="B7" i="172"/>
  <c r="F12" i="172"/>
  <c r="H17" i="177"/>
  <c r="G7" i="177"/>
  <c r="H8" i="177"/>
  <c r="J11" i="207"/>
  <c r="J16" i="207"/>
  <c r="J20" i="207"/>
  <c r="J24" i="207"/>
  <c r="J28" i="207"/>
  <c r="J29" i="207"/>
  <c r="J9" i="207"/>
  <c r="J14" i="207"/>
  <c r="J18" i="207"/>
  <c r="J22" i="207"/>
  <c r="J26" i="207"/>
  <c r="J50" i="207"/>
  <c r="J10" i="207"/>
  <c r="J15" i="207"/>
  <c r="J19" i="207"/>
  <c r="J23" i="207"/>
  <c r="J27" i="207"/>
  <c r="L19" i="218"/>
  <c r="K9" i="218"/>
  <c r="F19" i="218"/>
  <c r="F9" i="218" s="1"/>
  <c r="B9" i="218"/>
  <c r="I19" i="218"/>
  <c r="I9" i="218" s="1"/>
  <c r="H9" i="218"/>
  <c r="J9" i="217"/>
  <c r="B9" i="217"/>
  <c r="G19" i="217"/>
  <c r="G9" i="217" s="1"/>
  <c r="M19" i="217"/>
  <c r="L9" i="217"/>
  <c r="H17" i="190"/>
  <c r="H17" i="189"/>
  <c r="L27" i="180"/>
  <c r="G9" i="175"/>
  <c r="G12" i="175"/>
  <c r="G14" i="175"/>
  <c r="G16" i="175"/>
  <c r="G18" i="175"/>
  <c r="G20" i="175"/>
  <c r="G22" i="175"/>
  <c r="G24" i="175"/>
  <c r="G26" i="175"/>
  <c r="G47" i="175"/>
  <c r="F7" i="176"/>
  <c r="H16" i="176"/>
  <c r="H24" i="176"/>
  <c r="H13" i="176"/>
  <c r="H21" i="176"/>
  <c r="H9" i="176"/>
  <c r="H18" i="176"/>
  <c r="H15" i="176"/>
  <c r="H23" i="176"/>
  <c r="H12" i="176"/>
  <c r="H20" i="176"/>
  <c r="H28" i="176"/>
  <c r="H8" i="176"/>
  <c r="H17" i="176"/>
  <c r="H25" i="176"/>
  <c r="H14" i="176"/>
  <c r="H22" i="176"/>
  <c r="G10" i="175"/>
  <c r="G13" i="175"/>
  <c r="G15" i="175"/>
  <c r="G17" i="175"/>
  <c r="G19" i="175"/>
  <c r="G23" i="175"/>
  <c r="G25" i="175"/>
  <c r="G27" i="175"/>
  <c r="G8" i="175"/>
  <c r="G21" i="175"/>
  <c r="C7" i="174"/>
  <c r="H8" i="174"/>
  <c r="G7" i="174"/>
  <c r="D7" i="174"/>
  <c r="H10" i="174"/>
  <c r="H16" i="174"/>
  <c r="H24" i="174"/>
  <c r="E7" i="174"/>
  <c r="H13" i="174"/>
  <c r="H21" i="174"/>
  <c r="F7" i="174"/>
  <c r="H18" i="174"/>
  <c r="H26" i="174"/>
  <c r="H9" i="174"/>
  <c r="H15" i="174"/>
  <c r="H23" i="174"/>
  <c r="H28" i="174"/>
  <c r="H12" i="174"/>
  <c r="H20" i="174"/>
  <c r="H17" i="174"/>
  <c r="H25" i="174"/>
  <c r="C7" i="168"/>
  <c r="I7" i="168" s="1"/>
  <c r="I28" i="168"/>
  <c r="I11" i="168"/>
  <c r="I10" i="168"/>
  <c r="G9" i="178"/>
  <c r="G17" i="178"/>
  <c r="H13" i="179"/>
  <c r="D7" i="176"/>
  <c r="G11" i="173"/>
  <c r="D7" i="172"/>
  <c r="D7" i="171"/>
  <c r="G13" i="171"/>
  <c r="G10" i="171"/>
  <c r="B7" i="171"/>
  <c r="G11" i="171"/>
  <c r="F7" i="177"/>
  <c r="H27" i="177"/>
  <c r="H9" i="179"/>
  <c r="I13" i="227"/>
  <c r="I16" i="227"/>
  <c r="I19" i="227"/>
  <c r="F13" i="172"/>
  <c r="G7" i="179"/>
  <c r="H17" i="179"/>
  <c r="F7" i="175"/>
  <c r="I9" i="227"/>
  <c r="B7" i="173"/>
  <c r="H12" i="177"/>
  <c r="I17" i="168"/>
  <c r="G12" i="173"/>
  <c r="I25" i="168"/>
  <c r="F11" i="172"/>
  <c r="I13" i="168"/>
  <c r="I10" i="227"/>
  <c r="I8" i="227"/>
  <c r="C7" i="227"/>
  <c r="I18" i="168"/>
  <c r="I19" i="168"/>
  <c r="I20" i="168"/>
  <c r="I22" i="168"/>
  <c r="I23" i="168"/>
  <c r="H15" i="179"/>
  <c r="H27" i="179"/>
  <c r="I16" i="168"/>
  <c r="I21" i="168"/>
  <c r="F14" i="172"/>
  <c r="G14" i="173"/>
  <c r="H10" i="177"/>
  <c r="H16" i="177"/>
  <c r="H12" i="179"/>
  <c r="I24" i="168"/>
  <c r="G21" i="171"/>
  <c r="G10" i="173"/>
  <c r="D7" i="177"/>
  <c r="H15" i="177"/>
  <c r="G12" i="178"/>
  <c r="G14" i="178"/>
  <c r="H11" i="179"/>
  <c r="H14" i="179"/>
  <c r="G9" i="171"/>
  <c r="F10" i="172"/>
  <c r="F8" i="172"/>
  <c r="G21" i="173"/>
  <c r="G10" i="178"/>
  <c r="G16" i="178"/>
  <c r="E7" i="179"/>
  <c r="G9" i="173"/>
  <c r="H9" i="177"/>
  <c r="G27" i="178"/>
  <c r="E7" i="171"/>
  <c r="G13" i="173"/>
  <c r="G7" i="176"/>
  <c r="H14" i="177"/>
  <c r="H10" i="179"/>
  <c r="I12" i="168"/>
  <c r="I14" i="168"/>
  <c r="I15" i="168"/>
  <c r="C7" i="171"/>
  <c r="F21" i="172"/>
  <c r="F7" i="172" s="1"/>
  <c r="E7" i="176"/>
  <c r="H11" i="177"/>
  <c r="G13" i="178"/>
  <c r="G15" i="178"/>
  <c r="C7" i="179"/>
  <c r="H16" i="179"/>
  <c r="I9" i="168"/>
  <c r="G14" i="171"/>
  <c r="E7" i="175"/>
  <c r="C7" i="177"/>
  <c r="C7" i="178"/>
  <c r="H8" i="179"/>
  <c r="F7" i="179"/>
  <c r="D7" i="175"/>
  <c r="C7" i="176"/>
  <c r="H13" i="177"/>
  <c r="E7" i="178"/>
  <c r="G11" i="178"/>
  <c r="D7" i="179"/>
  <c r="E7" i="177"/>
  <c r="G8" i="178"/>
  <c r="D7" i="178"/>
  <c r="C7" i="175"/>
  <c r="H7" i="188"/>
  <c r="G8" i="173"/>
  <c r="F7" i="178"/>
  <c r="H7" i="176" l="1"/>
  <c r="G7" i="171"/>
  <c r="I7" i="227"/>
  <c r="J8" i="207"/>
  <c r="M19" i="218"/>
  <c r="M9" i="218" s="1"/>
  <c r="L9" i="218"/>
  <c r="N19" i="217"/>
  <c r="N9" i="217" s="1"/>
  <c r="M9" i="217"/>
  <c r="L26" i="180"/>
  <c r="G7" i="175"/>
  <c r="H7" i="174"/>
  <c r="I26" i="169"/>
  <c r="I25" i="169"/>
  <c r="G7" i="178"/>
  <c r="H7" i="179"/>
  <c r="G7" i="173"/>
  <c r="H7" i="177"/>
  <c r="L25" i="180" l="1"/>
  <c r="I24" i="169"/>
  <c r="L24" i="180" l="1"/>
  <c r="I23" i="169"/>
  <c r="I10" i="50"/>
  <c r="L23" i="180" l="1"/>
  <c r="I22" i="169"/>
  <c r="L22" i="180" l="1"/>
  <c r="I21" i="169"/>
  <c r="P21" i="116"/>
  <c r="P20" i="116"/>
  <c r="S17" i="113"/>
  <c r="S16" i="113"/>
  <c r="S15" i="113" s="1"/>
  <c r="L21" i="180" l="1"/>
  <c r="I20" i="169"/>
  <c r="D8" i="57"/>
  <c r="L20" i="180" l="1"/>
  <c r="I19" i="169"/>
  <c r="H7" i="191"/>
  <c r="E7" i="124"/>
  <c r="I21" i="123"/>
  <c r="I20" i="123"/>
  <c r="H19" i="123"/>
  <c r="G19" i="123"/>
  <c r="F19" i="123"/>
  <c r="E19" i="123"/>
  <c r="D19" i="123"/>
  <c r="C19" i="123"/>
  <c r="I18" i="123"/>
  <c r="I17" i="123"/>
  <c r="H16" i="123"/>
  <c r="G16" i="123"/>
  <c r="F16" i="123"/>
  <c r="E16" i="123"/>
  <c r="D16" i="123"/>
  <c r="C16" i="123"/>
  <c r="I15" i="123"/>
  <c r="I14" i="123"/>
  <c r="H13" i="123"/>
  <c r="G13" i="123"/>
  <c r="F13" i="123"/>
  <c r="E13" i="123"/>
  <c r="D13" i="123"/>
  <c r="C13" i="123"/>
  <c r="I12" i="123"/>
  <c r="I11" i="123"/>
  <c r="H10" i="123"/>
  <c r="G10" i="123"/>
  <c r="F10" i="123"/>
  <c r="E10" i="123"/>
  <c r="D10" i="123"/>
  <c r="C10" i="123"/>
  <c r="H9" i="123"/>
  <c r="G9" i="123"/>
  <c r="F9" i="123"/>
  <c r="E9" i="123"/>
  <c r="D9" i="123"/>
  <c r="C9" i="123"/>
  <c r="H8" i="123"/>
  <c r="G8" i="123"/>
  <c r="F8" i="123"/>
  <c r="E8" i="123"/>
  <c r="D8" i="123"/>
  <c r="C8" i="123"/>
  <c r="I21" i="122"/>
  <c r="I20" i="122"/>
  <c r="H19" i="122"/>
  <c r="G19" i="122"/>
  <c r="F19" i="122"/>
  <c r="E19" i="122"/>
  <c r="D19" i="122"/>
  <c r="C19" i="122"/>
  <c r="I18" i="122"/>
  <c r="I17" i="122"/>
  <c r="H16" i="122"/>
  <c r="G16" i="122"/>
  <c r="F16" i="122"/>
  <c r="E16" i="122"/>
  <c r="D16" i="122"/>
  <c r="C16" i="122"/>
  <c r="I15" i="122"/>
  <c r="I14" i="122"/>
  <c r="H13" i="122"/>
  <c r="G13" i="122"/>
  <c r="F13" i="122"/>
  <c r="E13" i="122"/>
  <c r="D13" i="122"/>
  <c r="C13" i="122"/>
  <c r="I12" i="122"/>
  <c r="I11" i="122"/>
  <c r="H10" i="122"/>
  <c r="G10" i="122"/>
  <c r="F10" i="122"/>
  <c r="E10" i="122"/>
  <c r="D10" i="122"/>
  <c r="C10" i="122"/>
  <c r="H9" i="122"/>
  <c r="G9" i="122"/>
  <c r="F9" i="122"/>
  <c r="E9" i="122"/>
  <c r="D9" i="122"/>
  <c r="C9" i="122"/>
  <c r="H8" i="122"/>
  <c r="G8" i="122"/>
  <c r="F8" i="122"/>
  <c r="E8" i="122"/>
  <c r="D8" i="122"/>
  <c r="C8" i="122"/>
  <c r="H17" i="120"/>
  <c r="H16" i="120"/>
  <c r="H15" i="120"/>
  <c r="H14" i="120"/>
  <c r="H13" i="120"/>
  <c r="H12" i="120"/>
  <c r="H11" i="120"/>
  <c r="H10" i="120"/>
  <c r="G9" i="120"/>
  <c r="F9" i="120"/>
  <c r="E9" i="120"/>
  <c r="D9" i="120"/>
  <c r="C9" i="120"/>
  <c r="G8" i="120"/>
  <c r="F8" i="120"/>
  <c r="E8" i="120"/>
  <c r="D8" i="120"/>
  <c r="C8" i="120"/>
  <c r="M16" i="119"/>
  <c r="M15" i="119"/>
  <c r="M14" i="119"/>
  <c r="M13" i="119"/>
  <c r="M12" i="119"/>
  <c r="M11" i="119"/>
  <c r="M10" i="119"/>
  <c r="M9" i="119"/>
  <c r="L8" i="119"/>
  <c r="K8" i="119"/>
  <c r="J8" i="119"/>
  <c r="I8" i="119"/>
  <c r="H8" i="119"/>
  <c r="G8" i="119"/>
  <c r="F8" i="119"/>
  <c r="E8" i="119"/>
  <c r="D8" i="119"/>
  <c r="C8" i="119"/>
  <c r="L7" i="119"/>
  <c r="K7" i="119"/>
  <c r="J7" i="119"/>
  <c r="I7" i="119"/>
  <c r="H7" i="119"/>
  <c r="G7" i="119"/>
  <c r="F7" i="119"/>
  <c r="E7" i="119"/>
  <c r="D7" i="119"/>
  <c r="C7" i="119"/>
  <c r="G16" i="117"/>
  <c r="G15" i="117"/>
  <c r="G14" i="117"/>
  <c r="G13" i="117"/>
  <c r="G12" i="117"/>
  <c r="G11" i="117"/>
  <c r="G10" i="117"/>
  <c r="G9" i="117"/>
  <c r="E8" i="117"/>
  <c r="D8" i="117"/>
  <c r="C8" i="117"/>
  <c r="E7" i="117"/>
  <c r="D7" i="117"/>
  <c r="C7" i="117"/>
  <c r="P33" i="116"/>
  <c r="P32" i="116"/>
  <c r="P31" i="116"/>
  <c r="P30" i="116"/>
  <c r="P12" i="116" s="1"/>
  <c r="P29" i="116"/>
  <c r="P28" i="116"/>
  <c r="P27" i="116"/>
  <c r="P26" i="116"/>
  <c r="O25" i="116"/>
  <c r="N25" i="116"/>
  <c r="M25" i="116"/>
  <c r="L25" i="116"/>
  <c r="K25" i="116"/>
  <c r="J25" i="116"/>
  <c r="I25" i="116"/>
  <c r="H25" i="116"/>
  <c r="G25" i="116"/>
  <c r="F25" i="116"/>
  <c r="E25" i="116"/>
  <c r="D25" i="116"/>
  <c r="C25" i="116"/>
  <c r="B25" i="116"/>
  <c r="P24" i="116"/>
  <c r="P23" i="116"/>
  <c r="P22" i="116"/>
  <c r="P19" i="116"/>
  <c r="P18" i="116"/>
  <c r="P17" i="116"/>
  <c r="O16" i="116"/>
  <c r="N16" i="116"/>
  <c r="M16" i="116"/>
  <c r="L16" i="116"/>
  <c r="K16" i="116"/>
  <c r="J16" i="116"/>
  <c r="I16" i="116"/>
  <c r="H16" i="116"/>
  <c r="G16" i="116"/>
  <c r="F16" i="116"/>
  <c r="E16" i="116"/>
  <c r="D16" i="116"/>
  <c r="C16" i="116"/>
  <c r="B16" i="116"/>
  <c r="O15" i="116"/>
  <c r="N15" i="116"/>
  <c r="M15" i="116"/>
  <c r="L15" i="116"/>
  <c r="K15" i="116"/>
  <c r="J15" i="116"/>
  <c r="I15" i="116"/>
  <c r="H15" i="116"/>
  <c r="G15" i="116"/>
  <c r="F15" i="116"/>
  <c r="E15" i="116"/>
  <c r="D15" i="116"/>
  <c r="C15" i="116"/>
  <c r="B15" i="116"/>
  <c r="O14" i="116"/>
  <c r="N14" i="116"/>
  <c r="M14" i="116"/>
  <c r="L14" i="116"/>
  <c r="K14" i="116"/>
  <c r="J14" i="116"/>
  <c r="I14" i="116"/>
  <c r="H14" i="116"/>
  <c r="G14" i="116"/>
  <c r="F14" i="116"/>
  <c r="E14" i="116"/>
  <c r="D14" i="116"/>
  <c r="C14" i="116"/>
  <c r="B14" i="116"/>
  <c r="O13" i="116"/>
  <c r="N13" i="116"/>
  <c r="M13" i="116"/>
  <c r="L13" i="116"/>
  <c r="K13" i="116"/>
  <c r="J13" i="116"/>
  <c r="I13" i="116"/>
  <c r="H13" i="116"/>
  <c r="G13" i="116"/>
  <c r="F13" i="116"/>
  <c r="E13" i="116"/>
  <c r="D13" i="116"/>
  <c r="C13" i="116"/>
  <c r="B13" i="116"/>
  <c r="O12" i="116"/>
  <c r="N12" i="116"/>
  <c r="M12" i="116"/>
  <c r="L12" i="116"/>
  <c r="K12" i="116"/>
  <c r="J12" i="116"/>
  <c r="I12" i="116"/>
  <c r="H12" i="116"/>
  <c r="G12" i="116"/>
  <c r="F12" i="116"/>
  <c r="E12" i="116"/>
  <c r="D12" i="116"/>
  <c r="C12" i="116"/>
  <c r="B12" i="116"/>
  <c r="O11" i="116"/>
  <c r="N11" i="116"/>
  <c r="M11" i="116"/>
  <c r="L11" i="116"/>
  <c r="K11" i="116"/>
  <c r="J11" i="116"/>
  <c r="I11" i="116"/>
  <c r="H11" i="116"/>
  <c r="G11" i="116"/>
  <c r="F11" i="116"/>
  <c r="E11" i="116"/>
  <c r="D11" i="116"/>
  <c r="C11" i="116"/>
  <c r="B11" i="116"/>
  <c r="O10" i="116"/>
  <c r="N10" i="116"/>
  <c r="M10" i="116"/>
  <c r="L10" i="116"/>
  <c r="K10" i="116"/>
  <c r="J10" i="116"/>
  <c r="I10" i="116"/>
  <c r="H10" i="116"/>
  <c r="G10" i="116"/>
  <c r="F10" i="116"/>
  <c r="E10" i="116"/>
  <c r="D10" i="116"/>
  <c r="C10" i="116"/>
  <c r="B10" i="116"/>
  <c r="O9" i="116"/>
  <c r="N9" i="116"/>
  <c r="M9" i="116"/>
  <c r="L9" i="116"/>
  <c r="K9" i="116"/>
  <c r="J9" i="116"/>
  <c r="I9" i="116"/>
  <c r="H9" i="116"/>
  <c r="G9" i="116"/>
  <c r="F9" i="116"/>
  <c r="E9" i="116"/>
  <c r="D9" i="116"/>
  <c r="C9" i="116"/>
  <c r="B9" i="116"/>
  <c r="O8" i="116"/>
  <c r="N8" i="116"/>
  <c r="M8" i="116"/>
  <c r="L8" i="116"/>
  <c r="K8" i="116"/>
  <c r="J8" i="116"/>
  <c r="I8" i="116"/>
  <c r="H8" i="116"/>
  <c r="G8" i="116"/>
  <c r="F8" i="116"/>
  <c r="E8" i="116"/>
  <c r="D8" i="116"/>
  <c r="C8" i="116"/>
  <c r="B8" i="116"/>
  <c r="B14" i="114"/>
  <c r="B13" i="114"/>
  <c r="B12" i="114"/>
  <c r="B11" i="114"/>
  <c r="B10" i="114"/>
  <c r="B9" i="114"/>
  <c r="B8" i="114"/>
  <c r="B7" i="114"/>
  <c r="D6" i="114"/>
  <c r="C6" i="114"/>
  <c r="R42" i="113"/>
  <c r="Q42" i="113"/>
  <c r="P42" i="113"/>
  <c r="O42" i="113"/>
  <c r="N42" i="113"/>
  <c r="M42" i="113"/>
  <c r="L42" i="113"/>
  <c r="K42" i="113"/>
  <c r="J42" i="113"/>
  <c r="I42" i="113"/>
  <c r="H42" i="113"/>
  <c r="G42" i="113"/>
  <c r="F42" i="113"/>
  <c r="E42" i="113"/>
  <c r="D42" i="113"/>
  <c r="C42" i="113"/>
  <c r="B42" i="113"/>
  <c r="S41" i="113"/>
  <c r="S40" i="113"/>
  <c r="R39" i="113"/>
  <c r="Q39" i="113"/>
  <c r="P39" i="113"/>
  <c r="O39" i="113"/>
  <c r="N39" i="113"/>
  <c r="M39" i="113"/>
  <c r="L39" i="113"/>
  <c r="K39" i="113"/>
  <c r="J39" i="113"/>
  <c r="I39" i="113"/>
  <c r="H39" i="113"/>
  <c r="G39" i="113"/>
  <c r="F39" i="113"/>
  <c r="E39" i="113"/>
  <c r="D39" i="113"/>
  <c r="C39" i="113"/>
  <c r="B39" i="113"/>
  <c r="R38" i="113"/>
  <c r="Q38" i="113"/>
  <c r="P38" i="113"/>
  <c r="O38" i="113"/>
  <c r="N38" i="113"/>
  <c r="M38" i="113"/>
  <c r="L38" i="113"/>
  <c r="K38" i="113"/>
  <c r="J38" i="113"/>
  <c r="I38" i="113"/>
  <c r="H38" i="113"/>
  <c r="G38" i="113"/>
  <c r="F38" i="113"/>
  <c r="E38" i="113"/>
  <c r="D38" i="113"/>
  <c r="C38" i="113"/>
  <c r="B38" i="113"/>
  <c r="S37" i="113"/>
  <c r="S36" i="113"/>
  <c r="R35" i="113"/>
  <c r="Q35" i="113"/>
  <c r="P35" i="113"/>
  <c r="O35" i="113"/>
  <c r="N35" i="113"/>
  <c r="M35" i="113"/>
  <c r="L35" i="113"/>
  <c r="K35" i="113"/>
  <c r="J35" i="113"/>
  <c r="I35" i="113"/>
  <c r="H35" i="113"/>
  <c r="G35" i="113"/>
  <c r="F35" i="113"/>
  <c r="E35" i="113"/>
  <c r="D35" i="113"/>
  <c r="C35" i="113"/>
  <c r="B35" i="113"/>
  <c r="R34" i="113"/>
  <c r="Q34" i="113"/>
  <c r="P34" i="113"/>
  <c r="O34" i="113"/>
  <c r="N34" i="113"/>
  <c r="M34" i="113"/>
  <c r="L34" i="113"/>
  <c r="K34" i="113"/>
  <c r="J34" i="113"/>
  <c r="I34" i="113"/>
  <c r="H34" i="113"/>
  <c r="G34" i="113"/>
  <c r="F34" i="113"/>
  <c r="E34" i="113"/>
  <c r="D34" i="113"/>
  <c r="C34" i="113"/>
  <c r="B34" i="113"/>
  <c r="S33" i="113"/>
  <c r="S32" i="113"/>
  <c r="R31" i="113"/>
  <c r="Q31" i="113"/>
  <c r="P31" i="113"/>
  <c r="O31" i="113"/>
  <c r="N31" i="113"/>
  <c r="M31" i="113"/>
  <c r="L31" i="113"/>
  <c r="K31" i="113"/>
  <c r="J31" i="113"/>
  <c r="I31" i="113"/>
  <c r="H31" i="113"/>
  <c r="G31" i="113"/>
  <c r="F31" i="113"/>
  <c r="E31" i="113"/>
  <c r="D31" i="113"/>
  <c r="C31" i="113"/>
  <c r="B31" i="113"/>
  <c r="R30" i="113"/>
  <c r="Q30" i="113"/>
  <c r="P30" i="113"/>
  <c r="O30" i="113"/>
  <c r="N30" i="113"/>
  <c r="M30" i="113"/>
  <c r="L30" i="113"/>
  <c r="K30" i="113"/>
  <c r="J30" i="113"/>
  <c r="I30" i="113"/>
  <c r="H30" i="113"/>
  <c r="G30" i="113"/>
  <c r="F30" i="113"/>
  <c r="E30" i="113"/>
  <c r="D30" i="113"/>
  <c r="C30" i="113"/>
  <c r="B30" i="113"/>
  <c r="S29" i="113"/>
  <c r="S28" i="113"/>
  <c r="R27" i="113"/>
  <c r="Q27" i="113"/>
  <c r="P27" i="113"/>
  <c r="O27" i="113"/>
  <c r="N27" i="113"/>
  <c r="M27" i="113"/>
  <c r="L27" i="113"/>
  <c r="K27" i="113"/>
  <c r="J27" i="113"/>
  <c r="I27" i="113"/>
  <c r="H27" i="113"/>
  <c r="G27" i="113"/>
  <c r="F27" i="113"/>
  <c r="E27" i="113"/>
  <c r="D27" i="113"/>
  <c r="C27" i="113"/>
  <c r="B27" i="113"/>
  <c r="R26" i="113"/>
  <c r="Q26" i="113"/>
  <c r="P26" i="113"/>
  <c r="O26" i="113"/>
  <c r="N26" i="113"/>
  <c r="M26" i="113"/>
  <c r="L26" i="113"/>
  <c r="K26" i="113"/>
  <c r="J26" i="113"/>
  <c r="I26" i="113"/>
  <c r="H26" i="113"/>
  <c r="G26" i="113"/>
  <c r="F26" i="113"/>
  <c r="E26" i="113"/>
  <c r="D26" i="113"/>
  <c r="C26" i="113"/>
  <c r="B26" i="113"/>
  <c r="S25" i="113"/>
  <c r="S24" i="113"/>
  <c r="R23" i="113"/>
  <c r="Q23" i="113"/>
  <c r="P23" i="113"/>
  <c r="O23" i="113"/>
  <c r="N23" i="113"/>
  <c r="M23" i="113"/>
  <c r="L23" i="113"/>
  <c r="K23" i="113"/>
  <c r="J23" i="113"/>
  <c r="I23" i="113"/>
  <c r="H23" i="113"/>
  <c r="G23" i="113"/>
  <c r="F23" i="113"/>
  <c r="E23" i="113"/>
  <c r="D23" i="113"/>
  <c r="C23" i="113"/>
  <c r="B23" i="113"/>
  <c r="R22" i="113"/>
  <c r="Q22" i="113"/>
  <c r="P22" i="113"/>
  <c r="O22" i="113"/>
  <c r="N22" i="113"/>
  <c r="M22" i="113"/>
  <c r="L22" i="113"/>
  <c r="K22" i="113"/>
  <c r="J22" i="113"/>
  <c r="I22" i="113"/>
  <c r="H22" i="113"/>
  <c r="G22" i="113"/>
  <c r="F22" i="113"/>
  <c r="E22" i="113"/>
  <c r="D22" i="113"/>
  <c r="C22" i="113"/>
  <c r="B22" i="113"/>
  <c r="S21" i="113"/>
  <c r="S20" i="113"/>
  <c r="R19" i="113"/>
  <c r="Q19" i="113"/>
  <c r="P19" i="113"/>
  <c r="O19" i="113"/>
  <c r="N19" i="113"/>
  <c r="M19" i="113"/>
  <c r="L19" i="113"/>
  <c r="K19" i="113"/>
  <c r="J19" i="113"/>
  <c r="I19" i="113"/>
  <c r="H19" i="113"/>
  <c r="G19" i="113"/>
  <c r="F19" i="113"/>
  <c r="E19" i="113"/>
  <c r="D19" i="113"/>
  <c r="C19" i="113"/>
  <c r="B19" i="113"/>
  <c r="R18" i="113"/>
  <c r="Q18" i="113"/>
  <c r="P18" i="113"/>
  <c r="O18" i="113"/>
  <c r="N18" i="113"/>
  <c r="M18" i="113"/>
  <c r="L18" i="113"/>
  <c r="K18" i="113"/>
  <c r="J18" i="113"/>
  <c r="I18" i="113"/>
  <c r="H18" i="113"/>
  <c r="G18" i="113"/>
  <c r="F18" i="113"/>
  <c r="E18" i="113"/>
  <c r="D18" i="113"/>
  <c r="C18" i="113"/>
  <c r="B18" i="113"/>
  <c r="R15" i="113"/>
  <c r="Q15" i="113"/>
  <c r="P15" i="113"/>
  <c r="O15" i="113"/>
  <c r="N15" i="113"/>
  <c r="M15" i="113"/>
  <c r="L15" i="113"/>
  <c r="K15" i="113"/>
  <c r="J15" i="113"/>
  <c r="I15" i="113"/>
  <c r="H15" i="113"/>
  <c r="G15" i="113"/>
  <c r="F15" i="113"/>
  <c r="E15" i="113"/>
  <c r="D15" i="113"/>
  <c r="C15" i="113"/>
  <c r="B15" i="113"/>
  <c r="R14" i="113"/>
  <c r="Q14" i="113"/>
  <c r="P14" i="113"/>
  <c r="O14" i="113"/>
  <c r="N14" i="113"/>
  <c r="M14" i="113"/>
  <c r="L14" i="113"/>
  <c r="K14" i="113"/>
  <c r="J14" i="113"/>
  <c r="I14" i="113"/>
  <c r="H14" i="113"/>
  <c r="G14" i="113"/>
  <c r="F14" i="113"/>
  <c r="E14" i="113"/>
  <c r="D14" i="113"/>
  <c r="C14" i="113"/>
  <c r="B14" i="113"/>
  <c r="S13" i="113"/>
  <c r="S12" i="113"/>
  <c r="R11" i="113"/>
  <c r="Q11" i="113"/>
  <c r="P11" i="113"/>
  <c r="O11" i="113"/>
  <c r="N11" i="113"/>
  <c r="M11" i="113"/>
  <c r="L11" i="113"/>
  <c r="K11" i="113"/>
  <c r="J11" i="113"/>
  <c r="I11" i="113"/>
  <c r="H11" i="113"/>
  <c r="G11" i="113"/>
  <c r="F11" i="113"/>
  <c r="E11" i="113"/>
  <c r="D11" i="113"/>
  <c r="C11" i="113"/>
  <c r="B11" i="113"/>
  <c r="R9" i="113"/>
  <c r="Q9" i="113"/>
  <c r="P9" i="113"/>
  <c r="O9" i="113"/>
  <c r="N9" i="113"/>
  <c r="M9" i="113"/>
  <c r="L9" i="113"/>
  <c r="K9" i="113"/>
  <c r="J9" i="113"/>
  <c r="I9" i="113"/>
  <c r="H9" i="113"/>
  <c r="G9" i="113"/>
  <c r="F9" i="113"/>
  <c r="E9" i="113"/>
  <c r="D9" i="113"/>
  <c r="C9" i="113"/>
  <c r="B9" i="113"/>
  <c r="R8" i="113"/>
  <c r="Q8" i="113"/>
  <c r="P8" i="113"/>
  <c r="O8" i="113"/>
  <c r="N8" i="113"/>
  <c r="M8" i="113"/>
  <c r="L8" i="113"/>
  <c r="K8" i="113"/>
  <c r="J8" i="113"/>
  <c r="I8" i="113"/>
  <c r="H8" i="113"/>
  <c r="G8" i="113"/>
  <c r="F8" i="113"/>
  <c r="E8" i="113"/>
  <c r="D8" i="113"/>
  <c r="C8" i="113"/>
  <c r="B8" i="113"/>
  <c r="J24" i="112"/>
  <c r="J23" i="112"/>
  <c r="J22" i="112"/>
  <c r="J21" i="112"/>
  <c r="J20" i="112"/>
  <c r="J19" i="112"/>
  <c r="J18" i="112"/>
  <c r="J17" i="112"/>
  <c r="J16" i="112"/>
  <c r="J15" i="112"/>
  <c r="J14" i="112"/>
  <c r="J13" i="112"/>
  <c r="J12" i="112"/>
  <c r="J11" i="112"/>
  <c r="J10" i="112"/>
  <c r="J9" i="112"/>
  <c r="J8" i="112"/>
  <c r="I7" i="112"/>
  <c r="H7" i="112"/>
  <c r="G7" i="112"/>
  <c r="F7" i="112"/>
  <c r="E7" i="112"/>
  <c r="D7" i="112"/>
  <c r="C7" i="112"/>
  <c r="B7" i="112"/>
  <c r="J24" i="111"/>
  <c r="J23" i="111"/>
  <c r="J22" i="111"/>
  <c r="J21" i="111"/>
  <c r="J20" i="111"/>
  <c r="J19" i="111"/>
  <c r="J18" i="111"/>
  <c r="J17" i="111"/>
  <c r="J16" i="111"/>
  <c r="J15" i="111"/>
  <c r="J14" i="111"/>
  <c r="J13" i="111"/>
  <c r="J12" i="111"/>
  <c r="J11" i="111"/>
  <c r="J10" i="111"/>
  <c r="J9" i="111"/>
  <c r="J8" i="111"/>
  <c r="I7" i="111"/>
  <c r="H7" i="111"/>
  <c r="G7" i="111"/>
  <c r="F7" i="111"/>
  <c r="E7" i="111"/>
  <c r="D7" i="111"/>
  <c r="C7" i="111"/>
  <c r="B7" i="111"/>
  <c r="J24" i="110"/>
  <c r="J23" i="110"/>
  <c r="J22" i="110"/>
  <c r="J21" i="110"/>
  <c r="J20" i="110"/>
  <c r="J19" i="110"/>
  <c r="J18" i="110"/>
  <c r="J17" i="110"/>
  <c r="J16" i="110"/>
  <c r="J15" i="110"/>
  <c r="J14" i="110"/>
  <c r="J13" i="110"/>
  <c r="J12" i="110"/>
  <c r="J11" i="110"/>
  <c r="J10" i="110"/>
  <c r="J9" i="110"/>
  <c r="J8" i="110"/>
  <c r="I7" i="110"/>
  <c r="H7" i="110"/>
  <c r="G7" i="110"/>
  <c r="F7" i="110"/>
  <c r="E7" i="110"/>
  <c r="D7" i="110"/>
  <c r="C7" i="110"/>
  <c r="B7" i="110"/>
  <c r="E96" i="109"/>
  <c r="E95" i="109"/>
  <c r="E94" i="109"/>
  <c r="E93" i="109"/>
  <c r="E92" i="109"/>
  <c r="E91" i="109"/>
  <c r="E90" i="109"/>
  <c r="E89" i="109"/>
  <c r="E88" i="109"/>
  <c r="E87" i="109"/>
  <c r="E86" i="109"/>
  <c r="E85" i="109"/>
  <c r="E84" i="109"/>
  <c r="E83" i="109"/>
  <c r="E82" i="109"/>
  <c r="E81" i="109"/>
  <c r="E80" i="109"/>
  <c r="E79" i="109"/>
  <c r="E78" i="109"/>
  <c r="E77" i="109"/>
  <c r="E76" i="109"/>
  <c r="E75" i="109"/>
  <c r="E74" i="109"/>
  <c r="E73" i="109"/>
  <c r="E72" i="109"/>
  <c r="E71" i="109"/>
  <c r="E70" i="109"/>
  <c r="E69" i="109"/>
  <c r="E68" i="109"/>
  <c r="E67" i="109"/>
  <c r="E66" i="109"/>
  <c r="E65" i="109"/>
  <c r="E64" i="109"/>
  <c r="E63" i="109"/>
  <c r="E62" i="109"/>
  <c r="E61" i="109"/>
  <c r="E60" i="109"/>
  <c r="E59" i="109"/>
  <c r="E58" i="109"/>
  <c r="E57" i="109"/>
  <c r="E56" i="109"/>
  <c r="E55" i="109"/>
  <c r="E54" i="109"/>
  <c r="E53" i="109"/>
  <c r="E52" i="109"/>
  <c r="E51" i="109"/>
  <c r="E50" i="109"/>
  <c r="E49" i="109"/>
  <c r="E48" i="109"/>
  <c r="E47" i="109"/>
  <c r="E46" i="109"/>
  <c r="E45" i="109"/>
  <c r="E44" i="109"/>
  <c r="E43" i="109"/>
  <c r="E42" i="109"/>
  <c r="E41" i="109"/>
  <c r="E40" i="109"/>
  <c r="E39" i="109"/>
  <c r="E38" i="109"/>
  <c r="E37" i="109"/>
  <c r="E36" i="109"/>
  <c r="E35" i="109"/>
  <c r="E34" i="109"/>
  <c r="E33" i="109"/>
  <c r="E32" i="109"/>
  <c r="E31" i="109"/>
  <c r="E30" i="109"/>
  <c r="E29" i="109"/>
  <c r="E28" i="109"/>
  <c r="E27" i="109"/>
  <c r="E26" i="109"/>
  <c r="E25" i="109"/>
  <c r="E24" i="109"/>
  <c r="E23" i="109"/>
  <c r="E22" i="109"/>
  <c r="E21" i="109"/>
  <c r="E20" i="109"/>
  <c r="E19" i="109"/>
  <c r="E18" i="109"/>
  <c r="E17" i="109"/>
  <c r="E16" i="109"/>
  <c r="E15" i="109"/>
  <c r="E14" i="109"/>
  <c r="E13" i="109"/>
  <c r="E12" i="109"/>
  <c r="E11" i="109"/>
  <c r="E10" i="109"/>
  <c r="D9" i="109"/>
  <c r="C9" i="109"/>
  <c r="D16" i="108"/>
  <c r="D15" i="108"/>
  <c r="D14" i="108"/>
  <c r="D13" i="108"/>
  <c r="D12" i="108"/>
  <c r="D11" i="108"/>
  <c r="D10" i="108"/>
  <c r="D9" i="108"/>
  <c r="C8" i="108"/>
  <c r="B8" i="108"/>
  <c r="D7" i="124" l="1"/>
  <c r="G7" i="117"/>
  <c r="E7" i="116"/>
  <c r="M7" i="116"/>
  <c r="H7" i="113"/>
  <c r="P7" i="113"/>
  <c r="S26" i="113"/>
  <c r="S31" i="113"/>
  <c r="S42" i="113"/>
  <c r="L19" i="180"/>
  <c r="I18" i="169"/>
  <c r="C7" i="123"/>
  <c r="P13" i="116"/>
  <c r="P15" i="116"/>
  <c r="I9" i="123"/>
  <c r="D7" i="123"/>
  <c r="F7" i="113"/>
  <c r="N7" i="113"/>
  <c r="M8" i="119"/>
  <c r="B10" i="113"/>
  <c r="J10" i="113"/>
  <c r="R10" i="113"/>
  <c r="B6" i="114"/>
  <c r="S22" i="113"/>
  <c r="G7" i="116"/>
  <c r="O7" i="116"/>
  <c r="C7" i="124"/>
  <c r="E7" i="113"/>
  <c r="D7" i="122"/>
  <c r="G7" i="122"/>
  <c r="P9" i="116"/>
  <c r="K7" i="113"/>
  <c r="D7" i="113"/>
  <c r="L7" i="113"/>
  <c r="M7" i="113"/>
  <c r="G10" i="113"/>
  <c r="O10" i="113"/>
  <c r="S9" i="113"/>
  <c r="S30" i="113"/>
  <c r="S35" i="113"/>
  <c r="H8" i="120"/>
  <c r="H7" i="122"/>
  <c r="I13" i="123"/>
  <c r="F7" i="116"/>
  <c r="N7" i="116"/>
  <c r="P8" i="116"/>
  <c r="C7" i="122"/>
  <c r="G8" i="117"/>
  <c r="P14" i="116"/>
  <c r="I8" i="122"/>
  <c r="R7" i="113"/>
  <c r="I7" i="113"/>
  <c r="Q7" i="113"/>
  <c r="E7" i="123"/>
  <c r="C7" i="113"/>
  <c r="B7" i="116"/>
  <c r="J7" i="116"/>
  <c r="P10" i="116"/>
  <c r="D7" i="116"/>
  <c r="F7" i="122"/>
  <c r="E7" i="122"/>
  <c r="S23" i="113"/>
  <c r="E10" i="113"/>
  <c r="M10" i="113"/>
  <c r="S14" i="113"/>
  <c r="I13" i="122"/>
  <c r="I19" i="123"/>
  <c r="F7" i="123"/>
  <c r="I8" i="123"/>
  <c r="I16" i="123"/>
  <c r="H7" i="123"/>
  <c r="G7" i="123"/>
  <c r="I9" i="122"/>
  <c r="I19" i="122"/>
  <c r="I16" i="122"/>
  <c r="H9" i="120"/>
  <c r="M7" i="119"/>
  <c r="I7" i="116"/>
  <c r="H7" i="116"/>
  <c r="P25" i="116"/>
  <c r="L7" i="116"/>
  <c r="C7" i="116"/>
  <c r="K7" i="116"/>
  <c r="P11" i="116"/>
  <c r="D10" i="113"/>
  <c r="J7" i="113"/>
  <c r="L10" i="113"/>
  <c r="G7" i="113"/>
  <c r="O7" i="113"/>
  <c r="F10" i="113"/>
  <c r="N10" i="113"/>
  <c r="S38" i="113"/>
  <c r="B7" i="113"/>
  <c r="S19" i="113"/>
  <c r="S39" i="113"/>
  <c r="C10" i="113"/>
  <c r="K10" i="113"/>
  <c r="J7" i="112"/>
  <c r="J7" i="111"/>
  <c r="J7" i="110"/>
  <c r="E9" i="109"/>
  <c r="D8" i="108"/>
  <c r="P16" i="116"/>
  <c r="S11" i="113"/>
  <c r="S27" i="113"/>
  <c r="I10" i="123"/>
  <c r="I10" i="122"/>
  <c r="S34" i="113"/>
  <c r="S8" i="113"/>
  <c r="S18" i="113"/>
  <c r="H10" i="113"/>
  <c r="P10" i="113"/>
  <c r="I10" i="113"/>
  <c r="Q10" i="113"/>
  <c r="G7" i="124" l="1"/>
  <c r="S10" i="113"/>
  <c r="L18" i="180"/>
  <c r="I17" i="169"/>
  <c r="I7" i="123"/>
  <c r="P7" i="116"/>
  <c r="I7" i="122"/>
  <c r="S7" i="113"/>
  <c r="L17" i="180" l="1"/>
  <c r="I16" i="169"/>
  <c r="J17" i="106"/>
  <c r="J16" i="106"/>
  <c r="J15" i="106"/>
  <c r="J14" i="106"/>
  <c r="J13" i="106"/>
  <c r="J12" i="106"/>
  <c r="J11" i="106"/>
  <c r="I9" i="106"/>
  <c r="H9" i="106"/>
  <c r="G9" i="106"/>
  <c r="F9" i="106"/>
  <c r="E9" i="106"/>
  <c r="D9" i="106"/>
  <c r="C9" i="106"/>
  <c r="H8" i="106"/>
  <c r="G8" i="106"/>
  <c r="F8" i="106"/>
  <c r="E8" i="106"/>
  <c r="D8" i="106"/>
  <c r="C8" i="106"/>
  <c r="D13" i="105"/>
  <c r="D12" i="105"/>
  <c r="D11" i="105"/>
  <c r="D10" i="105"/>
  <c r="E9" i="105"/>
  <c r="C9" i="105"/>
  <c r="B9" i="105"/>
  <c r="H43" i="104"/>
  <c r="H42" i="104"/>
  <c r="H41" i="104"/>
  <c r="H40" i="104"/>
  <c r="H39" i="104"/>
  <c r="H38" i="104"/>
  <c r="H37" i="104"/>
  <c r="H36" i="104"/>
  <c r="H35" i="104"/>
  <c r="H34" i="104"/>
  <c r="H33" i="104"/>
  <c r="H32" i="104"/>
  <c r="H31" i="104"/>
  <c r="H30" i="104"/>
  <c r="H29" i="104"/>
  <c r="H28" i="104"/>
  <c r="H27" i="104"/>
  <c r="H26" i="104"/>
  <c r="H25" i="104"/>
  <c r="H24" i="104"/>
  <c r="H23" i="104"/>
  <c r="H22" i="104"/>
  <c r="H21" i="104"/>
  <c r="H20" i="104"/>
  <c r="H19" i="104"/>
  <c r="H18" i="104"/>
  <c r="H15" i="104"/>
  <c r="H14" i="104"/>
  <c r="H13" i="104"/>
  <c r="H12" i="104"/>
  <c r="H11" i="104"/>
  <c r="H10" i="104"/>
  <c r="E26" i="103"/>
  <c r="E25" i="103"/>
  <c r="E24" i="103"/>
  <c r="E23" i="103"/>
  <c r="E22" i="103"/>
  <c r="E21" i="103"/>
  <c r="E20" i="103"/>
  <c r="E19" i="103"/>
  <c r="E18" i="103"/>
  <c r="E17" i="103"/>
  <c r="E16" i="103"/>
  <c r="E15" i="103"/>
  <c r="E14" i="103"/>
  <c r="E11" i="103"/>
  <c r="E10" i="103"/>
  <c r="D9" i="103"/>
  <c r="C9" i="103"/>
  <c r="J25" i="102"/>
  <c r="J24" i="102"/>
  <c r="J23" i="102"/>
  <c r="J22" i="102"/>
  <c r="J21" i="102"/>
  <c r="J20" i="102"/>
  <c r="J19" i="102"/>
  <c r="J18" i="102"/>
  <c r="J17" i="102"/>
  <c r="J16" i="102"/>
  <c r="J15" i="102"/>
  <c r="J14" i="102"/>
  <c r="J13" i="102"/>
  <c r="J12" i="102"/>
  <c r="J11" i="102"/>
  <c r="J10" i="102"/>
  <c r="I9" i="102"/>
  <c r="H9" i="102"/>
  <c r="G9" i="102"/>
  <c r="F9" i="102"/>
  <c r="E9" i="102"/>
  <c r="D9" i="102"/>
  <c r="C9" i="102"/>
  <c r="I8" i="102"/>
  <c r="H8" i="102"/>
  <c r="G8" i="102"/>
  <c r="F8" i="102"/>
  <c r="E8" i="102"/>
  <c r="D8" i="102"/>
  <c r="C8" i="102"/>
  <c r="K43" i="101"/>
  <c r="K42" i="101"/>
  <c r="K41" i="101"/>
  <c r="K40" i="101"/>
  <c r="K39" i="101"/>
  <c r="K38" i="101"/>
  <c r="K37" i="101"/>
  <c r="K36" i="101"/>
  <c r="K35" i="101"/>
  <c r="K34" i="101"/>
  <c r="K33" i="101"/>
  <c r="K32" i="101"/>
  <c r="K31" i="101"/>
  <c r="K30" i="101"/>
  <c r="K29" i="101"/>
  <c r="K28" i="101"/>
  <c r="K27" i="101"/>
  <c r="K26" i="101"/>
  <c r="K25" i="101"/>
  <c r="K24" i="101"/>
  <c r="K23" i="101"/>
  <c r="K22" i="101"/>
  <c r="K21" i="101"/>
  <c r="K20" i="101"/>
  <c r="K19" i="101"/>
  <c r="K18" i="101"/>
  <c r="K13" i="101"/>
  <c r="K12" i="101"/>
  <c r="K11" i="101"/>
  <c r="K10" i="101"/>
  <c r="E8" i="100"/>
  <c r="D8" i="100"/>
  <c r="C8" i="100"/>
  <c r="I18" i="99"/>
  <c r="I17" i="99"/>
  <c r="I16" i="99"/>
  <c r="I15" i="99"/>
  <c r="I14" i="99"/>
  <c r="I13" i="99"/>
  <c r="I12" i="99"/>
  <c r="G10" i="99"/>
  <c r="I10" i="99" s="1"/>
  <c r="D10" i="99"/>
  <c r="C10" i="99"/>
  <c r="B10" i="99"/>
  <c r="G30" i="97"/>
  <c r="G29" i="97"/>
  <c r="G28" i="97"/>
  <c r="G27" i="97"/>
  <c r="G26" i="97"/>
  <c r="G25" i="97"/>
  <c r="G24" i="97"/>
  <c r="F23" i="97"/>
  <c r="E23" i="97"/>
  <c r="D23" i="97"/>
  <c r="C23" i="97"/>
  <c r="B23" i="97"/>
  <c r="G22" i="97"/>
  <c r="G21" i="97"/>
  <c r="G20" i="97"/>
  <c r="G19" i="97"/>
  <c r="G18" i="97"/>
  <c r="G17" i="97"/>
  <c r="G16" i="97"/>
  <c r="F15" i="97"/>
  <c r="E15" i="97"/>
  <c r="D15" i="97"/>
  <c r="C15" i="97"/>
  <c r="B15" i="97"/>
  <c r="F14" i="97"/>
  <c r="E14" i="97"/>
  <c r="D14" i="97"/>
  <c r="C14" i="97"/>
  <c r="B14" i="97"/>
  <c r="F13" i="97"/>
  <c r="E13" i="97"/>
  <c r="D13" i="97"/>
  <c r="C13" i="97"/>
  <c r="B13" i="97"/>
  <c r="F12" i="97"/>
  <c r="E12" i="97"/>
  <c r="D12" i="97"/>
  <c r="C12" i="97"/>
  <c r="B12" i="97"/>
  <c r="F11" i="97"/>
  <c r="E11" i="97"/>
  <c r="D11" i="97"/>
  <c r="C11" i="97"/>
  <c r="B11" i="97"/>
  <c r="F10" i="97"/>
  <c r="E10" i="97"/>
  <c r="D10" i="97"/>
  <c r="C10" i="97"/>
  <c r="B10" i="97"/>
  <c r="F9" i="97"/>
  <c r="E9" i="97"/>
  <c r="D9" i="97"/>
  <c r="C9" i="97"/>
  <c r="B9" i="97"/>
  <c r="F8" i="97"/>
  <c r="E8" i="97"/>
  <c r="D8" i="97"/>
  <c r="C8" i="97"/>
  <c r="B8" i="97"/>
  <c r="G30" i="96"/>
  <c r="G29" i="96"/>
  <c r="G28" i="96"/>
  <c r="G27" i="96"/>
  <c r="G26" i="96"/>
  <c r="G25" i="96"/>
  <c r="G24" i="96"/>
  <c r="F23" i="96"/>
  <c r="E23" i="96"/>
  <c r="D23" i="96"/>
  <c r="C23" i="96"/>
  <c r="B23" i="96"/>
  <c r="G22" i="96"/>
  <c r="G21" i="96"/>
  <c r="G20" i="96"/>
  <c r="G19" i="96"/>
  <c r="G18" i="96"/>
  <c r="G17" i="96"/>
  <c r="G16" i="96"/>
  <c r="E15" i="96"/>
  <c r="D15" i="96"/>
  <c r="C15" i="96"/>
  <c r="B15" i="96"/>
  <c r="F14" i="96"/>
  <c r="E14" i="96"/>
  <c r="D14" i="96"/>
  <c r="C14" i="96"/>
  <c r="B14" i="96"/>
  <c r="F13" i="96"/>
  <c r="E13" i="96"/>
  <c r="D13" i="96"/>
  <c r="C13" i="96"/>
  <c r="B13" i="96"/>
  <c r="F12" i="96"/>
  <c r="E12" i="96"/>
  <c r="D12" i="96"/>
  <c r="C12" i="96"/>
  <c r="B12" i="96"/>
  <c r="F11" i="96"/>
  <c r="E11" i="96"/>
  <c r="D11" i="96"/>
  <c r="C11" i="96"/>
  <c r="B11" i="96"/>
  <c r="F10" i="96"/>
  <c r="E10" i="96"/>
  <c r="D10" i="96"/>
  <c r="C10" i="96"/>
  <c r="B10" i="96"/>
  <c r="F9" i="96"/>
  <c r="E9" i="96"/>
  <c r="D9" i="96"/>
  <c r="C9" i="96"/>
  <c r="B9" i="96"/>
  <c r="F8" i="96"/>
  <c r="E8" i="96"/>
  <c r="D8" i="96"/>
  <c r="C8" i="96"/>
  <c r="B8" i="96"/>
  <c r="K25" i="95"/>
  <c r="K24" i="95"/>
  <c r="K23" i="95"/>
  <c r="K22" i="95"/>
  <c r="K21" i="95"/>
  <c r="K20" i="95"/>
  <c r="K19" i="95"/>
  <c r="K18" i="95"/>
  <c r="K17" i="95"/>
  <c r="K16" i="95"/>
  <c r="K15" i="95"/>
  <c r="K14" i="95"/>
  <c r="K13" i="95"/>
  <c r="K12" i="95"/>
  <c r="K11" i="95"/>
  <c r="K10" i="95"/>
  <c r="K9" i="95"/>
  <c r="K8" i="95"/>
  <c r="J7" i="95"/>
  <c r="I7" i="95"/>
  <c r="H7" i="95"/>
  <c r="G7" i="95"/>
  <c r="F7" i="95"/>
  <c r="E7" i="95"/>
  <c r="D7" i="95"/>
  <c r="C7" i="95"/>
  <c r="G83" i="94"/>
  <c r="G82" i="94"/>
  <c r="G81" i="94"/>
  <c r="G80" i="94"/>
  <c r="G79" i="94"/>
  <c r="G78" i="94"/>
  <c r="G77" i="94"/>
  <c r="G76" i="94"/>
  <c r="F75" i="94"/>
  <c r="E75" i="94"/>
  <c r="D75" i="94"/>
  <c r="C75" i="94"/>
  <c r="B75" i="94"/>
  <c r="G74" i="94"/>
  <c r="G73" i="94"/>
  <c r="G72" i="94"/>
  <c r="G71" i="94"/>
  <c r="G70" i="94"/>
  <c r="G69" i="94"/>
  <c r="G68" i="94"/>
  <c r="F67" i="94"/>
  <c r="E67" i="94"/>
  <c r="D67" i="94"/>
  <c r="C67" i="94"/>
  <c r="B67" i="94"/>
  <c r="G66" i="94"/>
  <c r="G65" i="94"/>
  <c r="G64" i="94"/>
  <c r="G63" i="94"/>
  <c r="G62" i="94"/>
  <c r="G61" i="94"/>
  <c r="G60" i="94"/>
  <c r="F59" i="94"/>
  <c r="E59" i="94"/>
  <c r="D59" i="94"/>
  <c r="C59" i="94"/>
  <c r="B59" i="94"/>
  <c r="G58" i="94"/>
  <c r="G57" i="94"/>
  <c r="G56" i="94"/>
  <c r="G55" i="94"/>
  <c r="G54" i="94"/>
  <c r="G53" i="94"/>
  <c r="G52" i="94"/>
  <c r="F51" i="94"/>
  <c r="E51" i="94"/>
  <c r="D51" i="94"/>
  <c r="C51" i="94"/>
  <c r="B51" i="94"/>
  <c r="G50" i="94"/>
  <c r="G49" i="94"/>
  <c r="G48" i="94"/>
  <c r="G47" i="94"/>
  <c r="G46" i="94"/>
  <c r="G45" i="94"/>
  <c r="G44" i="94"/>
  <c r="F43" i="94"/>
  <c r="E43" i="94"/>
  <c r="D43" i="94"/>
  <c r="C43" i="94"/>
  <c r="B43" i="94"/>
  <c r="G42" i="94"/>
  <c r="G41" i="94"/>
  <c r="G40" i="94"/>
  <c r="G39" i="94"/>
  <c r="G38" i="94"/>
  <c r="G37" i="94"/>
  <c r="G36" i="94"/>
  <c r="G35" i="94"/>
  <c r="F34" i="94"/>
  <c r="E34" i="94"/>
  <c r="D34" i="94"/>
  <c r="C34" i="94"/>
  <c r="B34" i="94"/>
  <c r="G33" i="94"/>
  <c r="G32" i="94"/>
  <c r="G31" i="94"/>
  <c r="G30" i="94"/>
  <c r="G29" i="94"/>
  <c r="G28" i="94"/>
  <c r="G27" i="94"/>
  <c r="G26" i="94"/>
  <c r="F25" i="94"/>
  <c r="E25" i="94"/>
  <c r="D25" i="94"/>
  <c r="C25" i="94"/>
  <c r="B25" i="94"/>
  <c r="G24" i="94"/>
  <c r="G23" i="94"/>
  <c r="G22" i="94"/>
  <c r="G21" i="94"/>
  <c r="G20" i="94"/>
  <c r="G19" i="94"/>
  <c r="G18" i="94"/>
  <c r="G17" i="94"/>
  <c r="F16" i="94"/>
  <c r="E16" i="94"/>
  <c r="D16" i="94"/>
  <c r="C16" i="94"/>
  <c r="B16" i="94"/>
  <c r="F15" i="94"/>
  <c r="E15" i="94"/>
  <c r="D15" i="94"/>
  <c r="C15" i="94"/>
  <c r="B15" i="94"/>
  <c r="F14" i="94"/>
  <c r="E14" i="94"/>
  <c r="D14" i="94"/>
  <c r="C14" i="94"/>
  <c r="B14" i="94"/>
  <c r="F13" i="94"/>
  <c r="E13" i="94"/>
  <c r="D13" i="94"/>
  <c r="C13" i="94"/>
  <c r="B13" i="94"/>
  <c r="F12" i="94"/>
  <c r="E12" i="94"/>
  <c r="D12" i="94"/>
  <c r="C12" i="94"/>
  <c r="B12" i="94"/>
  <c r="F11" i="94"/>
  <c r="E11" i="94"/>
  <c r="D11" i="94"/>
  <c r="C11" i="94"/>
  <c r="B11" i="94"/>
  <c r="F10" i="94"/>
  <c r="E10" i="94"/>
  <c r="D10" i="94"/>
  <c r="C10" i="94"/>
  <c r="B10" i="94"/>
  <c r="F9" i="94"/>
  <c r="E9" i="94"/>
  <c r="D9" i="94"/>
  <c r="C9" i="94"/>
  <c r="B9" i="94"/>
  <c r="F8" i="94"/>
  <c r="E8" i="94"/>
  <c r="D8" i="94"/>
  <c r="C8" i="94"/>
  <c r="B8" i="94"/>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G15" i="92"/>
  <c r="G14" i="92"/>
  <c r="G13" i="92"/>
  <c r="G12" i="92"/>
  <c r="G11" i="92"/>
  <c r="G10" i="92"/>
  <c r="G9" i="92"/>
  <c r="G8" i="92"/>
  <c r="F7" i="92"/>
  <c r="E7" i="92"/>
  <c r="D7" i="92"/>
  <c r="C7" i="92"/>
  <c r="B7" i="92"/>
  <c r="F9" i="89"/>
  <c r="E9" i="89"/>
  <c r="D9" i="89"/>
  <c r="C9" i="89"/>
  <c r="E8" i="88"/>
  <c r="D8" i="88"/>
  <c r="C8" i="88"/>
  <c r="K42" i="87"/>
  <c r="J41" i="87"/>
  <c r="I41" i="87"/>
  <c r="H41" i="87"/>
  <c r="G41" i="87"/>
  <c r="F41" i="87"/>
  <c r="E41" i="87"/>
  <c r="D41" i="87"/>
  <c r="C41" i="87"/>
  <c r="K40" i="87"/>
  <c r="K39" i="87"/>
  <c r="K38" i="87"/>
  <c r="K37" i="87"/>
  <c r="K36" i="87"/>
  <c r="K35" i="87"/>
  <c r="K34" i="87"/>
  <c r="K33" i="87"/>
  <c r="K32" i="87"/>
  <c r="K31" i="87"/>
  <c r="K30" i="87"/>
  <c r="K29" i="87"/>
  <c r="K28" i="87"/>
  <c r="K27" i="87"/>
  <c r="K26" i="87"/>
  <c r="K25" i="87"/>
  <c r="K24" i="87"/>
  <c r="K23" i="87"/>
  <c r="J22" i="87"/>
  <c r="I22" i="87"/>
  <c r="H22" i="87"/>
  <c r="G22" i="87"/>
  <c r="F22" i="87"/>
  <c r="E22" i="87"/>
  <c r="D22" i="87"/>
  <c r="C22" i="87"/>
  <c r="K21" i="87"/>
  <c r="K20" i="87"/>
  <c r="K19" i="87"/>
  <c r="J18" i="87"/>
  <c r="I18" i="87"/>
  <c r="H18" i="87"/>
  <c r="G18" i="87"/>
  <c r="F18" i="87"/>
  <c r="E18" i="87"/>
  <c r="D18" i="87"/>
  <c r="C18" i="87"/>
  <c r="K17" i="87"/>
  <c r="K16" i="87"/>
  <c r="K15" i="87"/>
  <c r="K14" i="87"/>
  <c r="K13" i="87"/>
  <c r="K12" i="87"/>
  <c r="K11" i="87"/>
  <c r="K10" i="87"/>
  <c r="K9" i="87"/>
  <c r="J8" i="87"/>
  <c r="I8" i="87"/>
  <c r="H8" i="87"/>
  <c r="G8" i="87"/>
  <c r="F8" i="87"/>
  <c r="E8" i="87"/>
  <c r="D8" i="87"/>
  <c r="C8" i="87"/>
  <c r="G15" i="86"/>
  <c r="G14" i="86"/>
  <c r="G13" i="86"/>
  <c r="G12" i="86"/>
  <c r="G11" i="86"/>
  <c r="G10" i="86"/>
  <c r="G9" i="86"/>
  <c r="G8" i="86"/>
  <c r="F7" i="86"/>
  <c r="E7" i="86"/>
  <c r="D7" i="86"/>
  <c r="C7" i="86"/>
  <c r="B7" i="86"/>
  <c r="H20" i="85"/>
  <c r="H19" i="85"/>
  <c r="H18" i="85"/>
  <c r="H17" i="85"/>
  <c r="H16" i="85"/>
  <c r="H15" i="85"/>
  <c r="H14" i="85"/>
  <c r="H13" i="85"/>
  <c r="H12" i="85"/>
  <c r="H11" i="85"/>
  <c r="H10" i="85"/>
  <c r="H9" i="85"/>
  <c r="H60" i="84"/>
  <c r="H59" i="84"/>
  <c r="H58" i="84"/>
  <c r="H57" i="84"/>
  <c r="G56" i="84"/>
  <c r="F56" i="84"/>
  <c r="E56" i="84"/>
  <c r="D56" i="84"/>
  <c r="C56" i="84"/>
  <c r="G55" i="84"/>
  <c r="F55" i="84"/>
  <c r="E55" i="84"/>
  <c r="D55" i="84"/>
  <c r="C55" i="84"/>
  <c r="H54" i="84"/>
  <c r="H53" i="84"/>
  <c r="H52" i="84"/>
  <c r="H51" i="84"/>
  <c r="G50" i="84"/>
  <c r="F50" i="84"/>
  <c r="E50" i="84"/>
  <c r="D50" i="84"/>
  <c r="C50" i="84"/>
  <c r="G49" i="84"/>
  <c r="F49" i="84"/>
  <c r="E49" i="84"/>
  <c r="D49" i="84"/>
  <c r="C49" i="84"/>
  <c r="H48" i="84"/>
  <c r="H47" i="84"/>
  <c r="H46" i="84"/>
  <c r="H45" i="84"/>
  <c r="G44" i="84"/>
  <c r="F44" i="84"/>
  <c r="E44" i="84"/>
  <c r="D44" i="84"/>
  <c r="C44" i="84"/>
  <c r="G43" i="84"/>
  <c r="F43" i="84"/>
  <c r="E43" i="84"/>
  <c r="D43" i="84"/>
  <c r="C43" i="84"/>
  <c r="H42" i="84"/>
  <c r="H41" i="84"/>
  <c r="H40" i="84"/>
  <c r="H39" i="84"/>
  <c r="G38" i="84"/>
  <c r="F38" i="84"/>
  <c r="E38" i="84"/>
  <c r="D38" i="84"/>
  <c r="C38" i="84"/>
  <c r="G37" i="84"/>
  <c r="F37" i="84"/>
  <c r="E37" i="84"/>
  <c r="D37" i="84"/>
  <c r="C37" i="84"/>
  <c r="H36" i="84"/>
  <c r="H35" i="84"/>
  <c r="H34" i="84"/>
  <c r="H33" i="84"/>
  <c r="G32" i="84"/>
  <c r="F32" i="84"/>
  <c r="E32" i="84"/>
  <c r="D32" i="84"/>
  <c r="C32" i="84"/>
  <c r="G31" i="84"/>
  <c r="F31" i="84"/>
  <c r="E31" i="84"/>
  <c r="D31" i="84"/>
  <c r="C31" i="84"/>
  <c r="H30" i="84"/>
  <c r="H29" i="84"/>
  <c r="H28" i="84"/>
  <c r="H27" i="84"/>
  <c r="G26" i="84"/>
  <c r="F26" i="84"/>
  <c r="E26" i="84"/>
  <c r="D26" i="84"/>
  <c r="C26" i="84"/>
  <c r="G25" i="84"/>
  <c r="F25" i="84"/>
  <c r="E25" i="84"/>
  <c r="D25" i="84"/>
  <c r="C25" i="84"/>
  <c r="H24" i="84"/>
  <c r="H23" i="84"/>
  <c r="H22" i="84"/>
  <c r="H21" i="84"/>
  <c r="G20" i="84"/>
  <c r="F20" i="84"/>
  <c r="E20" i="84"/>
  <c r="D20" i="84"/>
  <c r="C20" i="84"/>
  <c r="G19" i="84"/>
  <c r="F19" i="84"/>
  <c r="E19" i="84"/>
  <c r="D19" i="84"/>
  <c r="C19" i="84"/>
  <c r="H18" i="84"/>
  <c r="H17" i="84"/>
  <c r="H16" i="84"/>
  <c r="H14" i="84" s="1"/>
  <c r="H15" i="84"/>
  <c r="G14" i="84"/>
  <c r="F14" i="84"/>
  <c r="E14" i="84"/>
  <c r="D14" i="84"/>
  <c r="C14" i="84"/>
  <c r="G13" i="84"/>
  <c r="F13" i="84"/>
  <c r="E13" i="84"/>
  <c r="D13" i="84"/>
  <c r="C13" i="84"/>
  <c r="G12" i="84"/>
  <c r="F12" i="84"/>
  <c r="E12" i="84"/>
  <c r="D12" i="84"/>
  <c r="C12" i="84"/>
  <c r="G11" i="84"/>
  <c r="F11" i="84"/>
  <c r="E11" i="84"/>
  <c r="D11" i="84"/>
  <c r="C11" i="84"/>
  <c r="G10" i="84"/>
  <c r="F10" i="84"/>
  <c r="E10" i="84"/>
  <c r="D10" i="84"/>
  <c r="C10" i="84"/>
  <c r="G9" i="84"/>
  <c r="F9" i="84"/>
  <c r="E9" i="84"/>
  <c r="E7" i="84" s="1"/>
  <c r="D9" i="84"/>
  <c r="C9" i="84"/>
  <c r="H22" i="83"/>
  <c r="H21" i="83"/>
  <c r="H20" i="83"/>
  <c r="H19" i="83"/>
  <c r="H18" i="83"/>
  <c r="H17" i="83"/>
  <c r="H16" i="83"/>
  <c r="H15" i="83"/>
  <c r="H14" i="83"/>
  <c r="H13" i="83"/>
  <c r="H12" i="83"/>
  <c r="H11" i="83"/>
  <c r="H10" i="83"/>
  <c r="H9" i="83"/>
  <c r="G8" i="83"/>
  <c r="F8" i="83"/>
  <c r="E8" i="83"/>
  <c r="D8" i="83"/>
  <c r="C8" i="83"/>
  <c r="G7" i="83"/>
  <c r="F7" i="83"/>
  <c r="E7" i="83"/>
  <c r="D7" i="83"/>
  <c r="C7" i="83"/>
  <c r="J8" i="106" l="1"/>
  <c r="H9" i="104"/>
  <c r="K8" i="101"/>
  <c r="D7" i="97"/>
  <c r="E7" i="96"/>
  <c r="F7" i="96"/>
  <c r="G8" i="96"/>
  <c r="B7" i="96"/>
  <c r="C7" i="96"/>
  <c r="D7" i="96"/>
  <c r="K18" i="87"/>
  <c r="C8" i="84"/>
  <c r="C7" i="97"/>
  <c r="E7" i="97"/>
  <c r="F7" i="97"/>
  <c r="B7" i="97"/>
  <c r="H8" i="93"/>
  <c r="H8" i="104"/>
  <c r="K9" i="101"/>
  <c r="H44" i="84"/>
  <c r="L16" i="180"/>
  <c r="I15" i="169"/>
  <c r="F7" i="84"/>
  <c r="G7" i="84"/>
  <c r="H19" i="84"/>
  <c r="H43" i="84"/>
  <c r="G67" i="94"/>
  <c r="G10" i="96"/>
  <c r="G8" i="84"/>
  <c r="G14" i="96"/>
  <c r="H13" i="84"/>
  <c r="K41" i="87"/>
  <c r="G14" i="97"/>
  <c r="K8" i="87"/>
  <c r="G11" i="97"/>
  <c r="G15" i="97"/>
  <c r="G15" i="96"/>
  <c r="H37" i="84"/>
  <c r="G9" i="96"/>
  <c r="F8" i="84"/>
  <c r="H31" i="84"/>
  <c r="H55" i="84"/>
  <c r="K22" i="87"/>
  <c r="G16" i="94"/>
  <c r="G8" i="97"/>
  <c r="D9" i="105"/>
  <c r="H26" i="84"/>
  <c r="H56" i="84"/>
  <c r="J8" i="102"/>
  <c r="J9" i="102"/>
  <c r="E9" i="103"/>
  <c r="J9" i="106"/>
  <c r="G12" i="97"/>
  <c r="G10" i="97"/>
  <c r="G13" i="97"/>
  <c r="G9" i="97"/>
  <c r="G23" i="97"/>
  <c r="G12" i="96"/>
  <c r="G23" i="96"/>
  <c r="G13" i="96"/>
  <c r="G11" i="96"/>
  <c r="K7" i="95"/>
  <c r="G75" i="94"/>
  <c r="C7" i="94"/>
  <c r="F7" i="94"/>
  <c r="G14" i="94"/>
  <c r="G11" i="94"/>
  <c r="B7" i="94"/>
  <c r="G51" i="94"/>
  <c r="G13" i="94"/>
  <c r="G34" i="94"/>
  <c r="G10" i="94"/>
  <c r="E7" i="94"/>
  <c r="G15" i="94"/>
  <c r="D7" i="94"/>
  <c r="G12" i="94"/>
  <c r="G25" i="94"/>
  <c r="G43" i="94"/>
  <c r="G59" i="94"/>
  <c r="G9" i="94"/>
  <c r="G7" i="92"/>
  <c r="G7" i="86"/>
  <c r="H20" i="84"/>
  <c r="H12" i="84"/>
  <c r="E8" i="84"/>
  <c r="C7" i="84"/>
  <c r="H25" i="84"/>
  <c r="H49" i="84"/>
  <c r="H32" i="84"/>
  <c r="H50" i="84"/>
  <c r="H10" i="84"/>
  <c r="H9" i="84"/>
  <c r="H38" i="84"/>
  <c r="H7" i="83"/>
  <c r="D8" i="84"/>
  <c r="G8" i="94"/>
  <c r="D7" i="84"/>
  <c r="H11" i="84"/>
  <c r="G15" i="82"/>
  <c r="G14" i="82"/>
  <c r="G13" i="82"/>
  <c r="G12" i="82"/>
  <c r="G11" i="82"/>
  <c r="G10" i="82"/>
  <c r="G9" i="82"/>
  <c r="G8" i="82"/>
  <c r="F7" i="82"/>
  <c r="E7" i="82"/>
  <c r="D7" i="82"/>
  <c r="C7" i="82"/>
  <c r="B7" i="82"/>
  <c r="F98" i="81"/>
  <c r="F97" i="81"/>
  <c r="F96" i="81"/>
  <c r="F95" i="81"/>
  <c r="F94" i="81"/>
  <c r="F93" i="81"/>
  <c r="F92" i="81"/>
  <c r="F91" i="81"/>
  <c r="F90" i="81"/>
  <c r="F89" i="81"/>
  <c r="F88" i="81"/>
  <c r="F87" i="81"/>
  <c r="F86" i="81"/>
  <c r="F85" i="81"/>
  <c r="F84" i="81"/>
  <c r="F83" i="81"/>
  <c r="F82" i="81"/>
  <c r="F81" i="81"/>
  <c r="F80" i="81"/>
  <c r="F79" i="81"/>
  <c r="F78" i="81"/>
  <c r="F77" i="81"/>
  <c r="F76" i="81"/>
  <c r="F75" i="81"/>
  <c r="F74" i="81"/>
  <c r="F73" i="81"/>
  <c r="F72" i="81"/>
  <c r="F71" i="81"/>
  <c r="F70" i="81"/>
  <c r="F69" i="81"/>
  <c r="F68" i="81"/>
  <c r="F67" i="81"/>
  <c r="F66" i="81"/>
  <c r="F65" i="81"/>
  <c r="F64" i="81"/>
  <c r="F63" i="81"/>
  <c r="F62" i="81"/>
  <c r="F61" i="81"/>
  <c r="F60" i="81"/>
  <c r="F59" i="8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D8" i="81"/>
  <c r="C8" i="81"/>
  <c r="E15" i="80"/>
  <c r="E14" i="80"/>
  <c r="E13" i="80"/>
  <c r="E12" i="80"/>
  <c r="E11" i="80"/>
  <c r="E10" i="80"/>
  <c r="E9" i="80"/>
  <c r="E8" i="80"/>
  <c r="D7" i="80"/>
  <c r="C7" i="80"/>
  <c r="B7" i="80"/>
  <c r="G15" i="79"/>
  <c r="G14" i="79"/>
  <c r="G13" i="79"/>
  <c r="G12" i="79"/>
  <c r="G11" i="79"/>
  <c r="G10" i="79"/>
  <c r="G9" i="79"/>
  <c r="G8" i="79"/>
  <c r="F7" i="79"/>
  <c r="E7" i="79"/>
  <c r="D7" i="79"/>
  <c r="C7" i="79"/>
  <c r="B7" i="79"/>
  <c r="K41" i="77"/>
  <c r="K40" i="77"/>
  <c r="K39" i="77"/>
  <c r="J38" i="77"/>
  <c r="H38" i="77"/>
  <c r="G38" i="77"/>
  <c r="I38" i="77"/>
  <c r="F38" i="77"/>
  <c r="E38" i="77"/>
  <c r="D38" i="77"/>
  <c r="C38" i="77"/>
  <c r="B38" i="77"/>
  <c r="K37" i="77"/>
  <c r="K36" i="77"/>
  <c r="K35" i="77"/>
  <c r="J34" i="77"/>
  <c r="H34" i="77"/>
  <c r="G34" i="77"/>
  <c r="I34" i="77"/>
  <c r="F34" i="77"/>
  <c r="E34" i="77"/>
  <c r="D34" i="77"/>
  <c r="C34" i="77"/>
  <c r="B34" i="77"/>
  <c r="K33" i="77"/>
  <c r="K32" i="77"/>
  <c r="K31" i="77"/>
  <c r="J30" i="77"/>
  <c r="H30" i="77"/>
  <c r="G30" i="77"/>
  <c r="I30" i="77"/>
  <c r="F30" i="77"/>
  <c r="E30" i="77"/>
  <c r="D30" i="77"/>
  <c r="C30" i="77"/>
  <c r="B30" i="77"/>
  <c r="K29" i="77"/>
  <c r="K28" i="77"/>
  <c r="K27" i="77"/>
  <c r="J26" i="77"/>
  <c r="H26" i="77"/>
  <c r="G26" i="77"/>
  <c r="I26" i="77"/>
  <c r="F26" i="77"/>
  <c r="E26" i="77"/>
  <c r="D26" i="77"/>
  <c r="C26" i="77"/>
  <c r="B26" i="77"/>
  <c r="K25" i="77"/>
  <c r="K24" i="77"/>
  <c r="K23" i="77"/>
  <c r="J22" i="77"/>
  <c r="H22" i="77"/>
  <c r="G22" i="77"/>
  <c r="I22" i="77"/>
  <c r="F22" i="77"/>
  <c r="E22" i="77"/>
  <c r="D22" i="77"/>
  <c r="C22" i="77"/>
  <c r="B22" i="77"/>
  <c r="K21" i="77"/>
  <c r="K20" i="77"/>
  <c r="K19" i="77"/>
  <c r="J18" i="77"/>
  <c r="H18" i="77"/>
  <c r="G18" i="77"/>
  <c r="I18" i="77"/>
  <c r="F18" i="77"/>
  <c r="E18" i="77"/>
  <c r="D18" i="77"/>
  <c r="C18" i="77"/>
  <c r="B18" i="77"/>
  <c r="K17" i="77"/>
  <c r="K16" i="77"/>
  <c r="K15" i="77"/>
  <c r="J14" i="77"/>
  <c r="H14" i="77"/>
  <c r="G14" i="77"/>
  <c r="I14" i="77"/>
  <c r="F14" i="77"/>
  <c r="E14" i="77"/>
  <c r="D14" i="77"/>
  <c r="C14" i="77"/>
  <c r="B14" i="77"/>
  <c r="K13" i="77"/>
  <c r="K12" i="77"/>
  <c r="K11" i="77"/>
  <c r="J10" i="77"/>
  <c r="H10" i="77"/>
  <c r="G10" i="77"/>
  <c r="I10" i="77"/>
  <c r="F10" i="77"/>
  <c r="E10" i="77"/>
  <c r="D10" i="77"/>
  <c r="C10" i="77"/>
  <c r="B10" i="77"/>
  <c r="K8" i="77"/>
  <c r="J41" i="76"/>
  <c r="J40" i="76"/>
  <c r="J39" i="76"/>
  <c r="I38" i="76"/>
  <c r="G38" i="76"/>
  <c r="F38" i="76"/>
  <c r="H38" i="76"/>
  <c r="E38" i="76"/>
  <c r="D38" i="76"/>
  <c r="C38" i="76"/>
  <c r="B38" i="76"/>
  <c r="J37" i="76"/>
  <c r="J36" i="76"/>
  <c r="J35" i="76"/>
  <c r="I34" i="76"/>
  <c r="G34" i="76"/>
  <c r="F34" i="76"/>
  <c r="H34" i="76"/>
  <c r="E34" i="76"/>
  <c r="D34" i="76"/>
  <c r="C34" i="76"/>
  <c r="B34" i="76"/>
  <c r="J33" i="76"/>
  <c r="J32" i="76"/>
  <c r="J31" i="76"/>
  <c r="I30" i="76"/>
  <c r="G30" i="76"/>
  <c r="F30" i="76"/>
  <c r="H30" i="76"/>
  <c r="E30" i="76"/>
  <c r="D30" i="76"/>
  <c r="C30" i="76"/>
  <c r="B30" i="76"/>
  <c r="J29" i="76"/>
  <c r="J28" i="76"/>
  <c r="J27" i="76"/>
  <c r="I26" i="76"/>
  <c r="G26" i="76"/>
  <c r="F26" i="76"/>
  <c r="H26" i="76"/>
  <c r="E26" i="76"/>
  <c r="D26" i="76"/>
  <c r="C26" i="76"/>
  <c r="B26" i="76"/>
  <c r="J25" i="76"/>
  <c r="J24" i="76"/>
  <c r="J23" i="76"/>
  <c r="I22" i="76"/>
  <c r="G22" i="76"/>
  <c r="F22" i="76"/>
  <c r="H22" i="76"/>
  <c r="E22" i="76"/>
  <c r="D22" i="76"/>
  <c r="C22" i="76"/>
  <c r="B22" i="76"/>
  <c r="J21" i="76"/>
  <c r="J20" i="76"/>
  <c r="J19" i="76"/>
  <c r="I18" i="76"/>
  <c r="G18" i="76"/>
  <c r="F18" i="76"/>
  <c r="H18" i="76"/>
  <c r="E18" i="76"/>
  <c r="D18" i="76"/>
  <c r="C18" i="76"/>
  <c r="B18" i="76"/>
  <c r="J17" i="76"/>
  <c r="J16" i="76"/>
  <c r="J15" i="76"/>
  <c r="I14" i="76"/>
  <c r="G14" i="76"/>
  <c r="F14" i="76"/>
  <c r="H14" i="76"/>
  <c r="E14" i="76"/>
  <c r="D14" i="76"/>
  <c r="C14" i="76"/>
  <c r="B14" i="76"/>
  <c r="J13" i="76"/>
  <c r="J12" i="76"/>
  <c r="J11" i="76"/>
  <c r="I10" i="76"/>
  <c r="G10" i="76"/>
  <c r="F10" i="76"/>
  <c r="H10" i="76"/>
  <c r="E10" i="76"/>
  <c r="D10" i="76"/>
  <c r="C10" i="76"/>
  <c r="B10" i="76"/>
  <c r="J8" i="76"/>
  <c r="K41" i="75"/>
  <c r="K40" i="75"/>
  <c r="K39" i="75"/>
  <c r="J38" i="75"/>
  <c r="H38" i="75"/>
  <c r="G38" i="75"/>
  <c r="I38" i="75"/>
  <c r="F38" i="75"/>
  <c r="E38" i="75"/>
  <c r="D38" i="75"/>
  <c r="C38" i="75"/>
  <c r="B38" i="75"/>
  <c r="K37" i="75"/>
  <c r="K36" i="75"/>
  <c r="K35" i="75"/>
  <c r="J34" i="75"/>
  <c r="H34" i="75"/>
  <c r="G34" i="75"/>
  <c r="I34" i="75"/>
  <c r="F34" i="75"/>
  <c r="E34" i="75"/>
  <c r="D34" i="75"/>
  <c r="C34" i="75"/>
  <c r="B34" i="75"/>
  <c r="K33" i="75"/>
  <c r="K32" i="75"/>
  <c r="K31" i="75"/>
  <c r="J30" i="75"/>
  <c r="H30" i="75"/>
  <c r="G30" i="75"/>
  <c r="I30" i="75"/>
  <c r="F30" i="75"/>
  <c r="E30" i="75"/>
  <c r="D30" i="75"/>
  <c r="C30" i="75"/>
  <c r="B30" i="75"/>
  <c r="K29" i="75"/>
  <c r="K28" i="75"/>
  <c r="K27" i="75"/>
  <c r="J26" i="75"/>
  <c r="H26" i="75"/>
  <c r="G26" i="75"/>
  <c r="I26" i="75"/>
  <c r="F26" i="75"/>
  <c r="E26" i="75"/>
  <c r="D26" i="75"/>
  <c r="C26" i="75"/>
  <c r="B26" i="75"/>
  <c r="K25" i="75"/>
  <c r="K24" i="75"/>
  <c r="K23" i="75"/>
  <c r="J22" i="75"/>
  <c r="H22" i="75"/>
  <c r="G22" i="75"/>
  <c r="I22" i="75"/>
  <c r="F22" i="75"/>
  <c r="E22" i="75"/>
  <c r="D22" i="75"/>
  <c r="C22" i="75"/>
  <c r="B22" i="75"/>
  <c r="K21" i="75"/>
  <c r="K20" i="75"/>
  <c r="K19" i="75"/>
  <c r="J18" i="75"/>
  <c r="H18" i="75"/>
  <c r="G18" i="75"/>
  <c r="I18" i="75"/>
  <c r="F18" i="75"/>
  <c r="E18" i="75"/>
  <c r="D18" i="75"/>
  <c r="C18" i="75"/>
  <c r="B18" i="75"/>
  <c r="K17" i="75"/>
  <c r="K16" i="75"/>
  <c r="K15" i="75"/>
  <c r="J14" i="75"/>
  <c r="H14" i="75"/>
  <c r="G14" i="75"/>
  <c r="I14" i="75"/>
  <c r="F14" i="75"/>
  <c r="E14" i="75"/>
  <c r="D14" i="75"/>
  <c r="C14" i="75"/>
  <c r="B14" i="75"/>
  <c r="K13" i="75"/>
  <c r="K12" i="75"/>
  <c r="K11" i="75"/>
  <c r="J10" i="75"/>
  <c r="H10" i="75"/>
  <c r="G10" i="75"/>
  <c r="I10" i="75"/>
  <c r="F10" i="75"/>
  <c r="E10" i="75"/>
  <c r="D10" i="75"/>
  <c r="C10" i="75"/>
  <c r="B10" i="75"/>
  <c r="K8" i="75"/>
  <c r="F41" i="65"/>
  <c r="F40" i="65"/>
  <c r="F39" i="65"/>
  <c r="E38" i="65"/>
  <c r="D38" i="65"/>
  <c r="C38" i="65"/>
  <c r="B38" i="65"/>
  <c r="F37" i="65"/>
  <c r="F36" i="65"/>
  <c r="F35" i="65"/>
  <c r="E34" i="65"/>
  <c r="D34" i="65"/>
  <c r="C34" i="65"/>
  <c r="B34" i="65"/>
  <c r="F33" i="65"/>
  <c r="F32" i="65"/>
  <c r="F31" i="65"/>
  <c r="E30" i="65"/>
  <c r="D30" i="65"/>
  <c r="C30" i="65"/>
  <c r="B30" i="65"/>
  <c r="F29" i="65"/>
  <c r="F28" i="65"/>
  <c r="F27" i="65"/>
  <c r="E26" i="65"/>
  <c r="D26" i="65"/>
  <c r="C26" i="65"/>
  <c r="B26" i="65"/>
  <c r="F25" i="65"/>
  <c r="F24" i="65"/>
  <c r="F23" i="65"/>
  <c r="E22" i="65"/>
  <c r="D22" i="65"/>
  <c r="C22" i="65"/>
  <c r="B22" i="65"/>
  <c r="F21" i="65"/>
  <c r="F20" i="65"/>
  <c r="F19" i="65"/>
  <c r="E18" i="65"/>
  <c r="D18" i="65"/>
  <c r="C18" i="65"/>
  <c r="B18" i="65"/>
  <c r="F17" i="65"/>
  <c r="F16" i="65"/>
  <c r="F15" i="65"/>
  <c r="E14" i="65"/>
  <c r="D14" i="65"/>
  <c r="C14" i="65"/>
  <c r="B14" i="65"/>
  <c r="F13" i="65"/>
  <c r="F12" i="65"/>
  <c r="F11" i="65"/>
  <c r="E10" i="65"/>
  <c r="D10" i="65"/>
  <c r="C10" i="65"/>
  <c r="B10" i="65"/>
  <c r="F8" i="65"/>
  <c r="F41" i="64"/>
  <c r="F40" i="64"/>
  <c r="F39" i="64"/>
  <c r="E38" i="64"/>
  <c r="D38" i="64"/>
  <c r="C38" i="64"/>
  <c r="B38" i="64"/>
  <c r="F37" i="64"/>
  <c r="F36" i="64"/>
  <c r="F35" i="64"/>
  <c r="E34" i="64"/>
  <c r="D34" i="64"/>
  <c r="C34" i="64"/>
  <c r="B34" i="64"/>
  <c r="F33" i="64"/>
  <c r="F32" i="64"/>
  <c r="F31" i="64"/>
  <c r="E30" i="64"/>
  <c r="D30" i="64"/>
  <c r="C30" i="64"/>
  <c r="B30" i="64"/>
  <c r="F29" i="64"/>
  <c r="F28" i="64"/>
  <c r="F27" i="64"/>
  <c r="E26" i="64"/>
  <c r="D26" i="64"/>
  <c r="C26" i="64"/>
  <c r="B26" i="64"/>
  <c r="F25" i="64"/>
  <c r="F24" i="64"/>
  <c r="F23" i="64"/>
  <c r="E22" i="64"/>
  <c r="D22" i="64"/>
  <c r="C22" i="64"/>
  <c r="B22" i="64"/>
  <c r="F21" i="64"/>
  <c r="F20" i="64"/>
  <c r="F19" i="64"/>
  <c r="E18" i="64"/>
  <c r="D18" i="64"/>
  <c r="C18" i="64"/>
  <c r="B18" i="64"/>
  <c r="F17" i="64"/>
  <c r="F16" i="64"/>
  <c r="F15" i="64"/>
  <c r="E14" i="64"/>
  <c r="D14" i="64"/>
  <c r="C14" i="64"/>
  <c r="B14" i="64"/>
  <c r="F13" i="64"/>
  <c r="F12" i="64"/>
  <c r="F11" i="64"/>
  <c r="E10" i="64"/>
  <c r="D10" i="64"/>
  <c r="C10" i="64"/>
  <c r="B10" i="64"/>
  <c r="F8" i="64"/>
  <c r="F41" i="63"/>
  <c r="F40" i="63"/>
  <c r="F39" i="63"/>
  <c r="E38" i="63"/>
  <c r="D38" i="63"/>
  <c r="C38" i="63"/>
  <c r="B38" i="63"/>
  <c r="F37" i="63"/>
  <c r="F36" i="63"/>
  <c r="F35" i="63"/>
  <c r="E34" i="63"/>
  <c r="D34" i="63"/>
  <c r="C34" i="63"/>
  <c r="B34" i="63"/>
  <c r="F33" i="63"/>
  <c r="F32" i="63"/>
  <c r="F31" i="63"/>
  <c r="E30" i="63"/>
  <c r="D30" i="63"/>
  <c r="C30" i="63"/>
  <c r="B30" i="63"/>
  <c r="F29" i="63"/>
  <c r="F28" i="63"/>
  <c r="F27" i="63"/>
  <c r="E26" i="63"/>
  <c r="D26" i="63"/>
  <c r="C26" i="63"/>
  <c r="B26" i="63"/>
  <c r="F25" i="63"/>
  <c r="F24" i="63"/>
  <c r="F23" i="63"/>
  <c r="E22" i="63"/>
  <c r="D22" i="63"/>
  <c r="C22" i="63"/>
  <c r="B22" i="63"/>
  <c r="F21" i="63"/>
  <c r="F20" i="63"/>
  <c r="F19" i="63"/>
  <c r="E18" i="63"/>
  <c r="D18" i="63"/>
  <c r="C18" i="63"/>
  <c r="B18" i="63"/>
  <c r="F17" i="63"/>
  <c r="F16" i="63"/>
  <c r="F15" i="63"/>
  <c r="E14" i="63"/>
  <c r="D14" i="63"/>
  <c r="C14" i="63"/>
  <c r="B14" i="63"/>
  <c r="F13" i="63"/>
  <c r="F12" i="63"/>
  <c r="F11" i="63"/>
  <c r="E10" i="63"/>
  <c r="D10" i="63"/>
  <c r="C10" i="63"/>
  <c r="B10" i="63"/>
  <c r="F8" i="63"/>
  <c r="K25" i="62"/>
  <c r="K24" i="62"/>
  <c r="K23" i="62"/>
  <c r="K22" i="62"/>
  <c r="K21" i="62"/>
  <c r="K20" i="62"/>
  <c r="K19" i="62"/>
  <c r="K18" i="62"/>
  <c r="K17" i="62"/>
  <c r="K16" i="62"/>
  <c r="K15" i="62"/>
  <c r="K14" i="62"/>
  <c r="K13" i="62"/>
  <c r="K12" i="62"/>
  <c r="K11" i="62"/>
  <c r="K10" i="62"/>
  <c r="K9" i="62"/>
  <c r="L8" i="62"/>
  <c r="J8" i="62"/>
  <c r="I8" i="62"/>
  <c r="H8" i="62"/>
  <c r="G8" i="62"/>
  <c r="F8" i="62"/>
  <c r="E8" i="62"/>
  <c r="D8" i="62"/>
  <c r="C8" i="62"/>
  <c r="K26" i="61"/>
  <c r="K25" i="61"/>
  <c r="K24" i="61"/>
  <c r="K23" i="61"/>
  <c r="K22" i="61"/>
  <c r="K21" i="61"/>
  <c r="K20" i="61"/>
  <c r="K19" i="61"/>
  <c r="K18" i="61"/>
  <c r="K17" i="61"/>
  <c r="K16" i="61"/>
  <c r="K15" i="61"/>
  <c r="K14" i="61"/>
  <c r="K13" i="61"/>
  <c r="K12" i="61"/>
  <c r="K11" i="61"/>
  <c r="K10" i="61"/>
  <c r="K9" i="61"/>
  <c r="L8" i="61"/>
  <c r="J8" i="61"/>
  <c r="I8" i="61"/>
  <c r="H8" i="61"/>
  <c r="G8" i="61"/>
  <c r="F8" i="61"/>
  <c r="E8" i="61"/>
  <c r="D8" i="61"/>
  <c r="C8" i="61"/>
  <c r="K26" i="60"/>
  <c r="K25" i="60"/>
  <c r="K24" i="60"/>
  <c r="K23" i="60"/>
  <c r="K22" i="60"/>
  <c r="K21" i="60"/>
  <c r="K20" i="60"/>
  <c r="K19" i="60"/>
  <c r="K18" i="60"/>
  <c r="K17" i="60"/>
  <c r="K16" i="60"/>
  <c r="K15" i="60"/>
  <c r="K14" i="60"/>
  <c r="K13" i="60"/>
  <c r="K12" i="60"/>
  <c r="K11" i="60"/>
  <c r="K10" i="60"/>
  <c r="K9" i="60"/>
  <c r="L8" i="60"/>
  <c r="J8" i="60"/>
  <c r="I8" i="60"/>
  <c r="H8" i="60"/>
  <c r="G8" i="60"/>
  <c r="F8" i="60"/>
  <c r="E8" i="60"/>
  <c r="D8" i="60"/>
  <c r="C8" i="60"/>
  <c r="K13" i="59"/>
  <c r="K12" i="59"/>
  <c r="K11" i="59"/>
  <c r="K10" i="59"/>
  <c r="K9" i="59"/>
  <c r="L8" i="59"/>
  <c r="J8" i="59"/>
  <c r="I8" i="59"/>
  <c r="H8" i="59"/>
  <c r="G8" i="59"/>
  <c r="F8" i="59"/>
  <c r="E8" i="59"/>
  <c r="D8" i="59"/>
  <c r="C8" i="59"/>
  <c r="K16" i="58"/>
  <c r="K15" i="58"/>
  <c r="K14" i="58"/>
  <c r="K13" i="58"/>
  <c r="K12" i="58"/>
  <c r="K11" i="58"/>
  <c r="K10" i="58"/>
  <c r="K9" i="58"/>
  <c r="L8" i="58"/>
  <c r="J8" i="58"/>
  <c r="I8" i="58"/>
  <c r="H8" i="58"/>
  <c r="G8" i="58"/>
  <c r="F8" i="58"/>
  <c r="E8" i="58"/>
  <c r="D8" i="58"/>
  <c r="C8" i="58"/>
  <c r="K16" i="57"/>
  <c r="K15" i="57"/>
  <c r="K14" i="57"/>
  <c r="K13" i="57"/>
  <c r="K12" i="57"/>
  <c r="K11" i="57"/>
  <c r="K10" i="57"/>
  <c r="K9" i="57"/>
  <c r="L8" i="57"/>
  <c r="J8" i="57"/>
  <c r="I8" i="57"/>
  <c r="H8" i="57"/>
  <c r="G8" i="57"/>
  <c r="F8" i="57"/>
  <c r="E8" i="57"/>
  <c r="C8" i="57"/>
  <c r="J41" i="56"/>
  <c r="J40" i="56"/>
  <c r="J39" i="56"/>
  <c r="I38" i="56"/>
  <c r="H38" i="56"/>
  <c r="G38" i="56"/>
  <c r="F38" i="56"/>
  <c r="E38" i="56"/>
  <c r="D38" i="56"/>
  <c r="C38" i="56"/>
  <c r="B38" i="56"/>
  <c r="J37" i="56"/>
  <c r="J36" i="56"/>
  <c r="J35" i="56"/>
  <c r="H34" i="56"/>
  <c r="G34" i="56"/>
  <c r="F34" i="56"/>
  <c r="E34" i="56"/>
  <c r="D34" i="56"/>
  <c r="C34" i="56"/>
  <c r="B34" i="56"/>
  <c r="J33" i="56"/>
  <c r="J32" i="56"/>
  <c r="J31" i="56"/>
  <c r="I30" i="56"/>
  <c r="H30" i="56"/>
  <c r="G30" i="56"/>
  <c r="F30" i="56"/>
  <c r="E30" i="56"/>
  <c r="D30" i="56"/>
  <c r="C30" i="56"/>
  <c r="B30" i="56"/>
  <c r="J29" i="56"/>
  <c r="J28" i="56"/>
  <c r="J27" i="56"/>
  <c r="I26" i="56"/>
  <c r="H26" i="56"/>
  <c r="G26" i="56"/>
  <c r="F26" i="56"/>
  <c r="E26" i="56"/>
  <c r="D26" i="56"/>
  <c r="C26" i="56"/>
  <c r="B26" i="56"/>
  <c r="J25" i="56"/>
  <c r="J24" i="56"/>
  <c r="J23" i="56"/>
  <c r="I22" i="56"/>
  <c r="H22" i="56"/>
  <c r="G22" i="56"/>
  <c r="F22" i="56"/>
  <c r="E22" i="56"/>
  <c r="D22" i="56"/>
  <c r="C22" i="56"/>
  <c r="B22" i="56"/>
  <c r="J21" i="56"/>
  <c r="J20" i="56"/>
  <c r="J19" i="56"/>
  <c r="I18" i="56"/>
  <c r="H18" i="56"/>
  <c r="G18" i="56"/>
  <c r="F18" i="56"/>
  <c r="E18" i="56"/>
  <c r="D18" i="56"/>
  <c r="C18" i="56"/>
  <c r="B18" i="56"/>
  <c r="J17" i="56"/>
  <c r="J16" i="56"/>
  <c r="J15" i="56"/>
  <c r="I14" i="56"/>
  <c r="H14" i="56"/>
  <c r="G14" i="56"/>
  <c r="F14" i="56"/>
  <c r="E14" i="56"/>
  <c r="D14" i="56"/>
  <c r="C14" i="56"/>
  <c r="B14" i="56"/>
  <c r="J13" i="56"/>
  <c r="J12" i="56"/>
  <c r="J11" i="56"/>
  <c r="I10" i="56"/>
  <c r="H10" i="56"/>
  <c r="G10" i="56"/>
  <c r="F10" i="56"/>
  <c r="E10" i="56"/>
  <c r="D10" i="56"/>
  <c r="C10" i="56"/>
  <c r="B10" i="56"/>
  <c r="J8" i="56"/>
  <c r="Q31" i="55"/>
  <c r="P31" i="55"/>
  <c r="L31" i="55"/>
  <c r="I31" i="55"/>
  <c r="F31" i="55"/>
  <c r="C31" i="55"/>
  <c r="Q30" i="55"/>
  <c r="P30" i="55"/>
  <c r="P29" i="55" s="1"/>
  <c r="L30" i="55"/>
  <c r="I30" i="55"/>
  <c r="F30" i="55"/>
  <c r="C30" i="55"/>
  <c r="N29" i="55"/>
  <c r="M29" i="55"/>
  <c r="K29" i="55"/>
  <c r="J29" i="55"/>
  <c r="H29" i="55"/>
  <c r="G29" i="55"/>
  <c r="E29" i="55"/>
  <c r="D29" i="55"/>
  <c r="C29" i="55" s="1"/>
  <c r="Q28" i="55"/>
  <c r="P28" i="55"/>
  <c r="L28" i="55"/>
  <c r="I28" i="55"/>
  <c r="F28" i="55"/>
  <c r="C28" i="55"/>
  <c r="Q27" i="55"/>
  <c r="P27" i="55"/>
  <c r="L27" i="55"/>
  <c r="I27" i="55"/>
  <c r="F27" i="55"/>
  <c r="C27" i="55"/>
  <c r="N26" i="55"/>
  <c r="M26" i="55"/>
  <c r="K26" i="55"/>
  <c r="J26" i="55"/>
  <c r="H26" i="55"/>
  <c r="G26" i="55"/>
  <c r="E26" i="55"/>
  <c r="D26" i="55"/>
  <c r="C26" i="55" s="1"/>
  <c r="Q25" i="55"/>
  <c r="P25" i="55"/>
  <c r="L25" i="55"/>
  <c r="I25" i="55"/>
  <c r="F25" i="55"/>
  <c r="C25" i="55"/>
  <c r="Q24" i="55"/>
  <c r="P24" i="55"/>
  <c r="P23" i="55" s="1"/>
  <c r="L24" i="55"/>
  <c r="I24" i="55"/>
  <c r="F24" i="55"/>
  <c r="C24" i="55"/>
  <c r="N23" i="55"/>
  <c r="M23" i="55"/>
  <c r="K23" i="55"/>
  <c r="J23" i="55"/>
  <c r="H23" i="55"/>
  <c r="G23" i="55"/>
  <c r="E23" i="55"/>
  <c r="D23" i="55"/>
  <c r="Q22" i="55"/>
  <c r="P22" i="55"/>
  <c r="L22" i="55"/>
  <c r="I22" i="55"/>
  <c r="F22" i="55"/>
  <c r="C22" i="55"/>
  <c r="Q21" i="55"/>
  <c r="P21" i="55"/>
  <c r="P20" i="55" s="1"/>
  <c r="L21" i="55"/>
  <c r="I21" i="55"/>
  <c r="F21" i="55"/>
  <c r="C21" i="55"/>
  <c r="N20" i="55"/>
  <c r="M20" i="55"/>
  <c r="K20" i="55"/>
  <c r="J20" i="55"/>
  <c r="H20" i="55"/>
  <c r="G20" i="55"/>
  <c r="E20" i="55"/>
  <c r="D20" i="55"/>
  <c r="Q19" i="55"/>
  <c r="P19" i="55"/>
  <c r="L19" i="55"/>
  <c r="I19" i="55"/>
  <c r="F19" i="55"/>
  <c r="C19" i="55"/>
  <c r="Q18" i="55"/>
  <c r="P18" i="55"/>
  <c r="P17" i="55" s="1"/>
  <c r="L18" i="55"/>
  <c r="I18" i="55"/>
  <c r="F18" i="55"/>
  <c r="C18" i="55"/>
  <c r="N17" i="55"/>
  <c r="L17" i="55" s="1"/>
  <c r="M17" i="55"/>
  <c r="K17" i="55"/>
  <c r="J17" i="55"/>
  <c r="H17" i="55"/>
  <c r="F17" i="55" s="1"/>
  <c r="G17" i="55"/>
  <c r="E17" i="55"/>
  <c r="D17" i="55"/>
  <c r="C17" i="55" s="1"/>
  <c r="Q16" i="55"/>
  <c r="P16" i="55"/>
  <c r="L16" i="55"/>
  <c r="I16" i="55"/>
  <c r="F16" i="55"/>
  <c r="C16" i="55"/>
  <c r="Q15" i="55"/>
  <c r="P15" i="55"/>
  <c r="O15" i="55" s="1"/>
  <c r="L15" i="55"/>
  <c r="I15" i="55"/>
  <c r="F15" i="55"/>
  <c r="C15" i="55"/>
  <c r="N14" i="55"/>
  <c r="M14" i="55"/>
  <c r="K14" i="55"/>
  <c r="J14" i="55"/>
  <c r="H14" i="55"/>
  <c r="G14" i="55"/>
  <c r="E14" i="55"/>
  <c r="D14" i="55"/>
  <c r="Q13" i="55"/>
  <c r="P13" i="55"/>
  <c r="L13" i="55"/>
  <c r="I13" i="55"/>
  <c r="F13" i="55"/>
  <c r="C13" i="55"/>
  <c r="Q12" i="55"/>
  <c r="P12" i="55"/>
  <c r="L12" i="55"/>
  <c r="I12" i="55"/>
  <c r="F12" i="55"/>
  <c r="C12" i="55"/>
  <c r="N11" i="55"/>
  <c r="M11" i="55"/>
  <c r="K11" i="55"/>
  <c r="J11" i="55"/>
  <c r="H11" i="55"/>
  <c r="G11" i="55"/>
  <c r="E11" i="55"/>
  <c r="D11" i="55"/>
  <c r="C11" i="55" s="1"/>
  <c r="N10" i="55"/>
  <c r="M10" i="55"/>
  <c r="K10" i="55"/>
  <c r="J10" i="55"/>
  <c r="H10" i="55"/>
  <c r="G10" i="55"/>
  <c r="E10" i="55"/>
  <c r="D10" i="55"/>
  <c r="N9" i="55"/>
  <c r="N8" i="55" s="1"/>
  <c r="M9" i="55"/>
  <c r="M8" i="55" s="1"/>
  <c r="K9" i="55"/>
  <c r="K8" i="55" s="1"/>
  <c r="J9" i="55"/>
  <c r="H9" i="55"/>
  <c r="H8" i="55" s="1"/>
  <c r="G9" i="55"/>
  <c r="E9" i="55"/>
  <c r="E8" i="55" s="1"/>
  <c r="D9" i="55"/>
  <c r="D8" i="55" s="1"/>
  <c r="Q31" i="54"/>
  <c r="P31" i="54"/>
  <c r="L31" i="54"/>
  <c r="I31" i="54"/>
  <c r="F31" i="54"/>
  <c r="C31" i="54"/>
  <c r="Q30" i="54"/>
  <c r="P30" i="54"/>
  <c r="L30" i="54"/>
  <c r="I30" i="54"/>
  <c r="F30" i="54"/>
  <c r="C30" i="54"/>
  <c r="N29" i="54"/>
  <c r="M29" i="54"/>
  <c r="K29" i="54"/>
  <c r="J29" i="54"/>
  <c r="H29" i="54"/>
  <c r="G29" i="54"/>
  <c r="E29" i="54"/>
  <c r="D29" i="54"/>
  <c r="Q28" i="54"/>
  <c r="P28" i="54"/>
  <c r="L28" i="54"/>
  <c r="I28" i="54"/>
  <c r="F28" i="54"/>
  <c r="C28" i="54"/>
  <c r="Q27" i="54"/>
  <c r="P27" i="54"/>
  <c r="L27" i="54"/>
  <c r="I27" i="54"/>
  <c r="F27" i="54"/>
  <c r="C27" i="54"/>
  <c r="N26" i="54"/>
  <c r="M26" i="54"/>
  <c r="K26" i="54"/>
  <c r="J26" i="54"/>
  <c r="H26" i="54"/>
  <c r="G26" i="54"/>
  <c r="E26" i="54"/>
  <c r="D26" i="54"/>
  <c r="Q25" i="54"/>
  <c r="P25" i="54"/>
  <c r="L25" i="54"/>
  <c r="I25" i="54"/>
  <c r="F25" i="54"/>
  <c r="C25" i="54"/>
  <c r="Q24" i="54"/>
  <c r="P24" i="54"/>
  <c r="L24" i="54"/>
  <c r="I24" i="54"/>
  <c r="F24" i="54"/>
  <c r="C24" i="54"/>
  <c r="N23" i="54"/>
  <c r="M23" i="54"/>
  <c r="K23" i="54"/>
  <c r="J23" i="54"/>
  <c r="H23" i="54"/>
  <c r="G23" i="54"/>
  <c r="F23" i="54" s="1"/>
  <c r="E23" i="54"/>
  <c r="D23" i="54"/>
  <c r="Q22" i="54"/>
  <c r="P22" i="54"/>
  <c r="L22" i="54"/>
  <c r="I22" i="54"/>
  <c r="F22" i="54"/>
  <c r="C22" i="54"/>
  <c r="Q21" i="54"/>
  <c r="Q20" i="54" s="1"/>
  <c r="P21" i="54"/>
  <c r="P20" i="54" s="1"/>
  <c r="L21" i="54"/>
  <c r="I21" i="54"/>
  <c r="F21" i="54"/>
  <c r="C21" i="54"/>
  <c r="N20" i="54"/>
  <c r="M20" i="54"/>
  <c r="K20" i="54"/>
  <c r="J20" i="54"/>
  <c r="H20" i="54"/>
  <c r="G20" i="54"/>
  <c r="E20" i="54"/>
  <c r="D20" i="54"/>
  <c r="Q19" i="54"/>
  <c r="P19" i="54"/>
  <c r="L19" i="54"/>
  <c r="I19" i="54"/>
  <c r="F19" i="54"/>
  <c r="C19" i="54"/>
  <c r="Q18" i="54"/>
  <c r="P18" i="54"/>
  <c r="L18" i="54"/>
  <c r="I18" i="54"/>
  <c r="F18" i="54"/>
  <c r="C18" i="54"/>
  <c r="N17" i="54"/>
  <c r="M17" i="54"/>
  <c r="K17" i="54"/>
  <c r="J17" i="54"/>
  <c r="H17" i="54"/>
  <c r="G17" i="54"/>
  <c r="F17" i="54" s="1"/>
  <c r="E17" i="54"/>
  <c r="D17" i="54"/>
  <c r="Q16" i="54"/>
  <c r="P16" i="54"/>
  <c r="O16" i="54" s="1"/>
  <c r="L16" i="54"/>
  <c r="I16" i="54"/>
  <c r="F16" i="54"/>
  <c r="C16" i="54"/>
  <c r="Q15" i="54"/>
  <c r="Q14" i="54" s="1"/>
  <c r="P15" i="54"/>
  <c r="L15" i="54"/>
  <c r="I15" i="54"/>
  <c r="F15" i="54"/>
  <c r="C15" i="54"/>
  <c r="N14" i="54"/>
  <c r="M14" i="54"/>
  <c r="K14" i="54"/>
  <c r="J14" i="54"/>
  <c r="H14" i="54"/>
  <c r="G14" i="54"/>
  <c r="F14" i="54" s="1"/>
  <c r="E14" i="54"/>
  <c r="D14" i="54"/>
  <c r="Q13" i="54"/>
  <c r="P13" i="54"/>
  <c r="L13" i="54"/>
  <c r="I13" i="54"/>
  <c r="F13" i="54"/>
  <c r="C13" i="54"/>
  <c r="Q12" i="54"/>
  <c r="P12" i="54"/>
  <c r="L12" i="54"/>
  <c r="I12" i="54"/>
  <c r="F12" i="54"/>
  <c r="C12" i="54"/>
  <c r="N11" i="54"/>
  <c r="M11" i="54"/>
  <c r="K11" i="54"/>
  <c r="J11" i="54"/>
  <c r="H11" i="54"/>
  <c r="G11" i="54"/>
  <c r="E11" i="54"/>
  <c r="D11" i="54"/>
  <c r="N10" i="54"/>
  <c r="M10" i="54"/>
  <c r="K10" i="54"/>
  <c r="J10" i="54"/>
  <c r="H10" i="54"/>
  <c r="G10" i="54"/>
  <c r="E10" i="54"/>
  <c r="D10" i="54"/>
  <c r="N9" i="54"/>
  <c r="N8" i="54" s="1"/>
  <c r="M9" i="54"/>
  <c r="M8" i="54" s="1"/>
  <c r="K9" i="54"/>
  <c r="K8" i="54" s="1"/>
  <c r="J9" i="54"/>
  <c r="H9" i="54"/>
  <c r="H8" i="54" s="1"/>
  <c r="G9" i="54"/>
  <c r="E9" i="54"/>
  <c r="D9" i="54"/>
  <c r="Q31" i="53"/>
  <c r="P31" i="53"/>
  <c r="L31" i="53"/>
  <c r="I31" i="53"/>
  <c r="F31" i="53"/>
  <c r="C31" i="53"/>
  <c r="Q30" i="53"/>
  <c r="P30" i="53"/>
  <c r="O30" i="53" s="1"/>
  <c r="L30" i="53"/>
  <c r="I30" i="53"/>
  <c r="F30" i="53"/>
  <c r="C30" i="53"/>
  <c r="N29" i="53"/>
  <c r="M29" i="53"/>
  <c r="K29" i="53"/>
  <c r="J29" i="53"/>
  <c r="I29" i="53" s="1"/>
  <c r="H29" i="53"/>
  <c r="G29" i="53"/>
  <c r="E29" i="53"/>
  <c r="D29" i="53"/>
  <c r="Q28" i="53"/>
  <c r="P28" i="53"/>
  <c r="L28" i="53"/>
  <c r="I28" i="53"/>
  <c r="F28" i="53"/>
  <c r="C28" i="53"/>
  <c r="Q27" i="53"/>
  <c r="P27" i="53"/>
  <c r="L27" i="53"/>
  <c r="I27" i="53"/>
  <c r="F27" i="53"/>
  <c r="C27" i="53"/>
  <c r="N26" i="53"/>
  <c r="M26" i="53"/>
  <c r="K26" i="53"/>
  <c r="J26" i="53"/>
  <c r="H26" i="53"/>
  <c r="G26" i="53"/>
  <c r="E26" i="53"/>
  <c r="D26" i="53"/>
  <c r="C26" i="53" s="1"/>
  <c r="Q25" i="53"/>
  <c r="P25" i="53"/>
  <c r="L25" i="53"/>
  <c r="I25" i="53"/>
  <c r="F25" i="53"/>
  <c r="C25" i="53"/>
  <c r="Q24" i="53"/>
  <c r="P24" i="53"/>
  <c r="O24" i="53" s="1"/>
  <c r="L24" i="53"/>
  <c r="I24" i="53"/>
  <c r="F24" i="53"/>
  <c r="C24" i="53"/>
  <c r="N23" i="53"/>
  <c r="M23" i="53"/>
  <c r="K23" i="53"/>
  <c r="J23" i="53"/>
  <c r="H23" i="53"/>
  <c r="G23" i="53"/>
  <c r="E23" i="53"/>
  <c r="D23" i="53"/>
  <c r="Q22" i="53"/>
  <c r="P22" i="53"/>
  <c r="L22" i="53"/>
  <c r="I22" i="53"/>
  <c r="F22" i="53"/>
  <c r="C22" i="53"/>
  <c r="Q21" i="53"/>
  <c r="P21" i="53"/>
  <c r="P20" i="53" s="1"/>
  <c r="L21" i="53"/>
  <c r="I21" i="53"/>
  <c r="F21" i="53"/>
  <c r="C21" i="53"/>
  <c r="N20" i="53"/>
  <c r="M20" i="53"/>
  <c r="K20" i="53"/>
  <c r="J20" i="53"/>
  <c r="H20" i="53"/>
  <c r="G20" i="53"/>
  <c r="E20" i="53"/>
  <c r="D20" i="53"/>
  <c r="Q19" i="53"/>
  <c r="P19" i="53"/>
  <c r="L19" i="53"/>
  <c r="I19" i="53"/>
  <c r="F19" i="53"/>
  <c r="C19" i="53"/>
  <c r="Q18" i="53"/>
  <c r="P18" i="53"/>
  <c r="L18" i="53"/>
  <c r="I18" i="53"/>
  <c r="F18" i="53"/>
  <c r="C18" i="53"/>
  <c r="N17" i="53"/>
  <c r="M17" i="53"/>
  <c r="K17" i="53"/>
  <c r="J17" i="53"/>
  <c r="H17" i="53"/>
  <c r="G17" i="53"/>
  <c r="E17" i="53"/>
  <c r="D17" i="53"/>
  <c r="Q16" i="53"/>
  <c r="P16" i="53"/>
  <c r="L16" i="53"/>
  <c r="I16" i="53"/>
  <c r="F16" i="53"/>
  <c r="C16" i="53"/>
  <c r="Q15" i="53"/>
  <c r="P15" i="53"/>
  <c r="L15" i="53"/>
  <c r="I15" i="53"/>
  <c r="F15" i="53"/>
  <c r="C15" i="53"/>
  <c r="N14" i="53"/>
  <c r="M14" i="53"/>
  <c r="K14" i="53"/>
  <c r="J14" i="53"/>
  <c r="H14" i="53"/>
  <c r="G14" i="53"/>
  <c r="E14" i="53"/>
  <c r="D14" i="53"/>
  <c r="Q13" i="53"/>
  <c r="P13" i="53"/>
  <c r="L13" i="53"/>
  <c r="I13" i="53"/>
  <c r="F13" i="53"/>
  <c r="C13" i="53"/>
  <c r="Q12" i="53"/>
  <c r="P12" i="53"/>
  <c r="P11" i="53" s="1"/>
  <c r="L12" i="53"/>
  <c r="I12" i="53"/>
  <c r="F12" i="53"/>
  <c r="C12" i="53"/>
  <c r="N11" i="53"/>
  <c r="M11" i="53"/>
  <c r="K11" i="53"/>
  <c r="J11" i="53"/>
  <c r="H11" i="53"/>
  <c r="G11" i="53"/>
  <c r="E11" i="53"/>
  <c r="D11" i="53"/>
  <c r="C11" i="53" s="1"/>
  <c r="N10" i="53"/>
  <c r="M10" i="53"/>
  <c r="K10" i="53"/>
  <c r="J10" i="53"/>
  <c r="H10" i="53"/>
  <c r="G10" i="53"/>
  <c r="E10" i="53"/>
  <c r="D10" i="53"/>
  <c r="N9" i="53"/>
  <c r="N8" i="53" s="1"/>
  <c r="M9" i="53"/>
  <c r="M8" i="53" s="1"/>
  <c r="K9" i="53"/>
  <c r="J9" i="53"/>
  <c r="J8" i="53" s="1"/>
  <c r="H9" i="53"/>
  <c r="H8" i="53" s="1"/>
  <c r="G9" i="53"/>
  <c r="E9" i="53"/>
  <c r="D9" i="53"/>
  <c r="K8" i="53"/>
  <c r="E8" i="53"/>
  <c r="I40" i="52"/>
  <c r="I39" i="52"/>
  <c r="I38" i="52"/>
  <c r="H37" i="52"/>
  <c r="G37" i="52"/>
  <c r="F37" i="52"/>
  <c r="E37" i="52"/>
  <c r="D37" i="52"/>
  <c r="C37" i="52"/>
  <c r="B37" i="52"/>
  <c r="I36" i="52"/>
  <c r="I35" i="52"/>
  <c r="I34" i="52"/>
  <c r="H33" i="52"/>
  <c r="G33" i="52"/>
  <c r="F33" i="52"/>
  <c r="E33" i="52"/>
  <c r="D33" i="52"/>
  <c r="C33" i="52"/>
  <c r="I32" i="52"/>
  <c r="I31" i="52"/>
  <c r="I30" i="52"/>
  <c r="H29" i="52"/>
  <c r="G29" i="52"/>
  <c r="F29" i="52"/>
  <c r="E29" i="52"/>
  <c r="D29" i="52"/>
  <c r="C29" i="52"/>
  <c r="B29" i="52"/>
  <c r="I28" i="52"/>
  <c r="I27" i="52"/>
  <c r="I26" i="52"/>
  <c r="H25" i="52"/>
  <c r="G25" i="52"/>
  <c r="F25" i="52"/>
  <c r="E25" i="52"/>
  <c r="D25" i="52"/>
  <c r="C25" i="52"/>
  <c r="B25" i="52"/>
  <c r="I24" i="52"/>
  <c r="I23" i="52"/>
  <c r="I22" i="52"/>
  <c r="H21" i="52"/>
  <c r="G21" i="52"/>
  <c r="F21" i="52"/>
  <c r="E21" i="52"/>
  <c r="D21" i="52"/>
  <c r="C21" i="52"/>
  <c r="B21" i="52"/>
  <c r="I20" i="52"/>
  <c r="I19" i="52"/>
  <c r="I18" i="52"/>
  <c r="H17" i="52"/>
  <c r="G17" i="52"/>
  <c r="F17" i="52"/>
  <c r="E17" i="52"/>
  <c r="D17" i="52"/>
  <c r="C17" i="52"/>
  <c r="B17" i="52"/>
  <c r="I16" i="52"/>
  <c r="I15" i="52"/>
  <c r="I14" i="52"/>
  <c r="H13" i="52"/>
  <c r="G13" i="52"/>
  <c r="F13" i="52"/>
  <c r="E13" i="52"/>
  <c r="D13" i="52"/>
  <c r="C13" i="52"/>
  <c r="B13" i="52"/>
  <c r="I12" i="52"/>
  <c r="I11" i="52"/>
  <c r="I10" i="52"/>
  <c r="H9" i="52"/>
  <c r="G9" i="52"/>
  <c r="F9" i="52"/>
  <c r="E9" i="52"/>
  <c r="D9" i="52"/>
  <c r="C9" i="52"/>
  <c r="B9" i="52"/>
  <c r="I7" i="52"/>
  <c r="I40" i="51"/>
  <c r="I39" i="51"/>
  <c r="I38" i="51"/>
  <c r="H37" i="51"/>
  <c r="G37" i="51"/>
  <c r="F37" i="51"/>
  <c r="E37" i="51"/>
  <c r="D37" i="51"/>
  <c r="C37" i="51"/>
  <c r="B37" i="51"/>
  <c r="I36" i="51"/>
  <c r="I35" i="51"/>
  <c r="I34" i="51"/>
  <c r="H33" i="51"/>
  <c r="G33" i="51"/>
  <c r="F33" i="51"/>
  <c r="E33" i="51"/>
  <c r="D33" i="51"/>
  <c r="C33" i="51"/>
  <c r="B33" i="51"/>
  <c r="I32" i="51"/>
  <c r="I31" i="51"/>
  <c r="I30" i="51"/>
  <c r="H29" i="51"/>
  <c r="G29" i="51"/>
  <c r="F29" i="51"/>
  <c r="E29" i="51"/>
  <c r="D29" i="51"/>
  <c r="C29" i="51"/>
  <c r="B29" i="51"/>
  <c r="I28" i="51"/>
  <c r="I27" i="51"/>
  <c r="I26" i="51"/>
  <c r="H25" i="51"/>
  <c r="G25" i="51"/>
  <c r="F25" i="51"/>
  <c r="E25" i="51"/>
  <c r="D25" i="51"/>
  <c r="C25" i="51"/>
  <c r="B25" i="51"/>
  <c r="I24" i="51"/>
  <c r="I23" i="51"/>
  <c r="I22" i="51"/>
  <c r="H21" i="51"/>
  <c r="G21" i="51"/>
  <c r="F21" i="51"/>
  <c r="E21" i="51"/>
  <c r="D21" i="51"/>
  <c r="C21" i="51"/>
  <c r="B21" i="51"/>
  <c r="I20" i="51"/>
  <c r="I19" i="51"/>
  <c r="I18" i="51"/>
  <c r="H17" i="51"/>
  <c r="G17" i="51"/>
  <c r="F17" i="51"/>
  <c r="E17" i="51"/>
  <c r="D17" i="51"/>
  <c r="C17" i="51"/>
  <c r="B17" i="51"/>
  <c r="I16" i="51"/>
  <c r="I15" i="51"/>
  <c r="I14" i="51"/>
  <c r="H13" i="51"/>
  <c r="G13" i="51"/>
  <c r="F13" i="51"/>
  <c r="E13" i="51"/>
  <c r="D13" i="51"/>
  <c r="C13" i="51"/>
  <c r="B13" i="51"/>
  <c r="I12" i="51"/>
  <c r="I11" i="51"/>
  <c r="I10" i="51"/>
  <c r="H9" i="51"/>
  <c r="G9" i="51"/>
  <c r="F9" i="51"/>
  <c r="E9" i="51"/>
  <c r="D9" i="51"/>
  <c r="C9" i="51"/>
  <c r="B9" i="51"/>
  <c r="I7" i="51"/>
  <c r="I40" i="50"/>
  <c r="I39" i="50"/>
  <c r="I38" i="50"/>
  <c r="H37" i="50"/>
  <c r="G37" i="50"/>
  <c r="F37" i="50"/>
  <c r="E37" i="50"/>
  <c r="D37" i="50"/>
  <c r="C37" i="50"/>
  <c r="B37" i="50"/>
  <c r="I36" i="50"/>
  <c r="I35" i="50"/>
  <c r="I34" i="50"/>
  <c r="H33" i="50"/>
  <c r="G33" i="50"/>
  <c r="F33" i="50"/>
  <c r="E33" i="50"/>
  <c r="D33" i="50"/>
  <c r="C33" i="50"/>
  <c r="B33" i="50"/>
  <c r="I32" i="50"/>
  <c r="I31" i="50"/>
  <c r="I30" i="50"/>
  <c r="H29" i="50"/>
  <c r="G29" i="50"/>
  <c r="F29" i="50"/>
  <c r="E29" i="50"/>
  <c r="D29" i="50"/>
  <c r="C29" i="50"/>
  <c r="B29" i="50"/>
  <c r="I28" i="50"/>
  <c r="I27" i="50"/>
  <c r="I26" i="50"/>
  <c r="H25" i="50"/>
  <c r="G25" i="50"/>
  <c r="F25" i="50"/>
  <c r="E25" i="50"/>
  <c r="D25" i="50"/>
  <c r="C25" i="50"/>
  <c r="B25" i="50"/>
  <c r="I24" i="50"/>
  <c r="I23" i="50"/>
  <c r="I22" i="50"/>
  <c r="H21" i="50"/>
  <c r="G21" i="50"/>
  <c r="F21" i="50"/>
  <c r="E21" i="50"/>
  <c r="D21" i="50"/>
  <c r="C21" i="50"/>
  <c r="B21" i="50"/>
  <c r="I20" i="50"/>
  <c r="I19" i="50"/>
  <c r="I18" i="50"/>
  <c r="H17" i="50"/>
  <c r="G17" i="50"/>
  <c r="F17" i="50"/>
  <c r="E17" i="50"/>
  <c r="D17" i="50"/>
  <c r="C17" i="50"/>
  <c r="B17" i="50"/>
  <c r="I16" i="50"/>
  <c r="I15" i="50"/>
  <c r="I14" i="50"/>
  <c r="H13" i="50"/>
  <c r="G13" i="50"/>
  <c r="F13" i="50"/>
  <c r="E13" i="50"/>
  <c r="D13" i="50"/>
  <c r="C13" i="50"/>
  <c r="B13" i="50"/>
  <c r="I12" i="50"/>
  <c r="I11" i="50"/>
  <c r="H9" i="50"/>
  <c r="G9" i="50"/>
  <c r="F9" i="50"/>
  <c r="E9" i="50"/>
  <c r="D9" i="50"/>
  <c r="C9" i="50"/>
  <c r="B9" i="50"/>
  <c r="I7" i="50"/>
  <c r="L59" i="49"/>
  <c r="I59" i="49"/>
  <c r="F59" i="49"/>
  <c r="L58" i="49"/>
  <c r="I58" i="49"/>
  <c r="F58" i="49"/>
  <c r="L57" i="49"/>
  <c r="I57" i="49"/>
  <c r="F57" i="49"/>
  <c r="L56" i="49"/>
  <c r="I56" i="49"/>
  <c r="F56" i="49"/>
  <c r="L55" i="49"/>
  <c r="I55" i="49"/>
  <c r="F55" i="49"/>
  <c r="L54" i="49"/>
  <c r="I54" i="49"/>
  <c r="F54" i="49"/>
  <c r="L53" i="49"/>
  <c r="I53" i="49"/>
  <c r="F53" i="49"/>
  <c r="K52" i="49"/>
  <c r="J52" i="49"/>
  <c r="L52" i="49" s="1"/>
  <c r="H52" i="49"/>
  <c r="G52" i="49"/>
  <c r="E52" i="49"/>
  <c r="D52" i="49"/>
  <c r="C52" i="49"/>
  <c r="B52" i="49"/>
  <c r="L51" i="49"/>
  <c r="I51" i="49"/>
  <c r="F51" i="49"/>
  <c r="L50" i="49"/>
  <c r="I50" i="49"/>
  <c r="F50" i="49"/>
  <c r="L49" i="49"/>
  <c r="I49" i="49"/>
  <c r="F49" i="49"/>
  <c r="L48" i="49"/>
  <c r="I48" i="49"/>
  <c r="F48" i="49"/>
  <c r="L47" i="49"/>
  <c r="I47" i="49"/>
  <c r="F47" i="49"/>
  <c r="L46" i="49"/>
  <c r="I46" i="49"/>
  <c r="F46" i="49"/>
  <c r="L45" i="49"/>
  <c r="I45" i="49"/>
  <c r="F45" i="49"/>
  <c r="K44" i="49"/>
  <c r="J44" i="49"/>
  <c r="H44" i="49"/>
  <c r="G44" i="49"/>
  <c r="E44" i="49"/>
  <c r="D44" i="49"/>
  <c r="C44" i="49"/>
  <c r="C43" i="49" s="1"/>
  <c r="B44" i="49"/>
  <c r="L42" i="49"/>
  <c r="I42" i="49"/>
  <c r="F42" i="49"/>
  <c r="L41" i="49"/>
  <c r="I41" i="49"/>
  <c r="F41" i="49"/>
  <c r="L40" i="49"/>
  <c r="I40" i="49"/>
  <c r="F40" i="49"/>
  <c r="L39" i="49"/>
  <c r="I39" i="49"/>
  <c r="F39" i="49"/>
  <c r="L38" i="49"/>
  <c r="I38" i="49"/>
  <c r="F38" i="49"/>
  <c r="L37" i="49"/>
  <c r="I37" i="49"/>
  <c r="F37" i="49"/>
  <c r="L36" i="49"/>
  <c r="I36" i="49"/>
  <c r="F36" i="49"/>
  <c r="K35" i="49"/>
  <c r="J35" i="49"/>
  <c r="H35" i="49"/>
  <c r="G35" i="49"/>
  <c r="E35" i="49"/>
  <c r="D35" i="49"/>
  <c r="C35" i="49"/>
  <c r="C18" i="49" s="1"/>
  <c r="B35" i="49"/>
  <c r="L34" i="49"/>
  <c r="I34" i="49"/>
  <c r="F34" i="49"/>
  <c r="L33" i="49"/>
  <c r="I33" i="49"/>
  <c r="F33" i="49"/>
  <c r="L32" i="49"/>
  <c r="I32" i="49"/>
  <c r="F32" i="49"/>
  <c r="L31" i="49"/>
  <c r="I31" i="49"/>
  <c r="F31" i="49"/>
  <c r="L30" i="49"/>
  <c r="I30" i="49"/>
  <c r="F30" i="49"/>
  <c r="L29" i="49"/>
  <c r="I29" i="49"/>
  <c r="F29" i="49"/>
  <c r="L28" i="49"/>
  <c r="I28" i="49"/>
  <c r="F28" i="49"/>
  <c r="K27" i="49"/>
  <c r="J27" i="49"/>
  <c r="J26" i="49" s="1"/>
  <c r="H27" i="49"/>
  <c r="G27" i="49"/>
  <c r="E27" i="49"/>
  <c r="D27" i="49"/>
  <c r="C27" i="49"/>
  <c r="C10" i="49" s="1"/>
  <c r="B27" i="49"/>
  <c r="K25" i="49"/>
  <c r="J25" i="49"/>
  <c r="H25" i="49"/>
  <c r="G25" i="49"/>
  <c r="E25" i="49"/>
  <c r="D25" i="49"/>
  <c r="C25" i="49"/>
  <c r="B25" i="49"/>
  <c r="K24" i="49"/>
  <c r="J24" i="49"/>
  <c r="H24" i="49"/>
  <c r="G24" i="49"/>
  <c r="E24" i="49"/>
  <c r="D24" i="49"/>
  <c r="C24" i="49"/>
  <c r="B24" i="49"/>
  <c r="K23" i="49"/>
  <c r="J23" i="49"/>
  <c r="H23" i="49"/>
  <c r="G23" i="49"/>
  <c r="E23" i="49"/>
  <c r="D23" i="49"/>
  <c r="C23" i="49"/>
  <c r="B23" i="49"/>
  <c r="K22" i="49"/>
  <c r="J22" i="49"/>
  <c r="H22" i="49"/>
  <c r="G22" i="49"/>
  <c r="E22" i="49"/>
  <c r="D22" i="49"/>
  <c r="C22" i="49"/>
  <c r="B22" i="49"/>
  <c r="K21" i="49"/>
  <c r="J21" i="49"/>
  <c r="H21" i="49"/>
  <c r="G21" i="49"/>
  <c r="E21" i="49"/>
  <c r="D21" i="49"/>
  <c r="C21" i="49"/>
  <c r="B21" i="49"/>
  <c r="K20" i="49"/>
  <c r="J20" i="49"/>
  <c r="H20" i="49"/>
  <c r="G20" i="49"/>
  <c r="E20" i="49"/>
  <c r="D20" i="49"/>
  <c r="C20" i="49"/>
  <c r="B20" i="49"/>
  <c r="K19" i="49"/>
  <c r="J19" i="49"/>
  <c r="H19" i="49"/>
  <c r="G19" i="49"/>
  <c r="E19" i="49"/>
  <c r="D19" i="49"/>
  <c r="C19" i="49"/>
  <c r="B19" i="49"/>
  <c r="K17" i="49"/>
  <c r="J17" i="49"/>
  <c r="H17" i="49"/>
  <c r="G17" i="49"/>
  <c r="E17" i="49"/>
  <c r="D17" i="49"/>
  <c r="C17" i="49"/>
  <c r="B17" i="49"/>
  <c r="K16" i="49"/>
  <c r="J16" i="49"/>
  <c r="H16" i="49"/>
  <c r="G16" i="49"/>
  <c r="E16" i="49"/>
  <c r="D16" i="49"/>
  <c r="C16" i="49"/>
  <c r="B16" i="49"/>
  <c r="K15" i="49"/>
  <c r="J15" i="49"/>
  <c r="H15" i="49"/>
  <c r="G15" i="49"/>
  <c r="E15" i="49"/>
  <c r="D15" i="49"/>
  <c r="C15" i="49"/>
  <c r="B15" i="49"/>
  <c r="K14" i="49"/>
  <c r="J14" i="49"/>
  <c r="H14" i="49"/>
  <c r="G14" i="49"/>
  <c r="E14" i="49"/>
  <c r="D14" i="49"/>
  <c r="C14" i="49"/>
  <c r="B14" i="49"/>
  <c r="K13" i="49"/>
  <c r="J13" i="49"/>
  <c r="H13" i="49"/>
  <c r="G13" i="49"/>
  <c r="E13" i="49"/>
  <c r="D13" i="49"/>
  <c r="C13" i="49"/>
  <c r="B13" i="49"/>
  <c r="K12" i="49"/>
  <c r="J12" i="49"/>
  <c r="H12" i="49"/>
  <c r="G12" i="49"/>
  <c r="E12" i="49"/>
  <c r="D12" i="49"/>
  <c r="C12" i="49"/>
  <c r="B12" i="49"/>
  <c r="K11" i="49"/>
  <c r="J11" i="49"/>
  <c r="H11" i="49"/>
  <c r="G11" i="49"/>
  <c r="E11" i="49"/>
  <c r="D11" i="49"/>
  <c r="C11" i="49"/>
  <c r="B11" i="49"/>
  <c r="M59" i="48"/>
  <c r="J59" i="48"/>
  <c r="G59" i="48"/>
  <c r="M58" i="48"/>
  <c r="J58" i="48"/>
  <c r="G58" i="48"/>
  <c r="M57" i="48"/>
  <c r="J57" i="48"/>
  <c r="G57" i="48"/>
  <c r="M56" i="48"/>
  <c r="J56" i="48"/>
  <c r="G56" i="48"/>
  <c r="M55" i="48"/>
  <c r="J55" i="48"/>
  <c r="G55" i="48"/>
  <c r="M54" i="48"/>
  <c r="J54" i="48"/>
  <c r="G54" i="48"/>
  <c r="M53" i="48"/>
  <c r="J53" i="48"/>
  <c r="G53" i="48"/>
  <c r="L52" i="48"/>
  <c r="K52" i="48"/>
  <c r="I52" i="48"/>
  <c r="H52" i="48"/>
  <c r="F52" i="48"/>
  <c r="E52" i="48"/>
  <c r="D52" i="48"/>
  <c r="C52" i="48"/>
  <c r="B52" i="48"/>
  <c r="M51" i="48"/>
  <c r="J51" i="48"/>
  <c r="G51" i="48"/>
  <c r="M50" i="48"/>
  <c r="J50" i="48"/>
  <c r="G50" i="48"/>
  <c r="M49" i="48"/>
  <c r="J49" i="48"/>
  <c r="G49" i="48"/>
  <c r="M48" i="48"/>
  <c r="J48" i="48"/>
  <c r="G48" i="48"/>
  <c r="M47" i="48"/>
  <c r="J47" i="48"/>
  <c r="G47" i="48"/>
  <c r="M46" i="48"/>
  <c r="J46" i="48"/>
  <c r="G46" i="48"/>
  <c r="M45" i="48"/>
  <c r="J45" i="48"/>
  <c r="G45" i="48"/>
  <c r="L44" i="48"/>
  <c r="K44" i="48"/>
  <c r="I44" i="48"/>
  <c r="H44" i="48"/>
  <c r="F44" i="48"/>
  <c r="F43" i="48" s="1"/>
  <c r="E44" i="48"/>
  <c r="D44" i="48"/>
  <c r="C44" i="48"/>
  <c r="B44" i="48"/>
  <c r="M42" i="48"/>
  <c r="J42" i="48"/>
  <c r="G42" i="48"/>
  <c r="M41" i="48"/>
  <c r="J41" i="48"/>
  <c r="G41" i="48"/>
  <c r="M40" i="48"/>
  <c r="J40" i="48"/>
  <c r="G40" i="48"/>
  <c r="M39" i="48"/>
  <c r="J39" i="48"/>
  <c r="G39" i="48"/>
  <c r="M38" i="48"/>
  <c r="J38" i="48"/>
  <c r="G38" i="48"/>
  <c r="M37" i="48"/>
  <c r="J37" i="48"/>
  <c r="G37" i="48"/>
  <c r="M36" i="48"/>
  <c r="J36" i="48"/>
  <c r="G36" i="48"/>
  <c r="L35" i="48"/>
  <c r="K35" i="48"/>
  <c r="K18" i="48" s="1"/>
  <c r="I35" i="48"/>
  <c r="H35" i="48"/>
  <c r="F35" i="48"/>
  <c r="E35" i="48"/>
  <c r="D35" i="48"/>
  <c r="C35" i="48"/>
  <c r="B35" i="48"/>
  <c r="M34" i="48"/>
  <c r="J34" i="48"/>
  <c r="G34" i="48"/>
  <c r="M33" i="48"/>
  <c r="J33" i="48"/>
  <c r="G33" i="48"/>
  <c r="M32" i="48"/>
  <c r="J32" i="48"/>
  <c r="G32" i="48"/>
  <c r="M31" i="48"/>
  <c r="J31" i="48"/>
  <c r="G31" i="48"/>
  <c r="M30" i="48"/>
  <c r="J30" i="48"/>
  <c r="G30" i="48"/>
  <c r="M29" i="48"/>
  <c r="J29" i="48"/>
  <c r="G29" i="48"/>
  <c r="M28" i="48"/>
  <c r="J28" i="48"/>
  <c r="G28" i="48"/>
  <c r="L27" i="48"/>
  <c r="K27" i="48"/>
  <c r="I27" i="48"/>
  <c r="H27" i="48"/>
  <c r="F27" i="48"/>
  <c r="E27" i="48"/>
  <c r="D27" i="48"/>
  <c r="C27" i="48"/>
  <c r="C26" i="48" s="1"/>
  <c r="B27" i="48"/>
  <c r="L25" i="48"/>
  <c r="K25" i="48"/>
  <c r="I25" i="48"/>
  <c r="H25" i="48"/>
  <c r="F25" i="48"/>
  <c r="E25" i="48"/>
  <c r="D25" i="48"/>
  <c r="C25" i="48"/>
  <c r="B25" i="48"/>
  <c r="L24" i="48"/>
  <c r="K24" i="48"/>
  <c r="I24" i="48"/>
  <c r="H24" i="48"/>
  <c r="F24" i="48"/>
  <c r="E24" i="48"/>
  <c r="D24" i="48"/>
  <c r="C24" i="48"/>
  <c r="B24" i="48"/>
  <c r="L23" i="48"/>
  <c r="K23" i="48"/>
  <c r="I23" i="48"/>
  <c r="H23" i="48"/>
  <c r="J23" i="48" s="1"/>
  <c r="F23" i="48"/>
  <c r="E23" i="48"/>
  <c r="D23" i="48"/>
  <c r="C23" i="48"/>
  <c r="B23" i="48"/>
  <c r="L22" i="48"/>
  <c r="K22" i="48"/>
  <c r="I22" i="48"/>
  <c r="H22" i="48"/>
  <c r="F22" i="48"/>
  <c r="E22" i="48"/>
  <c r="D22" i="48"/>
  <c r="C22" i="48"/>
  <c r="B22" i="48"/>
  <c r="L21" i="48"/>
  <c r="K21" i="48"/>
  <c r="I21" i="48"/>
  <c r="H21" i="48"/>
  <c r="F21" i="48"/>
  <c r="E21" i="48"/>
  <c r="D21" i="48"/>
  <c r="C21" i="48"/>
  <c r="B21" i="48"/>
  <c r="L20" i="48"/>
  <c r="K20" i="48"/>
  <c r="I20" i="48"/>
  <c r="H20" i="48"/>
  <c r="F20" i="48"/>
  <c r="E20" i="48"/>
  <c r="D20" i="48"/>
  <c r="C20" i="48"/>
  <c r="B20" i="48"/>
  <c r="L19" i="48"/>
  <c r="K19" i="48"/>
  <c r="M19" i="48" s="1"/>
  <c r="I19" i="48"/>
  <c r="H19" i="48"/>
  <c r="F19" i="48"/>
  <c r="E19" i="48"/>
  <c r="D19" i="48"/>
  <c r="C19" i="48"/>
  <c r="B19" i="48"/>
  <c r="L17" i="48"/>
  <c r="K17" i="48"/>
  <c r="I17" i="48"/>
  <c r="H17" i="48"/>
  <c r="F17" i="48"/>
  <c r="E17" i="48"/>
  <c r="D17" i="48"/>
  <c r="C17" i="48"/>
  <c r="B17" i="48"/>
  <c r="L16" i="48"/>
  <c r="K16" i="48"/>
  <c r="I16" i="48"/>
  <c r="H16" i="48"/>
  <c r="F16" i="48"/>
  <c r="E16" i="48"/>
  <c r="D16" i="48"/>
  <c r="C16" i="48"/>
  <c r="B16" i="48"/>
  <c r="L15" i="48"/>
  <c r="K15" i="48"/>
  <c r="I15" i="48"/>
  <c r="H15" i="48"/>
  <c r="F15" i="48"/>
  <c r="E15" i="48"/>
  <c r="D15" i="48"/>
  <c r="C15" i="48"/>
  <c r="B15" i="48"/>
  <c r="L14" i="48"/>
  <c r="K14" i="48"/>
  <c r="I14" i="48"/>
  <c r="H14" i="48"/>
  <c r="F14" i="48"/>
  <c r="E14" i="48"/>
  <c r="D14" i="48"/>
  <c r="C14" i="48"/>
  <c r="B14" i="48"/>
  <c r="L13" i="48"/>
  <c r="K13" i="48"/>
  <c r="I13" i="48"/>
  <c r="H13" i="48"/>
  <c r="F13" i="48"/>
  <c r="E13" i="48"/>
  <c r="D13" i="48"/>
  <c r="C13" i="48"/>
  <c r="B13" i="48"/>
  <c r="L12" i="48"/>
  <c r="K12" i="48"/>
  <c r="I12" i="48"/>
  <c r="H12" i="48"/>
  <c r="F12" i="48"/>
  <c r="E12" i="48"/>
  <c r="D12" i="48"/>
  <c r="C12" i="48"/>
  <c r="B12" i="48"/>
  <c r="L11" i="48"/>
  <c r="K11" i="48"/>
  <c r="I11" i="48"/>
  <c r="H11" i="48"/>
  <c r="F11" i="48"/>
  <c r="E11" i="48"/>
  <c r="D11" i="48"/>
  <c r="C11" i="48"/>
  <c r="B11" i="48"/>
  <c r="M59" i="47"/>
  <c r="J59" i="47"/>
  <c r="G59" i="47"/>
  <c r="M58" i="47"/>
  <c r="J58" i="47"/>
  <c r="G58" i="47"/>
  <c r="M57" i="47"/>
  <c r="J57" i="47"/>
  <c r="G57" i="47"/>
  <c r="M56" i="47"/>
  <c r="J56" i="47"/>
  <c r="G56" i="47"/>
  <c r="M55" i="47"/>
  <c r="J55" i="47"/>
  <c r="G55" i="47"/>
  <c r="M54" i="47"/>
  <c r="J54" i="47"/>
  <c r="G54" i="47"/>
  <c r="M53" i="47"/>
  <c r="J53" i="47"/>
  <c r="G53" i="47"/>
  <c r="L52" i="47"/>
  <c r="K52" i="47"/>
  <c r="I52" i="47"/>
  <c r="H52" i="47"/>
  <c r="F52" i="47"/>
  <c r="E52" i="47"/>
  <c r="D52" i="47"/>
  <c r="C52" i="47"/>
  <c r="B52" i="47"/>
  <c r="M51" i="47"/>
  <c r="J51" i="47"/>
  <c r="G51" i="47"/>
  <c r="M50" i="47"/>
  <c r="J50" i="47"/>
  <c r="G50" i="47"/>
  <c r="M49" i="47"/>
  <c r="J49" i="47"/>
  <c r="G49" i="47"/>
  <c r="M48" i="47"/>
  <c r="J48" i="47"/>
  <c r="G48" i="47"/>
  <c r="M47" i="47"/>
  <c r="J47" i="47"/>
  <c r="G47" i="47"/>
  <c r="M46" i="47"/>
  <c r="J46" i="47"/>
  <c r="G46" i="47"/>
  <c r="M45" i="47"/>
  <c r="J45" i="47"/>
  <c r="G45" i="47"/>
  <c r="L44" i="47"/>
  <c r="L43" i="47" s="1"/>
  <c r="K44" i="47"/>
  <c r="I44" i="47"/>
  <c r="H44" i="47"/>
  <c r="F44" i="47"/>
  <c r="E44" i="47"/>
  <c r="D44" i="47"/>
  <c r="C44" i="47"/>
  <c r="B44" i="47"/>
  <c r="M42" i="47"/>
  <c r="J42" i="47"/>
  <c r="G42" i="47"/>
  <c r="M41" i="47"/>
  <c r="J41" i="47"/>
  <c r="G41" i="47"/>
  <c r="M40" i="47"/>
  <c r="J40" i="47"/>
  <c r="G40" i="47"/>
  <c r="M39" i="47"/>
  <c r="J39" i="47"/>
  <c r="G39" i="47"/>
  <c r="M38" i="47"/>
  <c r="J38" i="47"/>
  <c r="G38" i="47"/>
  <c r="M37" i="47"/>
  <c r="J37" i="47"/>
  <c r="G37" i="47"/>
  <c r="M36" i="47"/>
  <c r="J36" i="47"/>
  <c r="G36" i="47"/>
  <c r="L35" i="47"/>
  <c r="K35" i="47"/>
  <c r="I35" i="47"/>
  <c r="H35" i="47"/>
  <c r="F35" i="47"/>
  <c r="E35" i="47"/>
  <c r="D35" i="47"/>
  <c r="C35" i="47"/>
  <c r="B35" i="47"/>
  <c r="M34" i="47"/>
  <c r="J34" i="47"/>
  <c r="G34" i="47"/>
  <c r="M33" i="47"/>
  <c r="J33" i="47"/>
  <c r="G33" i="47"/>
  <c r="M32" i="47"/>
  <c r="J32" i="47"/>
  <c r="G32" i="47"/>
  <c r="M31" i="47"/>
  <c r="J31" i="47"/>
  <c r="G31" i="47"/>
  <c r="M30" i="47"/>
  <c r="J30" i="47"/>
  <c r="G30" i="47"/>
  <c r="M29" i="47"/>
  <c r="J29" i="47"/>
  <c r="G29" i="47"/>
  <c r="M28" i="47"/>
  <c r="J28" i="47"/>
  <c r="G28" i="47"/>
  <c r="L27" i="47"/>
  <c r="K27" i="47"/>
  <c r="M27" i="47" s="1"/>
  <c r="I27" i="47"/>
  <c r="H27" i="47"/>
  <c r="F27" i="47"/>
  <c r="E27" i="47"/>
  <c r="D27" i="47"/>
  <c r="C27" i="47"/>
  <c r="B27" i="47"/>
  <c r="L26" i="47"/>
  <c r="L25" i="47"/>
  <c r="K25" i="47"/>
  <c r="I25" i="47"/>
  <c r="H25" i="47"/>
  <c r="F25" i="47"/>
  <c r="E25" i="47"/>
  <c r="D25" i="47"/>
  <c r="C25" i="47"/>
  <c r="B25" i="47"/>
  <c r="L24" i="47"/>
  <c r="K24" i="47"/>
  <c r="I24" i="47"/>
  <c r="H24" i="47"/>
  <c r="F24" i="47"/>
  <c r="E24" i="47"/>
  <c r="D24" i="47"/>
  <c r="C24" i="47"/>
  <c r="B24" i="47"/>
  <c r="L23" i="47"/>
  <c r="K23" i="47"/>
  <c r="I23" i="47"/>
  <c r="H23" i="47"/>
  <c r="F23" i="47"/>
  <c r="E23" i="47"/>
  <c r="D23" i="47"/>
  <c r="C23" i="47"/>
  <c r="B23" i="47"/>
  <c r="L22" i="47"/>
  <c r="K22" i="47"/>
  <c r="I22" i="47"/>
  <c r="H22" i="47"/>
  <c r="F22" i="47"/>
  <c r="E22" i="47"/>
  <c r="D22" i="47"/>
  <c r="C22" i="47"/>
  <c r="B22" i="47"/>
  <c r="L21" i="47"/>
  <c r="K21" i="47"/>
  <c r="I21" i="47"/>
  <c r="H21" i="47"/>
  <c r="F21" i="47"/>
  <c r="E21" i="47"/>
  <c r="D21" i="47"/>
  <c r="C21" i="47"/>
  <c r="B21" i="47"/>
  <c r="L20" i="47"/>
  <c r="K20" i="47"/>
  <c r="I20" i="47"/>
  <c r="H20" i="47"/>
  <c r="F20" i="47"/>
  <c r="E20" i="47"/>
  <c r="D20" i="47"/>
  <c r="C20" i="47"/>
  <c r="B20" i="47"/>
  <c r="L19" i="47"/>
  <c r="K19" i="47"/>
  <c r="I19" i="47"/>
  <c r="H19" i="47"/>
  <c r="F19" i="47"/>
  <c r="E19" i="47"/>
  <c r="D19" i="47"/>
  <c r="C19" i="47"/>
  <c r="B19" i="47"/>
  <c r="L17" i="47"/>
  <c r="K17" i="47"/>
  <c r="I17" i="47"/>
  <c r="H17" i="47"/>
  <c r="F17" i="47"/>
  <c r="E17" i="47"/>
  <c r="D17" i="47"/>
  <c r="C17" i="47"/>
  <c r="B17" i="47"/>
  <c r="L16" i="47"/>
  <c r="K16" i="47"/>
  <c r="I16" i="47"/>
  <c r="H16" i="47"/>
  <c r="F16" i="47"/>
  <c r="E16" i="47"/>
  <c r="D16" i="47"/>
  <c r="C16" i="47"/>
  <c r="B16" i="47"/>
  <c r="L15" i="47"/>
  <c r="K15" i="47"/>
  <c r="I15" i="47"/>
  <c r="H15" i="47"/>
  <c r="F15" i="47"/>
  <c r="E15" i="47"/>
  <c r="D15" i="47"/>
  <c r="C15" i="47"/>
  <c r="B15" i="47"/>
  <c r="L14" i="47"/>
  <c r="K14" i="47"/>
  <c r="I14" i="47"/>
  <c r="H14" i="47"/>
  <c r="F14" i="47"/>
  <c r="E14" i="47"/>
  <c r="D14" i="47"/>
  <c r="C14" i="47"/>
  <c r="B14" i="47"/>
  <c r="L13" i="47"/>
  <c r="K13" i="47"/>
  <c r="I13" i="47"/>
  <c r="H13" i="47"/>
  <c r="F13" i="47"/>
  <c r="E13" i="47"/>
  <c r="D13" i="47"/>
  <c r="C13" i="47"/>
  <c r="B13" i="47"/>
  <c r="L12" i="47"/>
  <c r="K12" i="47"/>
  <c r="I12" i="47"/>
  <c r="H12" i="47"/>
  <c r="F12" i="47"/>
  <c r="E12" i="47"/>
  <c r="D12" i="47"/>
  <c r="C12" i="47"/>
  <c r="B12" i="47"/>
  <c r="L11" i="47"/>
  <c r="K11" i="47"/>
  <c r="I11" i="47"/>
  <c r="H11" i="47"/>
  <c r="F11" i="47"/>
  <c r="E11" i="47"/>
  <c r="D11" i="47"/>
  <c r="C11" i="47"/>
  <c r="B11" i="47"/>
  <c r="J15" i="43"/>
  <c r="I15" i="43"/>
  <c r="E15" i="43"/>
  <c r="B15" i="43"/>
  <c r="J14" i="43"/>
  <c r="I14" i="43"/>
  <c r="E14" i="43"/>
  <c r="B14" i="43"/>
  <c r="J13" i="43"/>
  <c r="I13" i="43"/>
  <c r="E13" i="43"/>
  <c r="B13" i="43"/>
  <c r="H13" i="43" s="1"/>
  <c r="J12" i="43"/>
  <c r="I12" i="43"/>
  <c r="E12" i="43"/>
  <c r="B12" i="43"/>
  <c r="J11" i="43"/>
  <c r="I11" i="43"/>
  <c r="E11" i="43"/>
  <c r="B11" i="43"/>
  <c r="J10" i="43"/>
  <c r="I10" i="43"/>
  <c r="E10" i="43"/>
  <c r="B10" i="43"/>
  <c r="J9" i="43"/>
  <c r="I9" i="43"/>
  <c r="E9" i="43"/>
  <c r="B9" i="43"/>
  <c r="J8" i="43"/>
  <c r="I8" i="43"/>
  <c r="E8" i="43"/>
  <c r="B8" i="43"/>
  <c r="G7" i="43"/>
  <c r="F7" i="43"/>
  <c r="D7" i="43"/>
  <c r="C7" i="43"/>
  <c r="G7" i="96" l="1"/>
  <c r="H7" i="84"/>
  <c r="H8" i="84"/>
  <c r="H9" i="77"/>
  <c r="K10" i="77"/>
  <c r="I26" i="54"/>
  <c r="P23" i="54"/>
  <c r="O16" i="53"/>
  <c r="L29" i="53"/>
  <c r="Q14" i="53"/>
  <c r="Q20" i="53"/>
  <c r="F17" i="53"/>
  <c r="F23" i="53"/>
  <c r="L26" i="53"/>
  <c r="F29" i="53"/>
  <c r="O31" i="53"/>
  <c r="B10" i="49"/>
  <c r="E18" i="49"/>
  <c r="C10" i="48"/>
  <c r="M14" i="48"/>
  <c r="J21" i="48"/>
  <c r="C18" i="47"/>
  <c r="O15" i="54"/>
  <c r="C17" i="54"/>
  <c r="G7" i="97"/>
  <c r="F8" i="81"/>
  <c r="L15" i="180"/>
  <c r="I14" i="169"/>
  <c r="I26" i="53"/>
  <c r="C14" i="54"/>
  <c r="C20" i="54"/>
  <c r="O22" i="55"/>
  <c r="L23" i="54"/>
  <c r="E43" i="49"/>
  <c r="I17" i="53"/>
  <c r="O18" i="53"/>
  <c r="D8" i="54"/>
  <c r="F14" i="53"/>
  <c r="C20" i="53"/>
  <c r="O25" i="55"/>
  <c r="O31" i="55"/>
  <c r="I37" i="50"/>
  <c r="F20" i="53"/>
  <c r="I29" i="55"/>
  <c r="Q29" i="55"/>
  <c r="O29" i="55" s="1"/>
  <c r="L14" i="53"/>
  <c r="I20" i="53"/>
  <c r="C23" i="53"/>
  <c r="F26" i="55"/>
  <c r="C14" i="53"/>
  <c r="L20" i="53"/>
  <c r="F26" i="64"/>
  <c r="O24" i="54"/>
  <c r="F10" i="63"/>
  <c r="H10" i="49"/>
  <c r="K22" i="77"/>
  <c r="K18" i="77"/>
  <c r="D9" i="77"/>
  <c r="E9" i="77"/>
  <c r="D9" i="64"/>
  <c r="E9" i="64"/>
  <c r="F34" i="63"/>
  <c r="J10" i="56"/>
  <c r="J22" i="56"/>
  <c r="J26" i="56"/>
  <c r="C14" i="55"/>
  <c r="L9" i="55"/>
  <c r="F23" i="55"/>
  <c r="F11" i="54"/>
  <c r="I17" i="52"/>
  <c r="I37" i="51"/>
  <c r="I13" i="52"/>
  <c r="I33" i="52"/>
  <c r="C26" i="47"/>
  <c r="D26" i="47"/>
  <c r="N48" i="47"/>
  <c r="J15" i="48"/>
  <c r="M22" i="48"/>
  <c r="M16" i="48"/>
  <c r="D26" i="48"/>
  <c r="N33" i="48"/>
  <c r="J11" i="48"/>
  <c r="K43" i="49"/>
  <c r="B26" i="49"/>
  <c r="I19" i="49"/>
  <c r="I20" i="49"/>
  <c r="I21" i="49"/>
  <c r="I22" i="49"/>
  <c r="I23" i="49"/>
  <c r="I24" i="49"/>
  <c r="I25" i="49"/>
  <c r="K18" i="49"/>
  <c r="B43" i="48"/>
  <c r="D43" i="48"/>
  <c r="I10" i="48"/>
  <c r="B18" i="48"/>
  <c r="I43" i="48"/>
  <c r="K43" i="48"/>
  <c r="N55" i="48"/>
  <c r="M11" i="47"/>
  <c r="J13" i="47"/>
  <c r="F26" i="47"/>
  <c r="D10" i="47"/>
  <c r="L12" i="49"/>
  <c r="L15" i="49"/>
  <c r="L20" i="49"/>
  <c r="L22" i="49"/>
  <c r="H26" i="49"/>
  <c r="K10" i="49"/>
  <c r="F52" i="49"/>
  <c r="I14" i="49"/>
  <c r="I15" i="49"/>
  <c r="I16" i="49"/>
  <c r="I35" i="49"/>
  <c r="L44" i="49"/>
  <c r="L43" i="49" s="1"/>
  <c r="L17" i="49"/>
  <c r="L35" i="49"/>
  <c r="L24" i="49"/>
  <c r="M50" i="49"/>
  <c r="M59" i="49"/>
  <c r="M15" i="48"/>
  <c r="J17" i="48"/>
  <c r="N31" i="48"/>
  <c r="M35" i="48"/>
  <c r="G17" i="48"/>
  <c r="K26" i="48"/>
  <c r="G25" i="48"/>
  <c r="M11" i="48"/>
  <c r="M12" i="48"/>
  <c r="J14" i="48"/>
  <c r="N28" i="48"/>
  <c r="N54" i="48"/>
  <c r="F11" i="49"/>
  <c r="K26" i="47"/>
  <c r="J20" i="47"/>
  <c r="G13" i="47"/>
  <c r="J23" i="47"/>
  <c r="N49" i="47"/>
  <c r="M52" i="47"/>
  <c r="M23" i="47"/>
  <c r="J25" i="47"/>
  <c r="N28" i="47"/>
  <c r="J14" i="47"/>
  <c r="K18" i="47"/>
  <c r="J22" i="47"/>
  <c r="M14" i="47"/>
  <c r="N45" i="47"/>
  <c r="J17" i="47"/>
  <c r="M22" i="47"/>
  <c r="N36" i="47"/>
  <c r="N46" i="47"/>
  <c r="L10" i="47"/>
  <c r="J44" i="47"/>
  <c r="J12" i="47"/>
  <c r="G24" i="47"/>
  <c r="M25" i="47"/>
  <c r="F18" i="47"/>
  <c r="F43" i="47"/>
  <c r="D18" i="49"/>
  <c r="D26" i="49"/>
  <c r="G27" i="48"/>
  <c r="B10" i="48"/>
  <c r="B9" i="48" s="1"/>
  <c r="N41" i="48"/>
  <c r="Q29" i="54"/>
  <c r="N57" i="47"/>
  <c r="G11" i="48"/>
  <c r="N57" i="48"/>
  <c r="B9" i="76"/>
  <c r="F9" i="54"/>
  <c r="N46" i="48"/>
  <c r="L18" i="48"/>
  <c r="E26" i="47"/>
  <c r="E10" i="47"/>
  <c r="J15" i="47"/>
  <c r="J27" i="48"/>
  <c r="N32" i="48"/>
  <c r="L9" i="54"/>
  <c r="J8" i="55"/>
  <c r="I8" i="55" s="1"/>
  <c r="P9" i="55"/>
  <c r="K8" i="62"/>
  <c r="H15" i="43"/>
  <c r="G14" i="47"/>
  <c r="L18" i="47"/>
  <c r="L9" i="47" s="1"/>
  <c r="M19" i="47"/>
  <c r="G35" i="47"/>
  <c r="N39" i="47"/>
  <c r="J52" i="47"/>
  <c r="G12" i="48"/>
  <c r="J19" i="48"/>
  <c r="M25" i="48"/>
  <c r="N29" i="48"/>
  <c r="N12" i="48" s="1"/>
  <c r="I12" i="49"/>
  <c r="D10" i="49"/>
  <c r="H18" i="49"/>
  <c r="M54" i="49"/>
  <c r="I9" i="50"/>
  <c r="I25" i="50"/>
  <c r="L11" i="53"/>
  <c r="L9" i="53"/>
  <c r="E8" i="54"/>
  <c r="C11" i="54"/>
  <c r="L17" i="54"/>
  <c r="O22" i="54"/>
  <c r="C26" i="54"/>
  <c r="O30" i="54"/>
  <c r="I11" i="55"/>
  <c r="I23" i="55"/>
  <c r="L26" i="55"/>
  <c r="D9" i="56"/>
  <c r="F38" i="63"/>
  <c r="D9" i="65"/>
  <c r="E9" i="65"/>
  <c r="F18" i="65"/>
  <c r="D9" i="76"/>
  <c r="I9" i="76"/>
  <c r="C9" i="76"/>
  <c r="J34" i="76"/>
  <c r="F9" i="76"/>
  <c r="M15" i="47"/>
  <c r="M16" i="47"/>
  <c r="M20" i="47"/>
  <c r="M21" i="47"/>
  <c r="N34" i="47"/>
  <c r="I18" i="47"/>
  <c r="N37" i="47"/>
  <c r="I43" i="47"/>
  <c r="N51" i="47"/>
  <c r="N59" i="47"/>
  <c r="G14" i="48"/>
  <c r="M20" i="48"/>
  <c r="J22" i="48"/>
  <c r="L26" i="48"/>
  <c r="M44" i="48"/>
  <c r="C43" i="48"/>
  <c r="N53" i="48"/>
  <c r="L11" i="49"/>
  <c r="I9" i="51"/>
  <c r="I21" i="52"/>
  <c r="F9" i="53"/>
  <c r="I20" i="54"/>
  <c r="C23" i="54"/>
  <c r="L11" i="55"/>
  <c r="O16" i="55"/>
  <c r="F20" i="55"/>
  <c r="L23" i="55"/>
  <c r="O24" i="55"/>
  <c r="J30" i="56"/>
  <c r="F14" i="64"/>
  <c r="H9" i="76"/>
  <c r="J26" i="76"/>
  <c r="K26" i="77"/>
  <c r="K34" i="77"/>
  <c r="G16" i="47"/>
  <c r="G21" i="47"/>
  <c r="I25" i="51"/>
  <c r="C8" i="55"/>
  <c r="C9" i="56"/>
  <c r="C9" i="64"/>
  <c r="H10" i="43"/>
  <c r="H12" i="43"/>
  <c r="M35" i="47"/>
  <c r="M26" i="47" s="1"/>
  <c r="G15" i="48"/>
  <c r="N36" i="48"/>
  <c r="N47" i="48"/>
  <c r="E43" i="48"/>
  <c r="N58" i="48"/>
  <c r="N24" i="48" s="1"/>
  <c r="L14" i="49"/>
  <c r="F8" i="52"/>
  <c r="F11" i="53"/>
  <c r="I14" i="53"/>
  <c r="P14" i="53"/>
  <c r="O14" i="53" s="1"/>
  <c r="J8" i="54"/>
  <c r="I8" i="54" s="1"/>
  <c r="P9" i="54"/>
  <c r="L20" i="54"/>
  <c r="C29" i="54"/>
  <c r="F9" i="55"/>
  <c r="H9" i="56"/>
  <c r="E9" i="56"/>
  <c r="D9" i="63"/>
  <c r="E9" i="63"/>
  <c r="B9" i="64"/>
  <c r="G9" i="76"/>
  <c r="D43" i="47"/>
  <c r="D10" i="48"/>
  <c r="G22" i="48"/>
  <c r="J25" i="48"/>
  <c r="N50" i="48"/>
  <c r="F13" i="49"/>
  <c r="F14" i="49"/>
  <c r="E10" i="49"/>
  <c r="E9" i="49" s="1"/>
  <c r="M40" i="49"/>
  <c r="D8" i="52"/>
  <c r="I29" i="52"/>
  <c r="I11" i="53"/>
  <c r="P23" i="53"/>
  <c r="I11" i="54"/>
  <c r="P17" i="54"/>
  <c r="Q26" i="54"/>
  <c r="P10" i="55"/>
  <c r="I14" i="55"/>
  <c r="Q14" i="55"/>
  <c r="I20" i="55"/>
  <c r="Q20" i="55"/>
  <c r="O20" i="55" s="1"/>
  <c r="J34" i="56"/>
  <c r="K10" i="75"/>
  <c r="K26" i="75"/>
  <c r="K34" i="75"/>
  <c r="K14" i="77"/>
  <c r="C9" i="77"/>
  <c r="F9" i="77"/>
  <c r="J7" i="43"/>
  <c r="M13" i="47"/>
  <c r="J19" i="47"/>
  <c r="M24" i="47"/>
  <c r="N41" i="47"/>
  <c r="N47" i="47"/>
  <c r="E43" i="47"/>
  <c r="J12" i="48"/>
  <c r="J13" i="48"/>
  <c r="M24" i="48"/>
  <c r="N34" i="48"/>
  <c r="H26" i="48"/>
  <c r="N48" i="48"/>
  <c r="J52" i="48"/>
  <c r="N56" i="48"/>
  <c r="F12" i="49"/>
  <c r="I27" i="49"/>
  <c r="I17" i="51"/>
  <c r="I8" i="53"/>
  <c r="L23" i="53"/>
  <c r="Q23" i="53"/>
  <c r="L11" i="54"/>
  <c r="I17" i="54"/>
  <c r="O18" i="54"/>
  <c r="O25" i="54"/>
  <c r="F29" i="54"/>
  <c r="O31" i="54"/>
  <c r="L14" i="55"/>
  <c r="O19" i="55"/>
  <c r="F14" i="63"/>
  <c r="B9" i="63"/>
  <c r="B9" i="65"/>
  <c r="K30" i="77"/>
  <c r="K38" i="77"/>
  <c r="G7" i="94"/>
  <c r="E7" i="80"/>
  <c r="G9" i="77"/>
  <c r="B9" i="77"/>
  <c r="J9" i="77"/>
  <c r="I9" i="77"/>
  <c r="D9" i="75"/>
  <c r="H9" i="75"/>
  <c r="J30" i="76"/>
  <c r="J22" i="76"/>
  <c r="E9" i="76"/>
  <c r="J14" i="76"/>
  <c r="J38" i="76"/>
  <c r="C9" i="75"/>
  <c r="F9" i="75"/>
  <c r="K18" i="75"/>
  <c r="E9" i="75"/>
  <c r="B9" i="75"/>
  <c r="J9" i="75"/>
  <c r="I9" i="75"/>
  <c r="K14" i="75"/>
  <c r="K22" i="75"/>
  <c r="K38" i="75"/>
  <c r="F14" i="65"/>
  <c r="F10" i="65"/>
  <c r="F38" i="65"/>
  <c r="F34" i="65"/>
  <c r="F30" i="65"/>
  <c r="F26" i="65"/>
  <c r="F22" i="65"/>
  <c r="F38" i="64"/>
  <c r="F34" i="64"/>
  <c r="F30" i="64"/>
  <c r="F22" i="64"/>
  <c r="F10" i="64"/>
  <c r="F18" i="64"/>
  <c r="F30" i="63"/>
  <c r="F26" i="63"/>
  <c r="C9" i="63"/>
  <c r="F22" i="63"/>
  <c r="F18" i="63"/>
  <c r="G9" i="56"/>
  <c r="I9" i="56"/>
  <c r="J18" i="56"/>
  <c r="K8" i="61"/>
  <c r="K8" i="58"/>
  <c r="K8" i="57"/>
  <c r="J14" i="56"/>
  <c r="B9" i="56"/>
  <c r="F9" i="56"/>
  <c r="J38" i="56"/>
  <c r="I26" i="55"/>
  <c r="L29" i="55"/>
  <c r="P14" i="55"/>
  <c r="F10" i="55"/>
  <c r="P11" i="55"/>
  <c r="F14" i="55"/>
  <c r="C9" i="55"/>
  <c r="I10" i="55"/>
  <c r="F29" i="55"/>
  <c r="F11" i="55"/>
  <c r="I17" i="55"/>
  <c r="O18" i="55"/>
  <c r="L20" i="55"/>
  <c r="C23" i="55"/>
  <c r="Q17" i="55"/>
  <c r="O17" i="55" s="1"/>
  <c r="C20" i="55"/>
  <c r="O30" i="55"/>
  <c r="L14" i="54"/>
  <c r="Q17" i="54"/>
  <c r="Q23" i="54"/>
  <c r="O23" i="54" s="1"/>
  <c r="C10" i="54"/>
  <c r="F20" i="54"/>
  <c r="F26" i="54"/>
  <c r="I29" i="54"/>
  <c r="P11" i="54"/>
  <c r="I23" i="54"/>
  <c r="I10" i="54"/>
  <c r="L10" i="54"/>
  <c r="I9" i="54"/>
  <c r="O28" i="54"/>
  <c r="O19" i="54"/>
  <c r="Q10" i="54"/>
  <c r="L29" i="54"/>
  <c r="P10" i="54"/>
  <c r="P8" i="54" s="1"/>
  <c r="P29" i="54"/>
  <c r="F10" i="54"/>
  <c r="I14" i="54"/>
  <c r="L26" i="54"/>
  <c r="C9" i="54"/>
  <c r="G8" i="53"/>
  <c r="F8" i="53" s="1"/>
  <c r="P10" i="53"/>
  <c r="Q17" i="53"/>
  <c r="C17" i="53"/>
  <c r="L17" i="53"/>
  <c r="F26" i="53"/>
  <c r="C10" i="53"/>
  <c r="Q29" i="53"/>
  <c r="D8" i="53"/>
  <c r="C8" i="53" s="1"/>
  <c r="I23" i="53"/>
  <c r="I10" i="53"/>
  <c r="L10" i="53"/>
  <c r="O22" i="53"/>
  <c r="I9" i="53"/>
  <c r="C29" i="53"/>
  <c r="P29" i="53"/>
  <c r="O29" i="53" s="1"/>
  <c r="F10" i="53"/>
  <c r="O25" i="53"/>
  <c r="C9" i="53"/>
  <c r="B8" i="52"/>
  <c r="E8" i="52"/>
  <c r="I37" i="52"/>
  <c r="I9" i="52"/>
  <c r="G8" i="52"/>
  <c r="H8" i="52"/>
  <c r="C8" i="52"/>
  <c r="I25" i="52"/>
  <c r="C8" i="51"/>
  <c r="H8" i="51"/>
  <c r="F8" i="51"/>
  <c r="I13" i="51"/>
  <c r="G8" i="51"/>
  <c r="D8" i="51"/>
  <c r="B8" i="51"/>
  <c r="E8" i="51"/>
  <c r="I29" i="51"/>
  <c r="I33" i="51"/>
  <c r="F8" i="50"/>
  <c r="B8" i="50"/>
  <c r="E8" i="50"/>
  <c r="I29" i="50"/>
  <c r="I13" i="50"/>
  <c r="H8" i="50"/>
  <c r="C8" i="50"/>
  <c r="I17" i="50"/>
  <c r="G8" i="50"/>
  <c r="I21" i="50"/>
  <c r="D8" i="50"/>
  <c r="L16" i="49"/>
  <c r="E26" i="49"/>
  <c r="M34" i="49"/>
  <c r="D43" i="49"/>
  <c r="M48" i="49"/>
  <c r="J10" i="49"/>
  <c r="F15" i="49"/>
  <c r="F16" i="49"/>
  <c r="F17" i="49"/>
  <c r="B18" i="49"/>
  <c r="G26" i="49"/>
  <c r="M38" i="49"/>
  <c r="M32" i="49"/>
  <c r="M41" i="49"/>
  <c r="H43" i="49"/>
  <c r="M46" i="49"/>
  <c r="M55" i="49"/>
  <c r="C9" i="49"/>
  <c r="M36" i="49"/>
  <c r="J43" i="49"/>
  <c r="M49" i="49"/>
  <c r="M58" i="49"/>
  <c r="M30" i="49"/>
  <c r="M39" i="49"/>
  <c r="M53" i="49"/>
  <c r="I17" i="49"/>
  <c r="J18" i="49"/>
  <c r="L18" i="49" s="1"/>
  <c r="L19" i="49"/>
  <c r="M33" i="49"/>
  <c r="M16" i="49" s="1"/>
  <c r="M42" i="49"/>
  <c r="F44" i="49"/>
  <c r="M47" i="49"/>
  <c r="M56" i="49"/>
  <c r="G10" i="49"/>
  <c r="I10" i="49" s="1"/>
  <c r="F19" i="49"/>
  <c r="F20" i="49"/>
  <c r="F21" i="49"/>
  <c r="F22" i="49"/>
  <c r="F23" i="49"/>
  <c r="F24" i="49"/>
  <c r="F25" i="49"/>
  <c r="M28" i="49"/>
  <c r="M37" i="49"/>
  <c r="B43" i="49"/>
  <c r="J16" i="48"/>
  <c r="C18" i="48"/>
  <c r="B26" i="48"/>
  <c r="N39" i="48"/>
  <c r="G44" i="48"/>
  <c r="M52" i="48"/>
  <c r="M43" i="48" s="1"/>
  <c r="D18" i="48"/>
  <c r="J20" i="48"/>
  <c r="J35" i="48"/>
  <c r="L43" i="48"/>
  <c r="G16" i="48"/>
  <c r="H18" i="48"/>
  <c r="G23" i="48"/>
  <c r="M23" i="48"/>
  <c r="J24" i="48"/>
  <c r="M27" i="48"/>
  <c r="N30" i="48"/>
  <c r="N37" i="48"/>
  <c r="N42" i="48"/>
  <c r="G52" i="48"/>
  <c r="K10" i="48"/>
  <c r="K9" i="48" s="1"/>
  <c r="G13" i="48"/>
  <c r="I18" i="48"/>
  <c r="I9" i="48" s="1"/>
  <c r="G19" i="48"/>
  <c r="G20" i="48"/>
  <c r="G35" i="48"/>
  <c r="N40" i="48"/>
  <c r="N23" i="48" s="1"/>
  <c r="L10" i="48"/>
  <c r="L9" i="48" s="1"/>
  <c r="M13" i="48"/>
  <c r="G24" i="48"/>
  <c r="I26" i="48"/>
  <c r="M18" i="48"/>
  <c r="G21" i="48"/>
  <c r="N38" i="48"/>
  <c r="M17" i="48"/>
  <c r="M21" i="48"/>
  <c r="E18" i="48"/>
  <c r="H43" i="47"/>
  <c r="N55" i="47"/>
  <c r="F10" i="47"/>
  <c r="J11" i="47"/>
  <c r="G17" i="47"/>
  <c r="M17" i="47"/>
  <c r="N29" i="47"/>
  <c r="N12" i="47" s="1"/>
  <c r="N53" i="47"/>
  <c r="N58" i="47"/>
  <c r="N24" i="47" s="1"/>
  <c r="N31" i="47"/>
  <c r="N14" i="47" s="1"/>
  <c r="G11" i="47"/>
  <c r="G19" i="47"/>
  <c r="N32" i="47"/>
  <c r="N15" i="47" s="1"/>
  <c r="N56" i="47"/>
  <c r="G15" i="47"/>
  <c r="G12" i="47"/>
  <c r="J16" i="47"/>
  <c r="D18" i="47"/>
  <c r="D9" i="47" s="1"/>
  <c r="N30" i="47"/>
  <c r="N54" i="47"/>
  <c r="N20" i="47" s="1"/>
  <c r="M12" i="47"/>
  <c r="E18" i="47"/>
  <c r="J21" i="47"/>
  <c r="J24" i="47"/>
  <c r="N33" i="47"/>
  <c r="N50" i="47"/>
  <c r="B7" i="43"/>
  <c r="I7" i="43"/>
  <c r="H14" i="43"/>
  <c r="Q11" i="53"/>
  <c r="O11" i="53" s="1"/>
  <c r="O12" i="53"/>
  <c r="Q9" i="53"/>
  <c r="H8" i="43"/>
  <c r="G27" i="47"/>
  <c r="B26" i="47"/>
  <c r="B10" i="47"/>
  <c r="N45" i="48"/>
  <c r="F26" i="48"/>
  <c r="F10" i="48"/>
  <c r="J35" i="47"/>
  <c r="H18" i="47"/>
  <c r="H10" i="48"/>
  <c r="H43" i="48"/>
  <c r="J44" i="48"/>
  <c r="I52" i="49"/>
  <c r="M52" i="49" s="1"/>
  <c r="G18" i="49"/>
  <c r="G44" i="47"/>
  <c r="B43" i="47"/>
  <c r="K10" i="47"/>
  <c r="K43" i="47"/>
  <c r="M44" i="47"/>
  <c r="M31" i="49"/>
  <c r="M14" i="49" s="1"/>
  <c r="M45" i="49"/>
  <c r="C9" i="65"/>
  <c r="E7" i="43"/>
  <c r="G22" i="47"/>
  <c r="H26" i="47"/>
  <c r="N42" i="47"/>
  <c r="C10" i="47"/>
  <c r="C9" i="47" s="1"/>
  <c r="C43" i="47"/>
  <c r="F18" i="48"/>
  <c r="G18" i="48" s="1"/>
  <c r="Q10" i="55"/>
  <c r="O28" i="55"/>
  <c r="H9" i="43"/>
  <c r="H11" i="43"/>
  <c r="G25" i="47"/>
  <c r="I26" i="47"/>
  <c r="I10" i="47"/>
  <c r="I9" i="47" s="1"/>
  <c r="N40" i="47"/>
  <c r="N23" i="47" s="1"/>
  <c r="C9" i="48"/>
  <c r="N51" i="48"/>
  <c r="Q11" i="55"/>
  <c r="O12" i="55"/>
  <c r="Q9" i="55"/>
  <c r="G20" i="47"/>
  <c r="G23" i="47"/>
  <c r="J27" i="47"/>
  <c r="N38" i="47"/>
  <c r="G52" i="47"/>
  <c r="B18" i="47"/>
  <c r="D9" i="48"/>
  <c r="E26" i="48"/>
  <c r="N49" i="48"/>
  <c r="G8" i="54"/>
  <c r="F8" i="54" s="1"/>
  <c r="H10" i="47"/>
  <c r="E10" i="48"/>
  <c r="M57" i="49"/>
  <c r="Q26" i="53"/>
  <c r="Q10" i="53"/>
  <c r="O28" i="53"/>
  <c r="G8" i="55"/>
  <c r="F8" i="55" s="1"/>
  <c r="C10" i="55"/>
  <c r="P26" i="55"/>
  <c r="O27" i="55"/>
  <c r="N59" i="48"/>
  <c r="M29" i="49"/>
  <c r="F35" i="49"/>
  <c r="I44" i="49"/>
  <c r="G43" i="49"/>
  <c r="M51" i="49"/>
  <c r="P17" i="53"/>
  <c r="O19" i="53"/>
  <c r="P9" i="53"/>
  <c r="P26" i="53"/>
  <c r="O27" i="53"/>
  <c r="I9" i="55"/>
  <c r="L10" i="55"/>
  <c r="Q26" i="55"/>
  <c r="K8" i="60"/>
  <c r="G9" i="75"/>
  <c r="K30" i="75"/>
  <c r="I21" i="51"/>
  <c r="O20" i="53"/>
  <c r="L8" i="54"/>
  <c r="O20" i="54"/>
  <c r="P26" i="54"/>
  <c r="O27" i="54"/>
  <c r="J18" i="76"/>
  <c r="G7" i="82"/>
  <c r="I13" i="49"/>
  <c r="L27" i="49"/>
  <c r="K26" i="49"/>
  <c r="C8" i="54"/>
  <c r="L21" i="49"/>
  <c r="L23" i="49"/>
  <c r="L25" i="49"/>
  <c r="I33" i="50"/>
  <c r="L8" i="55"/>
  <c r="K8" i="59"/>
  <c r="J10" i="76"/>
  <c r="I11" i="49"/>
  <c r="L13" i="49"/>
  <c r="C26" i="49"/>
  <c r="F27" i="49"/>
  <c r="L8" i="53"/>
  <c r="Q11" i="54"/>
  <c r="O11" i="54" s="1"/>
  <c r="O12" i="54"/>
  <c r="Q9" i="54"/>
  <c r="G7" i="79"/>
  <c r="O15" i="53"/>
  <c r="O13" i="53"/>
  <c r="O21" i="53"/>
  <c r="O13" i="54"/>
  <c r="P14" i="54"/>
  <c r="O14" i="54" s="1"/>
  <c r="O21" i="54"/>
  <c r="O13" i="55"/>
  <c r="O21" i="55"/>
  <c r="Q23" i="55"/>
  <c r="O23" i="55" s="1"/>
  <c r="O11" i="55" l="1"/>
  <c r="P8" i="53"/>
  <c r="H9" i="49"/>
  <c r="N15" i="48"/>
  <c r="N27" i="48"/>
  <c r="L14" i="180"/>
  <c r="I13" i="169"/>
  <c r="O14" i="55"/>
  <c r="J18" i="47"/>
  <c r="E9" i="47"/>
  <c r="N16" i="48"/>
  <c r="Q8" i="53"/>
  <c r="N19" i="48"/>
  <c r="O23" i="53"/>
  <c r="N14" i="48"/>
  <c r="F26" i="49"/>
  <c r="M21" i="49"/>
  <c r="K9" i="77"/>
  <c r="F9" i="63"/>
  <c r="O26" i="54"/>
  <c r="J43" i="47"/>
  <c r="G43" i="48"/>
  <c r="E9" i="48"/>
  <c r="N17" i="48"/>
  <c r="M12" i="49"/>
  <c r="K9" i="49"/>
  <c r="M13" i="49"/>
  <c r="M11" i="49"/>
  <c r="M44" i="49"/>
  <c r="M43" i="49" s="1"/>
  <c r="M19" i="49"/>
  <c r="F18" i="49"/>
  <c r="M17" i="49"/>
  <c r="F43" i="49"/>
  <c r="M10" i="48"/>
  <c r="M9" i="48" s="1"/>
  <c r="N21" i="48"/>
  <c r="N35" i="48"/>
  <c r="N20" i="48"/>
  <c r="N11" i="48"/>
  <c r="N25" i="48"/>
  <c r="B9" i="49"/>
  <c r="M22" i="49"/>
  <c r="I26" i="49"/>
  <c r="M35" i="49"/>
  <c r="M18" i="49" s="1"/>
  <c r="M25" i="49"/>
  <c r="D9" i="49"/>
  <c r="M15" i="49"/>
  <c r="N22" i="48"/>
  <c r="M26" i="48"/>
  <c r="N13" i="48"/>
  <c r="J26" i="48"/>
  <c r="F9" i="47"/>
  <c r="N11" i="47"/>
  <c r="N16" i="47"/>
  <c r="N21" i="47"/>
  <c r="N25" i="47"/>
  <c r="G26" i="47"/>
  <c r="N13" i="47"/>
  <c r="N22" i="47"/>
  <c r="M18" i="47"/>
  <c r="N19" i="47"/>
  <c r="N35" i="47"/>
  <c r="M24" i="49"/>
  <c r="F10" i="49"/>
  <c r="M20" i="49"/>
  <c r="F9" i="65"/>
  <c r="P8" i="55"/>
  <c r="N52" i="47"/>
  <c r="J9" i="56"/>
  <c r="O29" i="54"/>
  <c r="O17" i="54"/>
  <c r="Q8" i="54"/>
  <c r="O8" i="54" s="1"/>
  <c r="I8" i="51"/>
  <c r="I8" i="52"/>
  <c r="O10" i="54"/>
  <c r="G10" i="48"/>
  <c r="G9" i="48" s="1"/>
  <c r="O9" i="54"/>
  <c r="M23" i="49"/>
  <c r="N17" i="47"/>
  <c r="J9" i="76"/>
  <c r="K9" i="75"/>
  <c r="F9" i="64"/>
  <c r="O17" i="53"/>
  <c r="I8" i="50"/>
  <c r="J9" i="49"/>
  <c r="L10" i="49"/>
  <c r="L9" i="49" s="1"/>
  <c r="I43" i="49"/>
  <c r="N52" i="48"/>
  <c r="N18" i="48" s="1"/>
  <c r="J18" i="48"/>
  <c r="G26" i="48"/>
  <c r="J26" i="47"/>
  <c r="G18" i="47"/>
  <c r="B9" i="47"/>
  <c r="G10" i="47"/>
  <c r="O10" i="53"/>
  <c r="N27" i="47"/>
  <c r="F9" i="48"/>
  <c r="O9" i="53"/>
  <c r="M43" i="47"/>
  <c r="N44" i="47"/>
  <c r="Q8" i="55"/>
  <c r="M10" i="47"/>
  <c r="K9" i="47"/>
  <c r="H9" i="47"/>
  <c r="J10" i="47"/>
  <c r="J9" i="47" s="1"/>
  <c r="H7" i="43"/>
  <c r="N26" i="48"/>
  <c r="I18" i="49"/>
  <c r="I9" i="49" s="1"/>
  <c r="G9" i="49"/>
  <c r="O10" i="55"/>
  <c r="G43" i="47"/>
  <c r="N44" i="48"/>
  <c r="J43" i="48"/>
  <c r="O9" i="55"/>
  <c r="O26" i="53"/>
  <c r="M27" i="49"/>
  <c r="L26" i="49"/>
  <c r="O26" i="55"/>
  <c r="J10" i="48"/>
  <c r="H9" i="48"/>
  <c r="O8" i="53" l="1"/>
  <c r="N43" i="48"/>
  <c r="M9" i="47"/>
  <c r="L13" i="180"/>
  <c r="I12" i="169"/>
  <c r="O8" i="55"/>
  <c r="F9" i="49"/>
  <c r="N18" i="47"/>
  <c r="N43" i="47"/>
  <c r="J9" i="48"/>
  <c r="N10" i="48"/>
  <c r="N9" i="48" s="1"/>
  <c r="G9" i="47"/>
  <c r="N26" i="47"/>
  <c r="N10" i="47"/>
  <c r="M26" i="49"/>
  <c r="M10" i="49"/>
  <c r="M9" i="49" s="1"/>
  <c r="L12" i="180" l="1"/>
  <c r="I11" i="169"/>
  <c r="N9" i="47"/>
  <c r="L11" i="180" l="1"/>
  <c r="I10" i="169"/>
  <c r="L10" i="180" l="1"/>
  <c r="I9" i="169"/>
  <c r="L9" i="180" l="1"/>
  <c r="I8" i="169"/>
  <c r="I7" i="169"/>
  <c r="L8" i="180" l="1"/>
  <c r="I27" i="170"/>
  <c r="I26" i="170" l="1"/>
  <c r="I25" i="170" l="1"/>
  <c r="I24" i="170" l="1"/>
  <c r="I23" i="170" l="1"/>
  <c r="I22" i="170" l="1"/>
  <c r="I21" i="170" l="1"/>
  <c r="I20" i="170" l="1"/>
  <c r="I19" i="170" l="1"/>
  <c r="I18" i="170" l="1"/>
  <c r="I17" i="170" l="1"/>
  <c r="I16" i="170" l="1"/>
  <c r="I15" i="170" l="1"/>
  <c r="I14" i="170" l="1"/>
  <c r="I13" i="170" l="1"/>
  <c r="I12" i="170" l="1"/>
  <c r="I11" i="170" l="1"/>
  <c r="I10" i="170" l="1"/>
  <c r="I9" i="170" l="1"/>
  <c r="I8" i="170" l="1"/>
  <c r="H9" i="70"/>
</calcChain>
</file>

<file path=xl/sharedStrings.xml><?xml version="1.0" encoding="utf-8"?>
<sst xmlns="http://schemas.openxmlformats.org/spreadsheetml/2006/main" count="18127" uniqueCount="1964">
  <si>
    <t>ديسمبر 2020 December</t>
  </si>
  <si>
    <t>Table No (60)</t>
  </si>
  <si>
    <t xml:space="preserve"> جدول رقم (60)</t>
  </si>
  <si>
    <t>Sex</t>
  </si>
  <si>
    <t>الجنس</t>
  </si>
  <si>
    <t>+ 65</t>
  </si>
  <si>
    <t>64 - 55</t>
  </si>
  <si>
    <t>54 - 45</t>
  </si>
  <si>
    <t>44 -35</t>
  </si>
  <si>
    <t>34 - 25</t>
  </si>
  <si>
    <t>24 -15</t>
  </si>
  <si>
    <t>مجموع</t>
  </si>
  <si>
    <t>المجموع</t>
  </si>
  <si>
    <t>ذكور</t>
  </si>
  <si>
    <t>إناث</t>
  </si>
  <si>
    <t>Student</t>
  </si>
  <si>
    <t>0</t>
  </si>
  <si>
    <t>Homemaker</t>
  </si>
  <si>
    <t>متفرغة لأعمال المنزل</t>
  </si>
  <si>
    <t>Unable to Work</t>
  </si>
  <si>
    <t>عاجز عن العمل</t>
  </si>
  <si>
    <t>Not Seeking for Work</t>
  </si>
  <si>
    <t>لا يبحث عن عمل</t>
  </si>
  <si>
    <t>Table No (61)</t>
  </si>
  <si>
    <t>(جدول رقم (61</t>
  </si>
  <si>
    <t xml:space="preserve">الجنس </t>
  </si>
  <si>
    <t>Suitable Work not Found</t>
  </si>
  <si>
    <t>العمل لم يناسبة</t>
  </si>
  <si>
    <t>Didn't Find Work</t>
  </si>
  <si>
    <t>لم يجد عمل</t>
  </si>
  <si>
    <t>Termination</t>
  </si>
  <si>
    <t>فصل عن العمل</t>
  </si>
  <si>
    <t>Retired Seeking Work</t>
  </si>
  <si>
    <t>متقاعد يبحث عن عمل</t>
  </si>
  <si>
    <t>Other</t>
  </si>
  <si>
    <t>أخرى</t>
  </si>
  <si>
    <t>Table No (62)</t>
  </si>
  <si>
    <t>جدول رقم (62)</t>
  </si>
  <si>
    <t>Table No (63)</t>
  </si>
  <si>
    <t xml:space="preserve"> جدول رقم (63)</t>
  </si>
  <si>
    <t>Table No (64)</t>
  </si>
  <si>
    <t>(جدول رقم (64</t>
  </si>
  <si>
    <t>Employed</t>
  </si>
  <si>
    <t>مشتغل</t>
  </si>
  <si>
    <t>متعطل سبق له العمل</t>
  </si>
  <si>
    <t>متعطل لم يسبق له العمل</t>
  </si>
  <si>
    <t>Paid Trainee</t>
  </si>
  <si>
    <t>متدرب براتب</t>
  </si>
  <si>
    <t>Retired</t>
  </si>
  <si>
    <t>متقاعد</t>
  </si>
  <si>
    <t>Not Seeking Work</t>
  </si>
  <si>
    <t>Table No (65)</t>
  </si>
  <si>
    <t xml:space="preserve"> جدول رقم (65)</t>
  </si>
  <si>
    <t>Table No (66)</t>
  </si>
  <si>
    <t xml:space="preserve"> جدول رقم (66)</t>
  </si>
  <si>
    <t>Table No (67)</t>
  </si>
  <si>
    <t>(جدول رقم (67</t>
  </si>
  <si>
    <t xml:space="preserve">الحالة التعليمية </t>
  </si>
  <si>
    <r>
      <t xml:space="preserve">لم يسبق له العمل
</t>
    </r>
    <r>
      <rPr>
        <b/>
        <sz val="8"/>
        <rFont val="Arial"/>
        <family val="2"/>
      </rPr>
      <t>Never Worked Before</t>
    </r>
  </si>
  <si>
    <r>
      <t xml:space="preserve">سبق له العمل
</t>
    </r>
    <r>
      <rPr>
        <b/>
        <sz val="8"/>
        <rFont val="Arial"/>
        <family val="2"/>
      </rPr>
      <t>Worked Before</t>
    </r>
  </si>
  <si>
    <t>Illiterate</t>
  </si>
  <si>
    <t>أمي</t>
  </si>
  <si>
    <t xml:space="preserve">Primary </t>
  </si>
  <si>
    <t>University and Above</t>
  </si>
  <si>
    <t>جامعي فأعلى</t>
  </si>
  <si>
    <t>Table No (68)</t>
  </si>
  <si>
    <t>(جدول رقم (68</t>
  </si>
  <si>
    <t>Table No (69)</t>
  </si>
  <si>
    <t>(جدول رقم (69</t>
  </si>
  <si>
    <t>Table No (70)</t>
  </si>
  <si>
    <t>(جدول رقم (70</t>
  </si>
  <si>
    <r>
      <t xml:space="preserve">يعمل لدى ذويه بدون أجر
</t>
    </r>
    <r>
      <rPr>
        <b/>
        <sz val="8"/>
        <rFont val="Arial"/>
        <family val="2"/>
      </rPr>
      <t>Non-paid Family Worker</t>
    </r>
  </si>
  <si>
    <r>
      <t xml:space="preserve">يعمل بأجر
</t>
    </r>
    <r>
      <rPr>
        <b/>
        <sz val="8"/>
        <rFont val="Arial"/>
        <family val="2"/>
      </rPr>
      <t>Employee</t>
    </r>
  </si>
  <si>
    <t>Primary</t>
  </si>
  <si>
    <t>University and above</t>
  </si>
  <si>
    <t xml:space="preserve">ذكور </t>
  </si>
  <si>
    <t>Table No (71)</t>
  </si>
  <si>
    <t xml:space="preserve"> جدول رقم (71)</t>
  </si>
  <si>
    <r>
      <t xml:space="preserve">يعمل لحسابه
</t>
    </r>
    <r>
      <rPr>
        <b/>
        <sz val="8"/>
        <rFont val="Arial"/>
        <family val="2"/>
      </rPr>
      <t>Own Account Worker</t>
    </r>
  </si>
  <si>
    <r>
      <t xml:space="preserve">صاحب عمل ويديره
</t>
    </r>
    <r>
      <rPr>
        <b/>
        <sz val="8"/>
        <rFont val="Arial"/>
        <family val="2"/>
      </rPr>
      <t>Employer</t>
    </r>
  </si>
  <si>
    <t>كلا الجنسين</t>
  </si>
  <si>
    <t>Table No (72)</t>
  </si>
  <si>
    <t xml:space="preserve"> جدول رقم (72)</t>
  </si>
  <si>
    <t>Table No (73)</t>
  </si>
  <si>
    <t>(جدول رقم (73</t>
  </si>
  <si>
    <t>Table No (74)</t>
  </si>
  <si>
    <t xml:space="preserve"> جدول رقم (74)</t>
  </si>
  <si>
    <t>Table No (75)</t>
  </si>
  <si>
    <t xml:space="preserve"> جدول رقم (75)</t>
  </si>
  <si>
    <t>Table No (76)</t>
  </si>
  <si>
    <t>Table No (77)</t>
  </si>
  <si>
    <t xml:space="preserve"> جدول رقم (77)</t>
  </si>
  <si>
    <t>Table No (78)</t>
  </si>
  <si>
    <t>جدول رقم (78)</t>
  </si>
  <si>
    <t>Table No (79)</t>
  </si>
  <si>
    <t>(جدول رقم (79</t>
  </si>
  <si>
    <t>Table No (80)</t>
  </si>
  <si>
    <t xml:space="preserve"> جدول رقم (80)</t>
  </si>
  <si>
    <t>Table No (81)</t>
  </si>
  <si>
    <t>(جدول رقم (81</t>
  </si>
  <si>
    <t>Table No (82)</t>
  </si>
  <si>
    <t>(جدول رقم (82</t>
  </si>
  <si>
    <t>Table No (83)</t>
  </si>
  <si>
    <t xml:space="preserve"> جدول رقم (83)</t>
  </si>
  <si>
    <t>Table No (84)</t>
  </si>
  <si>
    <t xml:space="preserve"> جدول رقم (84)</t>
  </si>
  <si>
    <t>Table No (85)</t>
  </si>
  <si>
    <t>جدول رقم (85)</t>
  </si>
  <si>
    <t>Table No (86)</t>
  </si>
  <si>
    <t xml:space="preserve"> جدول رقم (86)</t>
  </si>
  <si>
    <t>Educational Attainment</t>
  </si>
  <si>
    <t>Table No (87)</t>
  </si>
  <si>
    <t xml:space="preserve"> جدول رقم (87)</t>
  </si>
  <si>
    <t>Table No (88)</t>
  </si>
  <si>
    <t>جدول رقم (88)</t>
  </si>
  <si>
    <t>64 -55</t>
  </si>
  <si>
    <t>Table No (89)</t>
  </si>
  <si>
    <t xml:space="preserve"> جدول رقم (89)</t>
  </si>
  <si>
    <t>Table No (90)</t>
  </si>
  <si>
    <t xml:space="preserve"> جدول رقم (90)</t>
  </si>
  <si>
    <t>Table No (91)</t>
  </si>
  <si>
    <t>جدول رقم (91)</t>
  </si>
  <si>
    <t>Never Married</t>
  </si>
  <si>
    <t>لم يسبق له الزواج</t>
  </si>
  <si>
    <t>Married</t>
  </si>
  <si>
    <t>متزوج</t>
  </si>
  <si>
    <t>Divorced</t>
  </si>
  <si>
    <t>مطلق</t>
  </si>
  <si>
    <t>Widow</t>
  </si>
  <si>
    <t>أرمل</t>
  </si>
  <si>
    <t>Table No (92)</t>
  </si>
  <si>
    <t xml:space="preserve"> جدول رقم (92)</t>
  </si>
  <si>
    <t>Table No (93)</t>
  </si>
  <si>
    <t xml:space="preserve"> جدول رقم (93)</t>
  </si>
  <si>
    <t>Table No (94)</t>
  </si>
  <si>
    <t>(جدول رقم (94</t>
  </si>
  <si>
    <t>15 - 24</t>
  </si>
  <si>
    <t>25 - 34</t>
  </si>
  <si>
    <t>35 - 44</t>
  </si>
  <si>
    <t>45 - 54</t>
  </si>
  <si>
    <t>55 - 64</t>
  </si>
  <si>
    <t>65 +</t>
  </si>
  <si>
    <t>Table No (95)</t>
  </si>
  <si>
    <t>(جدول رقم (95</t>
  </si>
  <si>
    <t>Table No (96)</t>
  </si>
  <si>
    <t>(جدول رقم (96</t>
  </si>
  <si>
    <t>Table No (97)</t>
  </si>
  <si>
    <t>(جدول رقم (97</t>
  </si>
  <si>
    <t>Table No (98)</t>
  </si>
  <si>
    <t>(جدول رقم (98</t>
  </si>
  <si>
    <t>Table No (99)</t>
  </si>
  <si>
    <t>(جدول رقم (99</t>
  </si>
  <si>
    <t>Table No (100)</t>
  </si>
  <si>
    <t>(جدول رقم (100</t>
  </si>
  <si>
    <t>خصائص الإعاقة</t>
  </si>
  <si>
    <t>السكان المعاقون وغير المعاقين حسب الجنس وفئات العمر</t>
  </si>
  <si>
    <t>Table No (101)</t>
  </si>
  <si>
    <t>(جدول رقم (101</t>
  </si>
  <si>
    <t>فئات العمر</t>
  </si>
  <si>
    <t>5 - 14</t>
  </si>
  <si>
    <t>14 - 5</t>
  </si>
  <si>
    <t>24 - 15</t>
  </si>
  <si>
    <t>44 - 35</t>
  </si>
  <si>
    <t>65 - 74</t>
  </si>
  <si>
    <t>74 - 65</t>
  </si>
  <si>
    <t>+ 75</t>
  </si>
  <si>
    <t>75 +</t>
  </si>
  <si>
    <t>Table No (102)</t>
  </si>
  <si>
    <t>( جدول رقم ( 102</t>
  </si>
  <si>
    <t>بدون إعاقة</t>
  </si>
  <si>
    <t>ذوو الإعاقة</t>
  </si>
  <si>
    <t>الذكور</t>
  </si>
  <si>
    <t>الإناث</t>
  </si>
  <si>
    <t>Table No (103)</t>
  </si>
  <si>
    <t>جدول رقم (103)</t>
  </si>
  <si>
    <t>Table No (104)</t>
  </si>
  <si>
    <t xml:space="preserve"> جدول رقم (104)</t>
  </si>
  <si>
    <t>Table No (105)</t>
  </si>
  <si>
    <t>(جدول رقم (105</t>
  </si>
  <si>
    <t>Table No (106)</t>
  </si>
  <si>
    <t xml:space="preserve"> جدول رقم (106)</t>
  </si>
  <si>
    <t>Table No (107)</t>
  </si>
  <si>
    <t>جدول رقم (107)</t>
  </si>
  <si>
    <t>Table No (108)</t>
  </si>
  <si>
    <t>( جدول رقم ( 108</t>
  </si>
  <si>
    <t>34 -25</t>
  </si>
  <si>
    <t>مجموع الأفراد ذوو الصعوبات</t>
  </si>
  <si>
    <t>مجموع أعداد الصعوبات</t>
  </si>
  <si>
    <t xml:space="preserve">الرؤية </t>
  </si>
  <si>
    <t>قليل من الصعوبة</t>
  </si>
  <si>
    <t>كثير من الصعوبة</t>
  </si>
  <si>
    <t>Can`t do at all</t>
  </si>
  <si>
    <t>Hearing</t>
  </si>
  <si>
    <t xml:space="preserve">السمع </t>
  </si>
  <si>
    <t>Talking</t>
  </si>
  <si>
    <t>النطق</t>
  </si>
  <si>
    <t>Understanding amd communication</t>
  </si>
  <si>
    <t>الفهم والتواصل مع الاخرين</t>
  </si>
  <si>
    <t xml:space="preserve">أخرى </t>
  </si>
  <si>
    <t>Table No (109)</t>
  </si>
  <si>
    <t>( جدول رقم ( 109</t>
  </si>
  <si>
    <t>Table No (110)</t>
  </si>
  <si>
    <t>( جدول رقم ( 110</t>
  </si>
  <si>
    <t>Table No (111)</t>
  </si>
  <si>
    <t>(جدول رقم (111</t>
  </si>
  <si>
    <r>
      <t xml:space="preserve">أرمل
</t>
    </r>
    <r>
      <rPr>
        <b/>
        <sz val="8"/>
        <rFont val="Arial"/>
        <family val="2"/>
      </rPr>
      <t>Widowed</t>
    </r>
  </si>
  <si>
    <r>
      <t xml:space="preserve">مطلق
</t>
    </r>
    <r>
      <rPr>
        <b/>
        <sz val="8"/>
        <rFont val="Arial"/>
        <family val="2"/>
      </rPr>
      <t>Divorced</t>
    </r>
  </si>
  <si>
    <r>
      <t xml:space="preserve">متزوج
</t>
    </r>
    <r>
      <rPr>
        <b/>
        <sz val="8"/>
        <rFont val="Arial"/>
        <family val="2"/>
      </rPr>
      <t>Married</t>
    </r>
  </si>
  <si>
    <r>
      <rPr>
        <b/>
        <sz val="10"/>
        <rFont val="Arial"/>
        <family val="2"/>
      </rPr>
      <t>مع إعاقة</t>
    </r>
    <r>
      <rPr>
        <b/>
        <sz val="11"/>
        <rFont val="Arial"/>
        <family val="2"/>
      </rPr>
      <t xml:space="preserve">
</t>
    </r>
    <r>
      <rPr>
        <b/>
        <sz val="8"/>
        <rFont val="Arial"/>
        <family val="2"/>
      </rPr>
      <t>With</t>
    </r>
  </si>
  <si>
    <r>
      <rPr>
        <b/>
        <sz val="10"/>
        <rFont val="Arial"/>
        <family val="2"/>
      </rPr>
      <t>بدون إعاقة</t>
    </r>
    <r>
      <rPr>
        <b/>
        <sz val="11"/>
        <rFont val="Arial"/>
        <family val="2"/>
      </rPr>
      <t xml:space="preserve">
</t>
    </r>
    <r>
      <rPr>
        <b/>
        <sz val="8"/>
        <rFont val="Arial"/>
        <family val="2"/>
      </rPr>
      <t>Without</t>
    </r>
  </si>
  <si>
    <t>Table No (112)</t>
  </si>
  <si>
    <t>جدول رقم (112)</t>
  </si>
  <si>
    <t>Table No (113)</t>
  </si>
  <si>
    <t>جدول رقم (113)</t>
  </si>
  <si>
    <t>Table No (114)</t>
  </si>
  <si>
    <t>(جدول رقم (114</t>
  </si>
  <si>
    <t>الشيحانية</t>
  </si>
  <si>
    <t>الخور والذخيرة</t>
  </si>
  <si>
    <t>أم صلال</t>
  </si>
  <si>
    <t>الوكرة</t>
  </si>
  <si>
    <t>الريان</t>
  </si>
  <si>
    <t>الدوحة</t>
  </si>
  <si>
    <t>Al Sheehaniya</t>
  </si>
  <si>
    <t xml:space="preserve">Al Daayen
</t>
  </si>
  <si>
    <t xml:space="preserve">Madinat Al Shamal
</t>
  </si>
  <si>
    <t xml:space="preserve">Al Khor &amp;. Al Thak
</t>
  </si>
  <si>
    <t xml:space="preserve">Umm Slal
</t>
  </si>
  <si>
    <t xml:space="preserve">Al Wakra
</t>
  </si>
  <si>
    <t xml:space="preserve">Al Rayyan
</t>
  </si>
  <si>
    <t>Doha</t>
  </si>
  <si>
    <t>Table No (115)</t>
  </si>
  <si>
    <t>( جدول رقم ( 115</t>
  </si>
  <si>
    <t>السمع</t>
  </si>
  <si>
    <t>الرؤية</t>
  </si>
  <si>
    <t>المشرعون وموظفو الادارة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</si>
  <si>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</si>
  <si>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</si>
  <si>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</si>
  <si>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</si>
  <si>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المهن العادية</t>
  </si>
  <si>
    <t>- Does Not Include Persons Seeking Work For The First Time</t>
  </si>
  <si>
    <t>لايشمل المتعطلين الذين لم يسبق لهم العمل</t>
  </si>
  <si>
    <t>Table No (116)</t>
  </si>
  <si>
    <t>( جدول رقم ( 116</t>
  </si>
  <si>
    <t>Table No (117)</t>
  </si>
  <si>
    <t>( جدول رقم ( 117</t>
  </si>
  <si>
    <t>Table No (118)</t>
  </si>
  <si>
    <t>( جدول رقم ( 118</t>
  </si>
  <si>
    <t>Agriculture and fishing</t>
  </si>
  <si>
    <t>التعدين واستغلال المحاجر</t>
  </si>
  <si>
    <t>Manufacturing</t>
  </si>
  <si>
    <t>الصناعة التحويلية</t>
  </si>
  <si>
    <t>Electricity, gas, steam and air conditioning supply</t>
  </si>
  <si>
    <t>إمدادات الكهرباء والغاز والبخار وتكييف الهواء</t>
  </si>
  <si>
    <t>Construction</t>
  </si>
  <si>
    <t>التشييد</t>
  </si>
  <si>
    <t>Transportation and storage</t>
  </si>
  <si>
    <t>النقل والتخزين</t>
  </si>
  <si>
    <t>Accommodation and food service activities</t>
  </si>
  <si>
    <t>Information and communication</t>
  </si>
  <si>
    <t>المعلومات والاتصالات</t>
  </si>
  <si>
    <t>Financial and insurance activities</t>
  </si>
  <si>
    <t>الأنشطة المالية وأنشطة التأمين</t>
  </si>
  <si>
    <t>Real estate activities</t>
  </si>
  <si>
    <t>الأنشطة العقارية</t>
  </si>
  <si>
    <t>Professional, scientific and technical activities</t>
  </si>
  <si>
    <t>الأنشطة المهنية والعلمية والتقنية</t>
  </si>
  <si>
    <t>Administrative and support service activities</t>
  </si>
  <si>
    <t>أنشطة الخدمات الإدارية وخدمات الدعم</t>
  </si>
  <si>
    <t>Public administration and defence, compulsory social security</t>
  </si>
  <si>
    <t>Education</t>
  </si>
  <si>
    <t>التعليم</t>
  </si>
  <si>
    <t>Human health and social work activities</t>
  </si>
  <si>
    <t>Arts, entertainment and recreation</t>
  </si>
  <si>
    <t>الفنون والترفيه والتسلية</t>
  </si>
  <si>
    <t>Other service activities</t>
  </si>
  <si>
    <t>أنشطة الخدمات الأخرى</t>
  </si>
  <si>
    <t>Activities of extraterritorial organizations and bodies</t>
  </si>
  <si>
    <t>أنشطة المنظمات والهيئات الخارجية عن نطاق الولاية الإقليمية</t>
  </si>
  <si>
    <t>Table No (119)</t>
  </si>
  <si>
    <t>( جدول رقم ( 119</t>
  </si>
  <si>
    <t>Table No (120)</t>
  </si>
  <si>
    <t>( جدول رقم ( 120</t>
  </si>
  <si>
    <t>Table No (121)</t>
  </si>
  <si>
    <t>( جدول رقم ( 121</t>
  </si>
  <si>
    <t>Table No (122)</t>
  </si>
  <si>
    <t>( جدول رقم ( 122</t>
  </si>
  <si>
    <t>Table No (123)</t>
  </si>
  <si>
    <t>( جدول رقم ( 123</t>
  </si>
  <si>
    <t>Table No (124)</t>
  </si>
  <si>
    <t>( جدول رقم ( 124</t>
  </si>
  <si>
    <t>Table No (125)</t>
  </si>
  <si>
    <t>( جدول رقم ( 125</t>
  </si>
  <si>
    <t>Table No (126)</t>
  </si>
  <si>
    <t>( جدول رقم ( 126</t>
  </si>
  <si>
    <t>Table No (127)</t>
  </si>
  <si>
    <t>( جدول رقم ( 127</t>
  </si>
  <si>
    <t>Table No (128)</t>
  </si>
  <si>
    <t>( جدول رقم ( 128</t>
  </si>
  <si>
    <t>Table No (129)</t>
  </si>
  <si>
    <t>( جدول رقم ( 129</t>
  </si>
  <si>
    <t>Table No (130)</t>
  </si>
  <si>
    <t>( جدول رقم ( 130</t>
  </si>
  <si>
    <t>Table No (131)</t>
  </si>
  <si>
    <t>( جدول رقم ( 131</t>
  </si>
  <si>
    <t>Table No (132)</t>
  </si>
  <si>
    <t>( جدول رقم ( 132</t>
  </si>
  <si>
    <t>Table No (133)</t>
  </si>
  <si>
    <t>( جدول رقم ( 133</t>
  </si>
  <si>
    <t>Table No (134)</t>
  </si>
  <si>
    <t>( جدول رقم ( 134</t>
  </si>
  <si>
    <t>Table No (135)</t>
  </si>
  <si>
    <t>( جدول رقم ( 135</t>
  </si>
  <si>
    <t>الوحدات السكنية</t>
  </si>
  <si>
    <t>افراد الأسر حسب نوع الوحدة السكنية والبلدية</t>
  </si>
  <si>
    <t>Table No (136)</t>
  </si>
  <si>
    <t>( جدول رقم ( 136</t>
  </si>
  <si>
    <t>الدوحه</t>
  </si>
  <si>
    <t>Al Rayyan</t>
  </si>
  <si>
    <t>Al Wakra</t>
  </si>
  <si>
    <t>Umm Slal</t>
  </si>
  <si>
    <t>Al Khor and Al Thakhira</t>
  </si>
  <si>
    <t>Al Shamal</t>
  </si>
  <si>
    <t>المباني حسب حالة المبنى والبلدية</t>
  </si>
  <si>
    <t>Table No (137)</t>
  </si>
  <si>
    <r>
      <t xml:space="preserve">تحت التشييد
</t>
    </r>
    <r>
      <rPr>
        <b/>
        <sz val="8"/>
        <rFont val="Arial"/>
        <family val="2"/>
      </rPr>
      <t>Under Construction</t>
    </r>
    <r>
      <rPr>
        <b/>
        <sz val="10"/>
        <rFont val="Arial"/>
        <family val="2"/>
      </rPr>
      <t xml:space="preserve"> </t>
    </r>
  </si>
  <si>
    <r>
      <t xml:space="preserve">مكتمل
</t>
    </r>
    <r>
      <rPr>
        <b/>
        <sz val="8"/>
        <rFont val="Arial"/>
        <family val="2"/>
      </rPr>
      <t>Complete</t>
    </r>
  </si>
  <si>
    <t>المباني حسب حالة المبنى والمنطقة</t>
  </si>
  <si>
    <t>Table No (138)</t>
  </si>
  <si>
    <t>(جدول رقم (138</t>
  </si>
  <si>
    <t>Zone</t>
  </si>
  <si>
    <t>Al Jasra</t>
  </si>
  <si>
    <t>الجسرة</t>
  </si>
  <si>
    <t>Al Bidda</t>
  </si>
  <si>
    <t>البدع</t>
  </si>
  <si>
    <t>Fereej Mohammed Bin Jasim / Mushaireb</t>
  </si>
  <si>
    <t>فريج محمد بن جاسم / مشيرب</t>
  </si>
  <si>
    <t>Mushaireb</t>
  </si>
  <si>
    <t>مشيرب</t>
  </si>
  <si>
    <t>Al Najada / Brahat Al Jufairy / Fereej Al Asmakh</t>
  </si>
  <si>
    <t>النجادة / براحة الجفيري / فريج الأصمخ</t>
  </si>
  <si>
    <t>Old Al Ghanim</t>
  </si>
  <si>
    <t>الغانم العتيق</t>
  </si>
  <si>
    <t>Al Souq</t>
  </si>
  <si>
    <t>السوق</t>
  </si>
  <si>
    <t>Fereej Abdel Aziz</t>
  </si>
  <si>
    <t>فريج عبد العزيز</t>
  </si>
  <si>
    <t>Al Doha Al Jadeeda</t>
  </si>
  <si>
    <t>الدوحة الجديدة</t>
  </si>
  <si>
    <t>الرفاع / الهتمي العتيق</t>
  </si>
  <si>
    <t>Slata / Al Mirqab</t>
  </si>
  <si>
    <t>السلطة / المرقاب</t>
  </si>
  <si>
    <t>Doha Port</t>
  </si>
  <si>
    <t>ميناء الدوحة</t>
  </si>
  <si>
    <t>Wadi Al Sail</t>
  </si>
  <si>
    <t>وادي السيل</t>
  </si>
  <si>
    <t>Rumaila</t>
  </si>
  <si>
    <t>رميلة</t>
  </si>
  <si>
    <t>Fereej Bin Mahmoud</t>
  </si>
  <si>
    <t>فريج بن محمود</t>
  </si>
  <si>
    <t>Rawdat Al Khail</t>
  </si>
  <si>
    <t>روضة الخيل</t>
  </si>
  <si>
    <t>Al Mansoura / Fereej Bin Dirham</t>
  </si>
  <si>
    <t>المنصورة / فريج بن درهم</t>
  </si>
  <si>
    <t>Najma</t>
  </si>
  <si>
    <t>نجمة</t>
  </si>
  <si>
    <t>Umm Ghuwailina</t>
  </si>
  <si>
    <t>أم غويلينة</t>
  </si>
  <si>
    <t>Al Khulaifat / Ras Bu Abboud</t>
  </si>
  <si>
    <t>الخليفات / راس بو عبود</t>
  </si>
  <si>
    <t>Ras Bu Abboud</t>
  </si>
  <si>
    <t>راس بو عبود</t>
  </si>
  <si>
    <t>Duhail</t>
  </si>
  <si>
    <t>دحيل</t>
  </si>
  <si>
    <t>Umm Lekhba</t>
  </si>
  <si>
    <t>أم لخبا</t>
  </si>
  <si>
    <t>Madinat Khalifa North / Dahl Al Hamam</t>
  </si>
  <si>
    <t>مدينة خليفة الشمالية / دحل الحمام</t>
  </si>
  <si>
    <t>Al Markhiya</t>
  </si>
  <si>
    <t>المرخية</t>
  </si>
  <si>
    <t>Madinat Khalifa South</t>
  </si>
  <si>
    <t>مدينة خليفة الجنوبية</t>
  </si>
  <si>
    <t>Fereej Kulaib</t>
  </si>
  <si>
    <t>فريج كليب</t>
  </si>
  <si>
    <t>Al Messila</t>
  </si>
  <si>
    <t>المسيلة</t>
  </si>
  <si>
    <t>Fereej Bin Omran / New Al Hitmi / Hamad Medical City</t>
  </si>
  <si>
    <t>فريج بن عمران / فريج الهتمي الجديد / مدينة حمد الطبية</t>
  </si>
  <si>
    <t>Al Sadd</t>
  </si>
  <si>
    <t>السد</t>
  </si>
  <si>
    <t>Al Sadd / New Al Mirqab / Fereej Al Nasr</t>
  </si>
  <si>
    <t>السد / المرقاب الجديد / فريج النصر</t>
  </si>
  <si>
    <t>New Slata</t>
  </si>
  <si>
    <t>السلطة الجديدة</t>
  </si>
  <si>
    <t>Nuaija</t>
  </si>
  <si>
    <t>نعيجة</t>
  </si>
  <si>
    <t>Al Hilal</t>
  </si>
  <si>
    <t>الهلال</t>
  </si>
  <si>
    <t>Old Airport</t>
  </si>
  <si>
    <t>المطار العتيق</t>
  </si>
  <si>
    <t>Al Thumama</t>
  </si>
  <si>
    <t>الثمامة</t>
  </si>
  <si>
    <t>Doha International Airport</t>
  </si>
  <si>
    <t>مطار الدوحة الدولي</t>
  </si>
  <si>
    <t>Al Gharrafa / Gharrafat Al Rayyan / Izghawa / Bani Hajer / Al Seej / Rawdat Egdaim / Al Themaid</t>
  </si>
  <si>
    <t>الغرافة / غرافة الريان / ازغوى / بني هاجر / السيج / روضة اقديم / الثميد</t>
  </si>
  <si>
    <t>Al Luqta / Lebday / Old Al Rayyan / Al Shagub / Fereej Al Zaeem</t>
  </si>
  <si>
    <t>اللقطة / لبديع / الريان العتيق / الشقب / فريج الزعيم</t>
  </si>
  <si>
    <t>New Al Rayyan / Al Wajba / Muaither</t>
  </si>
  <si>
    <t>الريان الجديد / الوجبة / معيذر</t>
  </si>
  <si>
    <t>Fereej Al Amir / Luaib / Muraikh / Baaya / Mehairja / Fereej Al Soudan</t>
  </si>
  <si>
    <t>فريج الأمير / لوعيب / مريخ / بعيا / محيرجة / فريج السودان</t>
  </si>
  <si>
    <t>Industerial Area</t>
  </si>
  <si>
    <t>المنطقة الصناعية</t>
  </si>
  <si>
    <t>Wholesale Market</t>
  </si>
  <si>
    <t>السوق المركزي</t>
  </si>
  <si>
    <t xml:space="preserve"> Al Dafna</t>
  </si>
  <si>
    <t>الدفنة</t>
  </si>
  <si>
    <t>Al Dafna / Al Qassar</t>
  </si>
  <si>
    <t>الدفنة / القصار</t>
  </si>
  <si>
    <t>Lekhwair</t>
  </si>
  <si>
    <t>لخوير</t>
  </si>
  <si>
    <t>Onaiza</t>
  </si>
  <si>
    <t>عنيزة</t>
  </si>
  <si>
    <t>Lejbailat</t>
  </si>
  <si>
    <t>لجبيلات</t>
  </si>
  <si>
    <t>Onaiza / Leqtaifiya / Al Qassar</t>
  </si>
  <si>
    <t>عنيزة / لقطيفية / القصار</t>
  </si>
  <si>
    <t>Hazm Al Markhiya</t>
  </si>
  <si>
    <t>حزم المرخية</t>
  </si>
  <si>
    <t>Jelaiah / Al Tarfa / Jeryan Nejaima</t>
  </si>
  <si>
    <t>جليعة / الطرفة / جريان نجيمة</t>
  </si>
  <si>
    <t>Jabal Thuaileb / Al Kharayej / Lusail / Al Egla / Wadi Al Banat</t>
  </si>
  <si>
    <t>جبل ثعيلب / الخرايج / لوسيل / العقلة / وادي البنات</t>
  </si>
  <si>
    <t>Leabaib / Al Ebb / Jeryan Jenaihat / Al Kheesa / Rawdat Al Hamama / Wadi Al Wasaah / Al Sakhama / Al Masrouhiya / Wadi Lusail / Lusail / Umm Garn / Al Daayen</t>
  </si>
  <si>
    <t>Al Kharaitiyat / Izghawa / Umm Slal Mohammed / Bu Fesseela / Umm Slal Ali / Umm Al Amad / Umm Obairiya / Lekhshaina / Sunay Lehmaidi</t>
  </si>
  <si>
    <t>الخريطيات / أزغوى / أم صلال محمد / بو فسيلة / أم صلال علي / أم العمد / أم عبيرية / لخشينة / صنيع لحميدي</t>
  </si>
  <si>
    <t>Al Utouriya</t>
  </si>
  <si>
    <t>العطورية</t>
  </si>
  <si>
    <t>Lijmiliya</t>
  </si>
  <si>
    <t>لجملية</t>
  </si>
  <si>
    <t>Simaisma / Al Jeryan / Al Khor</t>
  </si>
  <si>
    <t>سميسمة / الجريان / الخور</t>
  </si>
  <si>
    <t>Al Thakhira/Rass Laffan/Umm Birka</t>
  </si>
  <si>
    <t>الذخيرة/راس لفان/ام بركة</t>
  </si>
  <si>
    <t>Al Ghuwairiya</t>
  </si>
  <si>
    <t>الغويرية</t>
  </si>
  <si>
    <t>Fuwairit/Ain Sinan/Madinat Al Kaaban</t>
  </si>
  <si>
    <t>فويرط/عين سنان/مدينة الكعبان</t>
  </si>
  <si>
    <t>Abu Dhalouf/Al Zubara</t>
  </si>
  <si>
    <t>ابو ظلوف/الزبارة</t>
  </si>
  <si>
    <t>Mebaireek</t>
  </si>
  <si>
    <t>مبيريك</t>
  </si>
  <si>
    <t>Rawdat Rashed</t>
  </si>
  <si>
    <t>روضة راشد</t>
  </si>
  <si>
    <t>Al Karaana</t>
  </si>
  <si>
    <t>الكرعانة</t>
  </si>
  <si>
    <t>Umm Bab</t>
  </si>
  <si>
    <t>أم باب</t>
  </si>
  <si>
    <t>Al Nasraniya</t>
  </si>
  <si>
    <t>النصرانية</t>
  </si>
  <si>
    <t>Dukhan</t>
  </si>
  <si>
    <t>دخان</t>
  </si>
  <si>
    <t>Al Thumama / Al Wukair/Al Mashaf</t>
  </si>
  <si>
    <t>الثمامة / الوكير/المشاف</t>
  </si>
  <si>
    <t>Mesaieed</t>
  </si>
  <si>
    <t>مسيعيد</t>
  </si>
  <si>
    <t>Mesaieed Industrial Area</t>
  </si>
  <si>
    <t>منطقة مسيعيد الصناعية</t>
  </si>
  <si>
    <t>Shagra</t>
  </si>
  <si>
    <t>شقرا</t>
  </si>
  <si>
    <t>Al Kharrara</t>
  </si>
  <si>
    <t>الخرارة</t>
  </si>
  <si>
    <t>Abu Samra</t>
  </si>
  <si>
    <t>أبو سمرة</t>
  </si>
  <si>
    <t>Sawda Natheel</t>
  </si>
  <si>
    <t>سودا نثيل</t>
  </si>
  <si>
    <t>Al Adaid</t>
  </si>
  <si>
    <t>العديد</t>
  </si>
  <si>
    <t>الوحدات السكنية المشغولة حسب نوع الوحدة السكنية والبلدية</t>
  </si>
  <si>
    <t>Table No (139)</t>
  </si>
  <si>
    <t>(جدول رقم (139</t>
  </si>
  <si>
    <t>الأسر والأفراد حسب نوع الوحدة السكنية ونوع حيازة المسكن</t>
  </si>
  <si>
    <t>Table No (143)</t>
  </si>
  <si>
    <t>(جدول رقم (143</t>
  </si>
  <si>
    <t>نوع حيازة المسكن</t>
  </si>
  <si>
    <t>Households</t>
  </si>
  <si>
    <t>أسر</t>
  </si>
  <si>
    <t xml:space="preserve">المجموع </t>
  </si>
  <si>
    <t>Individuals</t>
  </si>
  <si>
    <t>أفراد</t>
  </si>
  <si>
    <t>Owned</t>
  </si>
  <si>
    <t xml:space="preserve">ملك </t>
  </si>
  <si>
    <t>Rented</t>
  </si>
  <si>
    <t xml:space="preserve">ايجار </t>
  </si>
  <si>
    <t>Government accomodation</t>
  </si>
  <si>
    <t>إسكان حكومى</t>
  </si>
  <si>
    <t>Company accomodation</t>
  </si>
  <si>
    <t>إسكان شركة/مؤسسة</t>
  </si>
  <si>
    <t>Free</t>
  </si>
  <si>
    <t>بدون مقابل</t>
  </si>
  <si>
    <t>Waqf</t>
  </si>
  <si>
    <t>وقف</t>
  </si>
  <si>
    <t>الأسر والأفراد حسب نوع الوحدة السكنية والبلدية والطاقة المستخدمة فى الطهى</t>
  </si>
  <si>
    <t>Table No (144)</t>
  </si>
  <si>
    <t>(جدول رقم (144</t>
  </si>
  <si>
    <t>Electricity</t>
  </si>
  <si>
    <t xml:space="preserve">كهرباء </t>
  </si>
  <si>
    <t>Gas</t>
  </si>
  <si>
    <t xml:space="preserve">غاز </t>
  </si>
  <si>
    <t>Madinat Al Shamal</t>
  </si>
  <si>
    <t>Al Daayen</t>
  </si>
  <si>
    <t>الأسر والأفراد حسب نوع الوحدة السكنية وأجهزة تكنولوجيا المعلومات والإتصالات واستخدام الإنترنت</t>
  </si>
  <si>
    <t>Table No (145)</t>
  </si>
  <si>
    <t>(جدول رقم (145</t>
  </si>
  <si>
    <t>الأجهزة والإتصال بالإنترنت
وعدد الأسر والأفراد</t>
  </si>
  <si>
    <t xml:space="preserve">Fixed telephone line </t>
  </si>
  <si>
    <t>خط هاتف ثابت</t>
  </si>
  <si>
    <t xml:space="preserve">Mobile telephone </t>
  </si>
  <si>
    <t>هاتف جوال</t>
  </si>
  <si>
    <t xml:space="preserve">Personal computer </t>
  </si>
  <si>
    <t>جهاز كمبيوتر شخصى</t>
  </si>
  <si>
    <t xml:space="preserve">Radio </t>
  </si>
  <si>
    <t>راديو</t>
  </si>
  <si>
    <t xml:space="preserve">Television </t>
  </si>
  <si>
    <t>تليفزيون</t>
  </si>
  <si>
    <t xml:space="preserve">Connected to internet </t>
  </si>
  <si>
    <t>الإتصال بالإنترنت</t>
  </si>
  <si>
    <t>الأسر حسب نوع الوحدة السكنية والبلدية</t>
  </si>
  <si>
    <t>Table No (146)</t>
  </si>
  <si>
    <t>(جدول رقم (146</t>
  </si>
  <si>
    <t>المباني المكتملة حسب البلدية ونوع المبنى</t>
  </si>
  <si>
    <t>Table No (147)</t>
  </si>
  <si>
    <t>(جدول رقم (147</t>
  </si>
  <si>
    <t>Code</t>
  </si>
  <si>
    <t>نوع المبنى</t>
  </si>
  <si>
    <t>رمز</t>
  </si>
  <si>
    <t>Residential</t>
  </si>
  <si>
    <t>سكني</t>
  </si>
  <si>
    <t>Palace</t>
  </si>
  <si>
    <t>قصر</t>
  </si>
  <si>
    <t>Villa</t>
  </si>
  <si>
    <t>فيلا</t>
  </si>
  <si>
    <t>House\ Home</t>
  </si>
  <si>
    <t>بيت / منزل</t>
  </si>
  <si>
    <t>Residential Apartment Building</t>
  </si>
  <si>
    <t>عمارة سكنية</t>
  </si>
  <si>
    <t>Residential Tower</t>
  </si>
  <si>
    <t>برج سكني</t>
  </si>
  <si>
    <t xml:space="preserve">Worker Accommodation Building \ Compound </t>
  </si>
  <si>
    <t>مبنى / مجمع سكن عمال</t>
  </si>
  <si>
    <t>Additional Building/ Majlis</t>
  </si>
  <si>
    <t>مبنى اضافي / مجلس</t>
  </si>
  <si>
    <t>Chalet (Beach Cabin)</t>
  </si>
  <si>
    <t>شاليه</t>
  </si>
  <si>
    <t>Residential Buildings, other unspecified</t>
  </si>
  <si>
    <t>المباني السكنية ،أخرى غير محددة</t>
  </si>
  <si>
    <t>Residential/Commercial</t>
  </si>
  <si>
    <t>سكني/تجاري</t>
  </si>
  <si>
    <t xml:space="preserve"> Residential and Commercial \ Administrative Building</t>
  </si>
  <si>
    <t>عمارة سكنية تجارية/إدارية</t>
  </si>
  <si>
    <t>Residential and Commercial \ Administrative Tower</t>
  </si>
  <si>
    <t>برج سكني تجاري/إدراي</t>
  </si>
  <si>
    <t>Residential and Commercial Buildings, other unspecified</t>
  </si>
  <si>
    <t>المباني السكنية التجارية/الإدارية، أخرى غير محددة</t>
  </si>
  <si>
    <t>Establishment</t>
  </si>
  <si>
    <t>مبنى منشأة</t>
  </si>
  <si>
    <t>Government Agency or Institution Buildings</t>
  </si>
  <si>
    <t>مباني الدوائر والمؤسسات الحكومية</t>
  </si>
  <si>
    <t>Embassy Building</t>
  </si>
  <si>
    <t>مبنى سفارة</t>
  </si>
  <si>
    <t>Administrative Building for Private Companies / Establishments</t>
  </si>
  <si>
    <t>المباني الإدارية للشركات أو المؤسسات الخاصة</t>
  </si>
  <si>
    <t>Administrative Tower (Government/Private)</t>
  </si>
  <si>
    <t>مباني الأبراج الإدارية ( خاص/حكومي )</t>
  </si>
  <si>
    <t>House of Worship</t>
  </si>
  <si>
    <t>مباني دور العبادة</t>
  </si>
  <si>
    <t>Medical Service Building</t>
  </si>
  <si>
    <t>مباني الخدمات الطبية</t>
  </si>
  <si>
    <t>Educational/Scientific Activity Building</t>
  </si>
  <si>
    <t>مباني الأنشطة التعليمية / العلمية</t>
  </si>
  <si>
    <t>Cultural/Social/Recreational Activity Building</t>
  </si>
  <si>
    <t>مباني الأنشطة الثقافية / الاجتماعية / الترفيهية</t>
  </si>
  <si>
    <t>Sports Activity Building</t>
  </si>
  <si>
    <t>مباني الأنشطة الرياضية</t>
  </si>
  <si>
    <t xml:space="preserve">Commercial/Marketing Building </t>
  </si>
  <si>
    <t>مباني الأنشطة التجارية / التسويقية</t>
  </si>
  <si>
    <t>Industrial Facility Building</t>
  </si>
  <si>
    <t>مباني منشآت صناعية</t>
  </si>
  <si>
    <t>Temporary Accommodation and Catering Service Building</t>
  </si>
  <si>
    <t>مباني خدمات الإقامة المؤقتة والطعام</t>
  </si>
  <si>
    <t>Banking/Finance Activities Building</t>
  </si>
  <si>
    <t>مباني الأنشطة المصرفية / المالية</t>
  </si>
  <si>
    <t>Refueling Service Building</t>
  </si>
  <si>
    <t>مباني خدمات التزود بالوقود</t>
  </si>
  <si>
    <t>Car Parking / Boat and Ship Harbor</t>
  </si>
  <si>
    <t>مواقف سيارات / مرفـأ مراكب وسفن</t>
  </si>
  <si>
    <t>Livestock and Plant Building</t>
  </si>
  <si>
    <t>مباني الثروة الحيوانية والنباتية</t>
  </si>
  <si>
    <t>Service/Infrastructure Building</t>
  </si>
  <si>
    <t>مباني خدمية / بنية تحتية</t>
  </si>
  <si>
    <t>Other Facilities Building</t>
  </si>
  <si>
    <t>مباني منشآت أخرى</t>
  </si>
  <si>
    <t>Table No (148)</t>
  </si>
  <si>
    <t>(جدول رقم (148</t>
  </si>
  <si>
    <t xml:space="preserve">Municipality 
</t>
  </si>
  <si>
    <t>البلدية</t>
  </si>
  <si>
    <r>
      <t xml:space="preserve">متصل
</t>
    </r>
    <r>
      <rPr>
        <b/>
        <sz val="8"/>
        <rFont val="Arial"/>
        <family val="2"/>
      </rPr>
      <t>Connected</t>
    </r>
  </si>
  <si>
    <t>(جدول رقم (149</t>
  </si>
  <si>
    <t>المنطقة</t>
  </si>
  <si>
    <t>49</t>
  </si>
  <si>
    <t>Hamad International Airport / Banana Island / Ras Bu Funtas</t>
  </si>
  <si>
    <t>مطار حمد الدولي / جزيرة البنانا / راس بو فنطاس</t>
  </si>
  <si>
    <t>50</t>
  </si>
  <si>
    <t>58</t>
  </si>
  <si>
    <t>الأُسر حسب البلدية وعدد خطوط الهاتف الجوال</t>
  </si>
  <si>
    <t>(جدول رقم (150</t>
  </si>
  <si>
    <t>1</t>
  </si>
  <si>
    <t>2</t>
  </si>
  <si>
    <t>3</t>
  </si>
  <si>
    <t xml:space="preserve"> + 4</t>
  </si>
  <si>
    <t>الأُسر حسب البلدية وعدد خطوط الهاتف الثابت</t>
  </si>
  <si>
    <t>(جدول رقم (151</t>
  </si>
  <si>
    <t>الوحدات السكنية حسب نوع الوحدة السكنية والبلدية</t>
  </si>
  <si>
    <t>(جدول رقم (152</t>
  </si>
  <si>
    <t>الوحدات السكنية حسب نوع الوحدة السكنية والمنطقة</t>
  </si>
  <si>
    <t>(جدول رقم (153</t>
  </si>
  <si>
    <t>(جدول رقم (154</t>
  </si>
  <si>
    <t>سكن أسرة قطرية</t>
  </si>
  <si>
    <t>سكن أسرة غير قطرية</t>
  </si>
  <si>
    <t>تجمع عمالي صغير</t>
  </si>
  <si>
    <t>تجمع عمالى كبير</t>
  </si>
  <si>
    <t>مسكن عام</t>
  </si>
  <si>
    <t>Work</t>
  </si>
  <si>
    <t>عمل</t>
  </si>
  <si>
    <t>Closed</t>
  </si>
  <si>
    <t>مغلقة</t>
  </si>
  <si>
    <t>Vacant</t>
  </si>
  <si>
    <t>خالية</t>
  </si>
  <si>
    <t xml:space="preserve">الدوحة </t>
  </si>
  <si>
    <t xml:space="preserve">الريان </t>
  </si>
  <si>
    <t>Al wakra</t>
  </si>
  <si>
    <t xml:space="preserve">الوكرة </t>
  </si>
  <si>
    <t xml:space="preserve">أم صلال </t>
  </si>
  <si>
    <t xml:space="preserve">Al Khor and Al Thakhira 
</t>
  </si>
  <si>
    <t xml:space="preserve">الخور والذخيرة </t>
  </si>
  <si>
    <t xml:space="preserve">الشمال </t>
  </si>
  <si>
    <t xml:space="preserve">الشيحانية </t>
  </si>
  <si>
    <t>مباني المنشآت المكتملة حسب البلدية ونوع المبنى</t>
  </si>
  <si>
    <t>(جدول رقم (158</t>
  </si>
  <si>
    <t>الأسر حسب نوع الوحدة السكنية والجنس وعمر رب الأسرة</t>
  </si>
  <si>
    <t>(جدول رقم (159</t>
  </si>
  <si>
    <t xml:space="preserve">24 - 15 </t>
  </si>
  <si>
    <t xml:space="preserve">34 - 25 </t>
  </si>
  <si>
    <t xml:space="preserve">44 - 35 </t>
  </si>
  <si>
    <t xml:space="preserve">54 - 45 </t>
  </si>
  <si>
    <t xml:space="preserve">64 - 55 </t>
  </si>
  <si>
    <t xml:space="preserve">74 - 65 </t>
  </si>
  <si>
    <t xml:space="preserve">75 + </t>
  </si>
  <si>
    <t xml:space="preserve">+ 75 </t>
  </si>
  <si>
    <t>اناث</t>
  </si>
  <si>
    <t>قاطنو الوحدات السكنية حسب الجنس وعمر رب الأسرة</t>
  </si>
  <si>
    <t>(جدول رقم (160</t>
  </si>
  <si>
    <t>المنشـــــــــآت</t>
  </si>
  <si>
    <t>Establishments</t>
  </si>
  <si>
    <t>المنشآت العاملة حسب القطاع والبلدية</t>
  </si>
  <si>
    <t>جدول رقم (163)</t>
  </si>
  <si>
    <t>Municipality</t>
  </si>
  <si>
    <t>البلديـــــة</t>
  </si>
  <si>
    <t>( جدول رقم ( 164</t>
  </si>
  <si>
    <t>( جدول رقم ( 165</t>
  </si>
  <si>
    <t>+ 500</t>
  </si>
  <si>
    <t xml:space="preserve">499 - 100 </t>
  </si>
  <si>
    <t>99 - 50</t>
  </si>
  <si>
    <t>49 - 35</t>
  </si>
  <si>
    <t>34 - 10</t>
  </si>
  <si>
    <t>9 - 5</t>
  </si>
  <si>
    <t>4 - 1</t>
  </si>
  <si>
    <t>EST.</t>
  </si>
  <si>
    <t>منشـآت</t>
  </si>
  <si>
    <t>P. E.</t>
  </si>
  <si>
    <t>مشتغلون</t>
  </si>
  <si>
    <t>منشآت الأعمال والمشتغلون بها حسب فئات عدد العاملين والبلدية</t>
  </si>
  <si>
    <t>( جدول رقم ( 166</t>
  </si>
  <si>
    <t>( جدول رقم ( 169</t>
  </si>
  <si>
    <r>
      <t xml:space="preserve">ذكور
</t>
    </r>
    <r>
      <rPr>
        <b/>
        <sz val="8"/>
        <rFont val="Arial"/>
        <family val="2"/>
      </rPr>
      <t>Male</t>
    </r>
  </si>
  <si>
    <t>( جدول رقم ( 171</t>
  </si>
  <si>
    <t>منشآت الأعمال والمشتغلون بها حسب جنس المشتغلين والقطاع</t>
  </si>
  <si>
    <t>( جدول رقم ( 173</t>
  </si>
  <si>
    <t>Sector</t>
  </si>
  <si>
    <t>القطاع</t>
  </si>
  <si>
    <t>عام/ مؤسسة حكومية</t>
  </si>
  <si>
    <t>Mixed</t>
  </si>
  <si>
    <t>مختلط</t>
  </si>
  <si>
    <t>Private</t>
  </si>
  <si>
    <t>خاص</t>
  </si>
  <si>
    <t>Non Profit</t>
  </si>
  <si>
    <t>غير ربحي</t>
  </si>
  <si>
    <t>منشآت الأعمال والمشتغلون بها حسب فئات عدد العاملين والقطاع</t>
  </si>
  <si>
    <t>( جدول رقم ( 174</t>
  </si>
  <si>
    <t>عام / مؤسسة حكومية</t>
  </si>
  <si>
    <t>السكان</t>
  </si>
  <si>
    <t>Population</t>
  </si>
  <si>
    <t>Population by Sex and Municipality</t>
  </si>
  <si>
    <t>Table No (1)</t>
  </si>
  <si>
    <t>(جدول رقم (1</t>
  </si>
  <si>
    <t>Male</t>
  </si>
  <si>
    <t>ام صلال</t>
  </si>
  <si>
    <t>الظعاين</t>
  </si>
  <si>
    <t>Table No ( 2 )</t>
  </si>
  <si>
    <t>جدول رقم ( 2 )</t>
  </si>
  <si>
    <t>Industrial Area</t>
  </si>
  <si>
    <t>السكان حسب البلدية وفئات العمر</t>
  </si>
  <si>
    <t>Table No (3)</t>
  </si>
  <si>
    <t>(جدول رقم (3</t>
  </si>
  <si>
    <r>
      <rPr>
        <b/>
        <sz val="10"/>
        <rFont val="Arial"/>
        <family val="2"/>
      </rPr>
      <t>الشيحانية</t>
    </r>
    <r>
      <rPr>
        <b/>
        <sz val="11"/>
        <rFont val="Arial"/>
        <family val="2"/>
      </rPr>
      <t xml:space="preserve">
</t>
    </r>
    <r>
      <rPr>
        <b/>
        <sz val="8"/>
        <rFont val="Arial"/>
        <family val="2"/>
      </rPr>
      <t>Al Sheehaniya</t>
    </r>
  </si>
  <si>
    <r>
      <rPr>
        <b/>
        <sz val="10"/>
        <rFont val="Arial"/>
        <family val="2"/>
      </rPr>
      <t>الخور والذخيرة</t>
    </r>
    <r>
      <rPr>
        <b/>
        <sz val="11"/>
        <rFont val="Arial"/>
        <family val="2"/>
      </rPr>
      <t xml:space="preserve">
</t>
    </r>
    <r>
      <rPr>
        <b/>
        <sz val="8"/>
        <rFont val="Arial"/>
        <family val="2"/>
      </rPr>
      <t>Al Khor and Al Thakhira</t>
    </r>
  </si>
  <si>
    <r>
      <rPr>
        <b/>
        <sz val="10"/>
        <rFont val="Arial"/>
        <family val="2"/>
      </rPr>
      <t>أم صلال</t>
    </r>
    <r>
      <rPr>
        <b/>
        <sz val="11"/>
        <rFont val="Arial"/>
        <family val="2"/>
      </rPr>
      <t xml:space="preserve">
</t>
    </r>
    <r>
      <rPr>
        <b/>
        <sz val="8"/>
        <rFont val="Arial"/>
        <family val="2"/>
      </rPr>
      <t>Umm Slal</t>
    </r>
  </si>
  <si>
    <r>
      <rPr>
        <b/>
        <sz val="10"/>
        <rFont val="Arial"/>
        <family val="2"/>
      </rPr>
      <t>الوكرة</t>
    </r>
    <r>
      <rPr>
        <b/>
        <sz val="11"/>
        <rFont val="Arial"/>
        <family val="2"/>
      </rPr>
      <t xml:space="preserve">
</t>
    </r>
    <r>
      <rPr>
        <b/>
        <sz val="8"/>
        <rFont val="Arial"/>
        <family val="2"/>
      </rPr>
      <t>Al Wakra</t>
    </r>
  </si>
  <si>
    <r>
      <rPr>
        <b/>
        <sz val="10"/>
        <rFont val="Arial"/>
        <family val="2"/>
      </rPr>
      <t>الريان</t>
    </r>
    <r>
      <rPr>
        <b/>
        <sz val="11"/>
        <rFont val="Arial"/>
        <family val="2"/>
      </rPr>
      <t xml:space="preserve">
</t>
    </r>
    <r>
      <rPr>
        <b/>
        <sz val="8"/>
        <rFont val="Arial"/>
        <family val="2"/>
      </rPr>
      <t>Al Rayyan</t>
    </r>
  </si>
  <si>
    <r>
      <rPr>
        <b/>
        <sz val="10"/>
        <rFont val="Arial"/>
        <family val="2"/>
      </rPr>
      <t>الدوحة</t>
    </r>
    <r>
      <rPr>
        <b/>
        <sz val="11"/>
        <rFont val="Arial"/>
        <family val="2"/>
      </rPr>
      <t xml:space="preserve">
</t>
    </r>
    <r>
      <rPr>
        <b/>
        <sz val="8"/>
        <rFont val="Arial"/>
        <family val="2"/>
      </rPr>
      <t>Doha</t>
    </r>
  </si>
  <si>
    <t xml:space="preserve">فئات العمر </t>
  </si>
  <si>
    <r>
      <rPr>
        <b/>
        <sz val="8"/>
        <rFont val="Arial"/>
        <family val="2"/>
      </rPr>
      <t>Under</t>
    </r>
    <r>
      <rPr>
        <b/>
        <sz val="10"/>
        <rFont val="Arial"/>
        <family val="2"/>
      </rPr>
      <t xml:space="preserve"> 1</t>
    </r>
  </si>
  <si>
    <t>أقل من سنة</t>
  </si>
  <si>
    <t>1 - 4</t>
  </si>
  <si>
    <t>5 - 9</t>
  </si>
  <si>
    <t>10 - 14</t>
  </si>
  <si>
    <t>14 - 10</t>
  </si>
  <si>
    <t>15 - 19</t>
  </si>
  <si>
    <t>19 - 15</t>
  </si>
  <si>
    <t>20 - 24</t>
  </si>
  <si>
    <t>24 - 20</t>
  </si>
  <si>
    <t>25 - 29</t>
  </si>
  <si>
    <t>29 - 25</t>
  </si>
  <si>
    <t>30 - 34</t>
  </si>
  <si>
    <t>34 - 30</t>
  </si>
  <si>
    <t>35 - 39</t>
  </si>
  <si>
    <t>39 - 35</t>
  </si>
  <si>
    <t>40 - 44</t>
  </si>
  <si>
    <t>44 - 40</t>
  </si>
  <si>
    <t>45 - 49</t>
  </si>
  <si>
    <t>49 - 45</t>
  </si>
  <si>
    <t>50 - 54</t>
  </si>
  <si>
    <t>54 - 50</t>
  </si>
  <si>
    <t>55 - 59</t>
  </si>
  <si>
    <t>59 - 55</t>
  </si>
  <si>
    <t>60 - 64</t>
  </si>
  <si>
    <t>64 - 60</t>
  </si>
  <si>
    <t>65 - 69</t>
  </si>
  <si>
    <t>69 - 65</t>
  </si>
  <si>
    <t>70 - 74</t>
  </si>
  <si>
    <t>74 - 70</t>
  </si>
  <si>
    <t>الذكور حسب البلدية وفئات العمر</t>
  </si>
  <si>
    <t>Table No (4)</t>
  </si>
  <si>
    <t>الإناث حسب البلدية وفئات العمر</t>
  </si>
  <si>
    <t>Table No (5)</t>
  </si>
  <si>
    <t xml:space="preserve"> جدول رقم (5)</t>
  </si>
  <si>
    <t>Table No (6)</t>
  </si>
  <si>
    <t>(جدول رقم (6</t>
  </si>
  <si>
    <r>
      <t xml:space="preserve">جميع الأعمار
</t>
    </r>
    <r>
      <rPr>
        <b/>
        <sz val="8"/>
        <color indexed="10"/>
        <rFont val="Arial"/>
        <family val="2"/>
      </rPr>
      <t>All ages</t>
    </r>
  </si>
  <si>
    <t xml:space="preserve">النسبة بين الجنسين </t>
  </si>
  <si>
    <t xml:space="preserve">Doha </t>
  </si>
  <si>
    <t>النسبة بين الجنسين</t>
  </si>
  <si>
    <t xml:space="preserve">Al Rayyan </t>
  </si>
  <si>
    <t xml:space="preserve">Al Wakra </t>
  </si>
  <si>
    <t xml:space="preserve">Umm Slal </t>
  </si>
  <si>
    <t xml:space="preserve">Al Daayen </t>
  </si>
  <si>
    <t>توزيع الأسر وعدد أفراد الأسر حسب متوسط حجم الأسرة والبلدية</t>
  </si>
  <si>
    <t>Table No (7)</t>
  </si>
  <si>
    <t>(جدول رقم (7</t>
  </si>
  <si>
    <t xml:space="preserve">Municipality </t>
  </si>
  <si>
    <t>Table No (8)</t>
  </si>
  <si>
    <t>(جدول رقم (8</t>
  </si>
  <si>
    <t>الجنس واستخدام الكمبيوتر / الإنترنت</t>
  </si>
  <si>
    <t xml:space="preserve"> +65</t>
  </si>
  <si>
    <t xml:space="preserve"> 14 - 10</t>
  </si>
  <si>
    <t xml:space="preserve"> 9 - 5</t>
  </si>
  <si>
    <t>داخل المنزل</t>
  </si>
  <si>
    <t>Out side home</t>
  </si>
  <si>
    <t>خارج المنزل</t>
  </si>
  <si>
    <t>لايستخدم الكمبيوتر</t>
  </si>
  <si>
    <t>لايستخدم الإنترنت</t>
  </si>
  <si>
    <t>الأسر والأفراد حسب عدد الغرف وحجم الأسرة</t>
  </si>
  <si>
    <t>Table No (9)</t>
  </si>
  <si>
    <t>(جدول رقم (9</t>
  </si>
  <si>
    <t>+ 15</t>
  </si>
  <si>
    <t>1 - 3</t>
  </si>
  <si>
    <t>3 - 1</t>
  </si>
  <si>
    <t>4 - 6</t>
  </si>
  <si>
    <t>6 - 4</t>
  </si>
  <si>
    <t>7 - 9</t>
  </si>
  <si>
    <t>9 - 7</t>
  </si>
  <si>
    <t>+ 10</t>
  </si>
  <si>
    <t>10 +</t>
  </si>
  <si>
    <t>Table No (10)</t>
  </si>
  <si>
    <t>(جدول رقم (10</t>
  </si>
  <si>
    <t xml:space="preserve">عدد أفراد الأسرة 
(حجم الأسرة) </t>
  </si>
  <si>
    <t xml:space="preserve">10 + </t>
  </si>
  <si>
    <t xml:space="preserve">+10 </t>
  </si>
  <si>
    <t>الأسر والأفراد حسب مهنة رب الأسرة وعدد أفراد الأسرة</t>
  </si>
  <si>
    <t>Table No (11)</t>
  </si>
  <si>
    <t>(جدول رقم (11</t>
  </si>
  <si>
    <r>
      <t xml:space="preserve">العاملون بتشغيل المحطات والالات 
</t>
    </r>
    <r>
      <rPr>
        <b/>
        <sz val="8"/>
        <rFont val="Arial"/>
        <family val="2"/>
      </rPr>
      <t>Plant and Machine Operators and Assemblers</t>
    </r>
  </si>
  <si>
    <r>
      <t xml:space="preserve">الفنيون والاختصاصيون المساعدون
</t>
    </r>
    <r>
      <rPr>
        <b/>
        <sz val="8"/>
        <rFont val="Arial"/>
        <family val="2"/>
      </rPr>
      <t>Technicians and Associate Professionals</t>
    </r>
  </si>
  <si>
    <r>
      <t xml:space="preserve">الاختصاصيون
</t>
    </r>
    <r>
      <rPr>
        <b/>
        <sz val="8"/>
        <rFont val="Arial"/>
        <family val="2"/>
      </rPr>
      <t>Professionals</t>
    </r>
  </si>
  <si>
    <t>الأسر والأفراد حسب نوع الوحدة السكنية وعدد افراد الأسرة</t>
  </si>
  <si>
    <t>Table No (12)</t>
  </si>
  <si>
    <t>(جدول رقم (12</t>
  </si>
  <si>
    <r>
      <rPr>
        <b/>
        <sz val="10"/>
        <rFont val="Arial"/>
        <family val="2"/>
      </rPr>
      <t>أخرى</t>
    </r>
    <r>
      <rPr>
        <b/>
        <sz val="8"/>
        <rFont val="Arial"/>
        <family val="2"/>
      </rPr>
      <t xml:space="preserve">
Other</t>
    </r>
  </si>
  <si>
    <r>
      <t xml:space="preserve">غرفة
</t>
    </r>
    <r>
      <rPr>
        <b/>
        <sz val="8"/>
        <rFont val="Arial"/>
        <family val="2"/>
      </rPr>
      <t>Room</t>
    </r>
  </si>
  <si>
    <r>
      <t xml:space="preserve">شقة
</t>
    </r>
    <r>
      <rPr>
        <b/>
        <sz val="8"/>
        <rFont val="Arial"/>
        <family val="2"/>
      </rPr>
      <t>Apartment</t>
    </r>
  </si>
  <si>
    <r>
      <t xml:space="preserve">فيلا
</t>
    </r>
    <r>
      <rPr>
        <b/>
        <sz val="8"/>
        <rFont val="Arial"/>
        <family val="2"/>
      </rPr>
      <t>Villa</t>
    </r>
  </si>
  <si>
    <t>Table No (13)</t>
  </si>
  <si>
    <t>(جدول رقم (13</t>
  </si>
  <si>
    <t xml:space="preserve">Marital Status </t>
  </si>
  <si>
    <t xml:space="preserve">الحالة الزواجية </t>
  </si>
  <si>
    <t xml:space="preserve">Table No (14) </t>
  </si>
  <si>
    <t>جدول رقم (14)</t>
  </si>
  <si>
    <t>Table No (15)</t>
  </si>
  <si>
    <t>جدول رقم (15)</t>
  </si>
  <si>
    <t>Table No (16)</t>
  </si>
  <si>
    <t>(جدول رقم (16</t>
  </si>
  <si>
    <r>
      <rPr>
        <b/>
        <sz val="10"/>
        <rFont val="Arial"/>
        <family val="2"/>
      </rPr>
      <t>أرمل</t>
    </r>
    <r>
      <rPr>
        <b/>
        <sz val="11"/>
        <rFont val="Arial"/>
        <family val="2"/>
      </rPr>
      <t xml:space="preserve">
</t>
    </r>
    <r>
      <rPr>
        <b/>
        <sz val="8"/>
        <rFont val="Arial"/>
        <family val="2"/>
      </rPr>
      <t>Widow</t>
    </r>
  </si>
  <si>
    <r>
      <rPr>
        <b/>
        <sz val="10"/>
        <rFont val="Arial"/>
        <family val="2"/>
      </rPr>
      <t>مطلق</t>
    </r>
    <r>
      <rPr>
        <b/>
        <sz val="11"/>
        <rFont val="Arial"/>
        <family val="2"/>
      </rPr>
      <t xml:space="preserve">
</t>
    </r>
    <r>
      <rPr>
        <b/>
        <sz val="8"/>
        <rFont val="Arial"/>
        <family val="2"/>
      </rPr>
      <t>Divorced</t>
    </r>
  </si>
  <si>
    <r>
      <rPr>
        <b/>
        <sz val="10"/>
        <rFont val="Arial"/>
        <family val="2"/>
      </rPr>
      <t>متزوج</t>
    </r>
    <r>
      <rPr>
        <b/>
        <sz val="11"/>
        <rFont val="Arial"/>
        <family val="2"/>
      </rPr>
      <t xml:space="preserve">
</t>
    </r>
    <r>
      <rPr>
        <b/>
        <sz val="8"/>
        <rFont val="Arial"/>
        <family val="2"/>
      </rPr>
      <t>Married</t>
    </r>
  </si>
  <si>
    <t>Table No (17)</t>
  </si>
  <si>
    <t xml:space="preserve"> جدول رقم (17)</t>
  </si>
  <si>
    <t xml:space="preserve">Table No (18) </t>
  </si>
  <si>
    <t xml:space="preserve"> جدول رقم (18) </t>
  </si>
  <si>
    <t>Table No (23)</t>
  </si>
  <si>
    <t>(جدول رقم (23</t>
  </si>
  <si>
    <t>Table No (24)</t>
  </si>
  <si>
    <t xml:space="preserve"> جدول رقم (24)</t>
  </si>
  <si>
    <t>Table No (25)</t>
  </si>
  <si>
    <t>Table No (26)</t>
  </si>
  <si>
    <t>(جدول رقم (26</t>
  </si>
  <si>
    <t>Table No (27)</t>
  </si>
  <si>
    <t>Table No (28)</t>
  </si>
  <si>
    <t xml:space="preserve"> جدول رقم (28)</t>
  </si>
  <si>
    <t>Table No (29)</t>
  </si>
  <si>
    <t>(جدول رقم (29</t>
  </si>
  <si>
    <t>Table No (30)</t>
  </si>
  <si>
    <t>(جدول رقم (30</t>
  </si>
  <si>
    <t>Table No (33)</t>
  </si>
  <si>
    <t>(جدول رقم (33</t>
  </si>
  <si>
    <t>Table No (34)</t>
  </si>
  <si>
    <t xml:space="preserve"> جدول رقم (34)</t>
  </si>
  <si>
    <t>Table No (35)</t>
  </si>
  <si>
    <t xml:space="preserve"> جدول رقم (35)</t>
  </si>
  <si>
    <t>السكان القطريون الحاصلون على شهادة الدبلوم فوق الثانوي فأعلى حسب فئات العمر والجنس والتخصص التعليمي</t>
  </si>
  <si>
    <t>Table No (36)</t>
  </si>
  <si>
    <t xml:space="preserve"> جدول رقم (36)</t>
  </si>
  <si>
    <t>Table No (37)</t>
  </si>
  <si>
    <t>(جدول رقم (37</t>
  </si>
  <si>
    <r>
      <t>الشيحانية</t>
    </r>
    <r>
      <rPr>
        <b/>
        <sz val="11"/>
        <rFont val="Arial"/>
        <family val="2"/>
      </rPr>
      <t xml:space="preserve">
</t>
    </r>
    <r>
      <rPr>
        <b/>
        <sz val="8"/>
        <rFont val="Arial"/>
        <family val="2"/>
      </rPr>
      <t>Al Sheehaniya</t>
    </r>
  </si>
  <si>
    <r>
      <t xml:space="preserve">الخور والذخيرة
</t>
    </r>
    <r>
      <rPr>
        <b/>
        <sz val="8"/>
        <rFont val="Arial"/>
        <family val="2"/>
      </rPr>
      <t xml:space="preserve">Al Khor and Al Thakhira </t>
    </r>
  </si>
  <si>
    <r>
      <t xml:space="preserve">أم صــلال
</t>
    </r>
    <r>
      <rPr>
        <b/>
        <sz val="8"/>
        <rFont val="Arial"/>
        <family val="2"/>
      </rPr>
      <t>Umm Slal</t>
    </r>
  </si>
  <si>
    <r>
      <t xml:space="preserve">الوكـرة
</t>
    </r>
    <r>
      <rPr>
        <b/>
        <sz val="8"/>
        <rFont val="Arial"/>
        <family val="2"/>
      </rPr>
      <t>Al Wakra</t>
    </r>
    <r>
      <rPr>
        <b/>
        <sz val="10"/>
        <rFont val="Arial"/>
        <family val="2"/>
      </rPr>
      <t xml:space="preserve"> </t>
    </r>
  </si>
  <si>
    <r>
      <t xml:space="preserve">الـريان
</t>
    </r>
    <r>
      <rPr>
        <b/>
        <sz val="8"/>
        <rFont val="Arial"/>
        <family val="2"/>
      </rPr>
      <t>Al Rayyan</t>
    </r>
    <r>
      <rPr>
        <b/>
        <sz val="10"/>
        <rFont val="Arial"/>
        <family val="2"/>
      </rPr>
      <t xml:space="preserve"> </t>
    </r>
  </si>
  <si>
    <r>
      <t xml:space="preserve">الدوحــة
</t>
    </r>
    <r>
      <rPr>
        <b/>
        <sz val="8"/>
        <rFont val="Arial"/>
        <family val="2"/>
      </rPr>
      <t>Doha</t>
    </r>
  </si>
  <si>
    <t>Table No (38)</t>
  </si>
  <si>
    <t xml:space="preserve"> جدول رقم (38)</t>
  </si>
  <si>
    <t>Table No (39)</t>
  </si>
  <si>
    <t xml:space="preserve"> جدول رقم (39)</t>
  </si>
  <si>
    <t>الخصائص الاقتصادية</t>
  </si>
  <si>
    <t>Table No (40)</t>
  </si>
  <si>
    <t>جدول رقم (40)</t>
  </si>
  <si>
    <t>Table No (41)</t>
  </si>
  <si>
    <t>4</t>
  </si>
  <si>
    <t>5</t>
  </si>
  <si>
    <t>7</t>
  </si>
  <si>
    <t>8</t>
  </si>
  <si>
    <t>9</t>
  </si>
  <si>
    <t>Table No (42)</t>
  </si>
  <si>
    <t>Table No (43)</t>
  </si>
  <si>
    <t>جدول رقم (43)</t>
  </si>
  <si>
    <t>Table No (44)</t>
  </si>
  <si>
    <t xml:space="preserve"> جدول رقم (44)</t>
  </si>
  <si>
    <t>Table No (45)</t>
  </si>
  <si>
    <t xml:space="preserve"> جدول رقم (45)</t>
  </si>
  <si>
    <t>Table No (46)</t>
  </si>
  <si>
    <t>(جدول رقم (46</t>
  </si>
  <si>
    <r>
      <t xml:space="preserve">يعمل لدى ذويه بأجر
</t>
    </r>
    <r>
      <rPr>
        <b/>
        <sz val="8"/>
        <rFont val="Arial"/>
        <family val="2"/>
      </rPr>
      <t>paid Family Worker</t>
    </r>
  </si>
  <si>
    <t xml:space="preserve">كلا الجنسين </t>
  </si>
  <si>
    <t>Table No (47)</t>
  </si>
  <si>
    <t xml:space="preserve"> جدول رقم (47)</t>
  </si>
  <si>
    <t>Table No (48)</t>
  </si>
  <si>
    <t xml:space="preserve"> جدول رقم (48)</t>
  </si>
  <si>
    <t>Table No (49)</t>
  </si>
  <si>
    <t>(جدول رقم (49</t>
  </si>
  <si>
    <t>الزراعة والحراجة وصيد الأسماك</t>
  </si>
  <si>
    <t>Mining and quarrying</t>
  </si>
  <si>
    <t>الإدارة العامة والدفاع, الضمان الاجتماعي الإلزامي</t>
  </si>
  <si>
    <t>Table No (50)</t>
  </si>
  <si>
    <t xml:space="preserve"> جدول رقم (50)</t>
  </si>
  <si>
    <t>Table No (51)</t>
  </si>
  <si>
    <t>جدول رقم (51)</t>
  </si>
  <si>
    <t>Table No (52)</t>
  </si>
  <si>
    <t xml:space="preserve"> جدول رقم (52)</t>
  </si>
  <si>
    <t>Table No (53)</t>
  </si>
  <si>
    <t xml:space="preserve"> جدول رقم (53)</t>
  </si>
  <si>
    <t>Table No (54)</t>
  </si>
  <si>
    <t xml:space="preserve"> جدول رقم (54)</t>
  </si>
  <si>
    <t>Table No (55)</t>
  </si>
  <si>
    <t>Table No (56)</t>
  </si>
  <si>
    <t xml:space="preserve"> جدول رقم (56)</t>
  </si>
  <si>
    <t>Table No (57)</t>
  </si>
  <si>
    <t xml:space="preserve"> جدول رقم (57)</t>
  </si>
  <si>
    <t>Table No (58)</t>
  </si>
  <si>
    <t>(جدول رقم (58</t>
  </si>
  <si>
    <t>Table No (59)</t>
  </si>
  <si>
    <t xml:space="preserve"> جدول رقم (59)</t>
  </si>
  <si>
    <r>
      <t xml:space="preserve">الشيحانية
</t>
    </r>
    <r>
      <rPr>
        <b/>
        <sz val="8"/>
        <rFont val="Arial"/>
        <family val="2"/>
      </rPr>
      <t>Al Sheehaniya</t>
    </r>
  </si>
  <si>
    <r>
      <t xml:space="preserve">الشمال
</t>
    </r>
    <r>
      <rPr>
        <b/>
        <sz val="8"/>
        <rFont val="Arial"/>
        <family val="2"/>
      </rPr>
      <t>Al Shamal</t>
    </r>
  </si>
  <si>
    <r>
      <t xml:space="preserve">الخور والذخيرة
</t>
    </r>
    <r>
      <rPr>
        <b/>
        <sz val="8"/>
        <rFont val="Arial"/>
        <family val="2"/>
      </rPr>
      <t>Al Khor and Al Thakhira</t>
    </r>
  </si>
  <si>
    <r>
      <t xml:space="preserve">أم صلال
</t>
    </r>
    <r>
      <rPr>
        <b/>
        <sz val="8"/>
        <rFont val="Arial"/>
        <family val="2"/>
      </rPr>
      <t>Umm Slal</t>
    </r>
  </si>
  <si>
    <r>
      <t xml:space="preserve">الوكرة
</t>
    </r>
    <r>
      <rPr>
        <b/>
        <sz val="8"/>
        <rFont val="Arial"/>
        <family val="2"/>
      </rPr>
      <t>Al Wakra</t>
    </r>
  </si>
  <si>
    <r>
      <t xml:space="preserve">الريان
</t>
    </r>
    <r>
      <rPr>
        <b/>
        <sz val="8"/>
        <rFont val="Arial"/>
        <family val="2"/>
      </rPr>
      <t>Al Rayyan</t>
    </r>
  </si>
  <si>
    <r>
      <t xml:space="preserve">الدوحة
</t>
    </r>
    <r>
      <rPr>
        <b/>
        <sz val="8"/>
        <rFont val="Arial"/>
        <family val="2"/>
      </rPr>
      <t>Doha</t>
    </r>
  </si>
  <si>
    <r>
      <t xml:space="preserve">غير متصل
</t>
    </r>
    <r>
      <rPr>
        <b/>
        <sz val="8"/>
        <rFont val="Arial"/>
        <family val="2"/>
      </rPr>
      <t>Not Connected</t>
    </r>
  </si>
  <si>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</si>
  <si>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</si>
  <si>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</si>
  <si>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</si>
  <si>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</si>
  <si>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</si>
  <si>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</si>
  <si>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</si>
  <si>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</si>
  <si>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r>
      <rPr>
        <b/>
        <sz val="14"/>
        <rFont val="Arial"/>
        <family val="2"/>
      </rPr>
      <t>ديسمبر</t>
    </r>
    <r>
      <rPr>
        <b/>
        <sz val="12"/>
        <rFont val="Arial"/>
        <family val="2"/>
      </rPr>
      <t xml:space="preserve"> 2020 December</t>
    </r>
  </si>
  <si>
    <r>
      <t>ديسمبر</t>
    </r>
    <r>
      <rPr>
        <b/>
        <sz val="12"/>
        <rFont val="Arial"/>
        <family val="2"/>
      </rPr>
      <t xml:space="preserve"> 2020 December</t>
    </r>
  </si>
  <si>
    <r>
      <rPr>
        <b/>
        <sz val="10"/>
        <rFont val="Arial"/>
        <family val="2"/>
      </rPr>
      <t>الظعاين</t>
    </r>
    <r>
      <rPr>
        <b/>
        <sz val="11"/>
        <rFont val="Arial"/>
        <family val="2"/>
      </rPr>
      <t xml:space="preserve">
</t>
    </r>
    <r>
      <rPr>
        <b/>
        <sz val="8"/>
        <rFont val="Arial"/>
        <family val="2"/>
      </rPr>
      <t>Al Daayen</t>
    </r>
  </si>
  <si>
    <t>Population by Municipality &amp; Age Group</t>
  </si>
  <si>
    <t>Male Population by Municipality &amp; Age Group</t>
  </si>
  <si>
    <t>السكان حسب فئات العمر والبلدية والجنس ونسبة الذكور الى الإناث</t>
  </si>
  <si>
    <t>Age Group</t>
  </si>
  <si>
    <t>Distribution of Households and Household Population
by Average Size of Household and Municipality</t>
  </si>
  <si>
    <r>
      <t>الكتبة</t>
    </r>
    <r>
      <rPr>
        <b/>
        <sz val="8"/>
        <rFont val="Arial"/>
        <family val="2"/>
      </rPr>
      <t xml:space="preserve">
Clerks</t>
    </r>
  </si>
  <si>
    <r>
      <rPr>
        <b/>
        <sz val="9"/>
        <rFont val="Arial"/>
        <family val="2"/>
      </rPr>
      <t>Age Group</t>
    </r>
    <r>
      <rPr>
        <b/>
        <sz val="10"/>
        <rFont val="Arial"/>
        <family val="2"/>
      </rPr>
      <t xml:space="preserve"> فئات العمــــــر</t>
    </r>
  </si>
  <si>
    <t>الخدمات</t>
  </si>
  <si>
    <t>الصحة والخدمات الاجتماعية</t>
  </si>
  <si>
    <t>الزراعة والبيطرة</t>
  </si>
  <si>
    <t>الهندسة والتصنيع والإنشاءات</t>
  </si>
  <si>
    <t>العلوم والرياضيات والحوسبة</t>
  </si>
  <si>
    <t>العلوم الاجتماعية والاعمال التجارية والقانون</t>
  </si>
  <si>
    <t>الدراسات الإنسانية</t>
  </si>
  <si>
    <t>البرامج العامة</t>
  </si>
  <si>
    <t>التخصص التعليمي</t>
  </si>
  <si>
    <t>ISCED
(1997)
Code</t>
  </si>
  <si>
    <t>General Programs</t>
  </si>
  <si>
    <t>Humanitarian Studies</t>
  </si>
  <si>
    <t>Social Sciences, Business and Law</t>
  </si>
  <si>
    <t>Sciences, Mathematics and Computing</t>
  </si>
  <si>
    <t>Engineering, Manufacturing and Construction</t>
  </si>
  <si>
    <t>Agriculture and Veterinary</t>
  </si>
  <si>
    <t>Health and Social Services (Welfare)</t>
  </si>
  <si>
    <t>Services</t>
  </si>
  <si>
    <t>Educational Specialization</t>
  </si>
  <si>
    <r>
      <t xml:space="preserve">الظــعاين
</t>
    </r>
    <r>
      <rPr>
        <b/>
        <sz val="8"/>
        <rFont val="Arial"/>
        <family val="2"/>
      </rPr>
      <t>Al Daayen</t>
    </r>
  </si>
  <si>
    <r>
      <t xml:space="preserve">المشرعون وموظفو الادارة العليا والمديرون
</t>
    </r>
    <r>
      <rPr>
        <b/>
        <sz val="8"/>
        <rFont val="Arial"/>
        <family val="2"/>
      </rPr>
      <t>Legislators, Senior Officials And Managers</t>
    </r>
  </si>
  <si>
    <r>
      <t xml:space="preserve">الفنيون والاختصاصيون المساعدون
</t>
    </r>
    <r>
      <rPr>
        <b/>
        <sz val="8"/>
        <rFont val="Arial"/>
        <family val="2"/>
      </rPr>
      <t>Technicians And Associate Professionals</t>
    </r>
  </si>
  <si>
    <r>
      <t xml:space="preserve">العاملون في الخدمات والباعة في المحلات التجارية والأسواق
</t>
    </r>
    <r>
      <rPr>
        <b/>
        <sz val="8"/>
        <rFont val="Arial"/>
        <family val="2"/>
      </rPr>
      <t>Service Workers And Shop And Market Sales Workers</t>
    </r>
  </si>
  <si>
    <r>
      <t xml:space="preserve">العمال المهرة في الزراعة وصيد الاسماك 
</t>
    </r>
    <r>
      <rPr>
        <b/>
        <sz val="8"/>
        <rFont val="Arial"/>
        <family val="2"/>
      </rPr>
      <t>Skilled Agricultural And Fishery Workers</t>
    </r>
  </si>
  <si>
    <r>
      <t xml:space="preserve">العاملون في الحرف وما اليها من
المهن
</t>
    </r>
    <r>
      <rPr>
        <b/>
        <sz val="8"/>
        <rFont val="Arial"/>
        <family val="2"/>
      </rPr>
      <t>Craft And Related Trades Workers</t>
    </r>
  </si>
  <si>
    <r>
      <t xml:space="preserve">المهن العادية
</t>
    </r>
    <r>
      <rPr>
        <b/>
        <sz val="8"/>
        <rFont val="Arial"/>
        <family val="2"/>
      </rPr>
      <t>Elementary Occupations</t>
    </r>
  </si>
  <si>
    <r>
      <t xml:space="preserve">بدون مهنة
</t>
    </r>
    <r>
      <rPr>
        <b/>
        <sz val="8"/>
        <rFont val="Arial"/>
        <family val="2"/>
      </rPr>
      <t>No Occupation</t>
    </r>
  </si>
  <si>
    <t xml:space="preserve">Skilled Agricultural And Fishery Workers
</t>
  </si>
  <si>
    <t>المهنة الرئيسية</t>
  </si>
  <si>
    <t>Employed Population (15+) by Age Group, Sex and Main Occupation</t>
  </si>
  <si>
    <t>النشاط الاقتصادي الرئيسي</t>
  </si>
  <si>
    <t>01..03</t>
  </si>
  <si>
    <t>01..09</t>
  </si>
  <si>
    <t>21..22</t>
  </si>
  <si>
    <t>31..38</t>
  </si>
  <si>
    <t xml:space="preserve">42..48 </t>
  </si>
  <si>
    <t>52..58</t>
  </si>
  <si>
    <t>62..64</t>
  </si>
  <si>
    <t>72..76</t>
  </si>
  <si>
    <t>81..86</t>
  </si>
  <si>
    <t>ISCO
(88)
Code</t>
  </si>
  <si>
    <t>ISIC
(rev.4)
Code</t>
  </si>
  <si>
    <t>05..09</t>
  </si>
  <si>
    <t>10..33</t>
  </si>
  <si>
    <t>41..43</t>
  </si>
  <si>
    <t xml:space="preserve">45..47 </t>
  </si>
  <si>
    <t>49..53</t>
  </si>
  <si>
    <t>55..56</t>
  </si>
  <si>
    <t>58..63</t>
  </si>
  <si>
    <t>64..66</t>
  </si>
  <si>
    <t>69..75</t>
  </si>
  <si>
    <t>77..82</t>
  </si>
  <si>
    <t>86..88</t>
  </si>
  <si>
    <t>90..93</t>
  </si>
  <si>
    <t>94..96</t>
  </si>
  <si>
    <t>97..98</t>
  </si>
  <si>
    <t xml:space="preserve">الجنس
وحالة الإعاقة
وفئات العمر </t>
  </si>
  <si>
    <t>الجنس
وحالة الإعاقة
وفئات العمر</t>
  </si>
  <si>
    <t>Sex,
Disability Status
and Age Group</t>
  </si>
  <si>
    <r>
      <t xml:space="preserve">مشتغل
</t>
    </r>
    <r>
      <rPr>
        <b/>
        <sz val="8"/>
        <rFont val="Arial"/>
        <family val="2"/>
      </rPr>
      <t>Employed</t>
    </r>
  </si>
  <si>
    <r>
      <t xml:space="preserve">متدرب براتب
</t>
    </r>
    <r>
      <rPr>
        <b/>
        <sz val="8"/>
        <rFont val="Arial"/>
        <family val="2"/>
      </rPr>
      <t>Paid Trainee</t>
    </r>
  </si>
  <si>
    <r>
      <rPr>
        <b/>
        <sz val="10"/>
        <rFont val="Arial"/>
        <family val="2"/>
      </rPr>
      <t xml:space="preserve">طالب
متفرغ للدراسة
</t>
    </r>
    <r>
      <rPr>
        <b/>
        <sz val="8"/>
        <rFont val="Arial"/>
        <family val="2"/>
      </rPr>
      <t>Student</t>
    </r>
  </si>
  <si>
    <r>
      <rPr>
        <b/>
        <sz val="10"/>
        <rFont val="Arial"/>
        <family val="2"/>
      </rPr>
      <t>متفرغة
لأعمال
المنزل</t>
    </r>
    <r>
      <rPr>
        <b/>
        <sz val="8"/>
        <rFont val="Arial"/>
        <family val="2"/>
      </rPr>
      <t xml:space="preserve">
Homemaker</t>
    </r>
  </si>
  <si>
    <r>
      <rPr>
        <b/>
        <sz val="10"/>
        <rFont val="Arial"/>
        <family val="2"/>
      </rPr>
      <t xml:space="preserve">عاجز
عن العمل
</t>
    </r>
    <r>
      <rPr>
        <b/>
        <sz val="8"/>
        <rFont val="Arial"/>
        <family val="2"/>
      </rPr>
      <t>Unable to Work</t>
    </r>
  </si>
  <si>
    <t>نوع الصعوبة (الإعاقة)
والدرجة</t>
  </si>
  <si>
    <t>Wholesale and retail trade; repair of motor vehicles</t>
  </si>
  <si>
    <t>نوع الصعوبة (الإعاقة) 
والدرجة</t>
  </si>
  <si>
    <r>
      <t xml:space="preserve">عاجز عن العمل
</t>
    </r>
    <r>
      <rPr>
        <b/>
        <sz val="8"/>
        <rFont val="Arial"/>
        <family val="2"/>
      </rPr>
      <t>Unable to work</t>
    </r>
  </si>
  <si>
    <r>
      <t xml:space="preserve">متقاعد
</t>
    </r>
    <r>
      <rPr>
        <b/>
        <sz val="8"/>
        <rFont val="Arial"/>
        <family val="2"/>
      </rPr>
      <t>Retired</t>
    </r>
  </si>
  <si>
    <r>
      <t xml:space="preserve">متفرغة لأعمال المنزل
</t>
    </r>
    <r>
      <rPr>
        <b/>
        <sz val="8"/>
        <rFont val="Arial"/>
        <family val="2"/>
      </rPr>
      <t>Homemaker</t>
    </r>
    <r>
      <rPr>
        <b/>
        <sz val="10"/>
        <rFont val="Arial"/>
        <family val="2"/>
      </rPr>
      <t xml:space="preserve"> </t>
    </r>
  </si>
  <si>
    <t>Main Economic Activity</t>
  </si>
  <si>
    <t>الحركة والتنقل</t>
  </si>
  <si>
    <t>Mobility and Movement</t>
  </si>
  <si>
    <t>التذكر والتركيز</t>
  </si>
  <si>
    <t xml:space="preserve">التذكر والتركيز </t>
  </si>
  <si>
    <t>Remembering and Concentrating</t>
  </si>
  <si>
    <t xml:space="preserve">Remembering and Concentrating </t>
  </si>
  <si>
    <t>الاعتناء بالنفس</t>
  </si>
  <si>
    <t>الإناث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</si>
  <si>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وفئات العمر</t>
  </si>
  <si>
    <t>الذكور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</si>
  <si>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والبلدية</t>
  </si>
  <si>
    <t>السكان القطريون النشطون اقتصاديا ذوو الصعوبات (ممكن أكثر من صعوبة للفرد الواحد) حسب نوع الصعوبة والمهنة الرئيسية</t>
  </si>
  <si>
    <t>الذكور القطريون النشطون اقتصاديا ذوو الصعوبات (ممكن أكثر من صعوبة للفرد الواحد) حسب نوع الصعوبة والمهنة الرئيسية</t>
  </si>
  <si>
    <t>الإناث القطريات النشطات اقتصاديا ذوات الصعوبات (ممكن أكثر من صعوبة للفرد الواحد) حسب نوع الصعوبة والمهنة الرئيسية</t>
  </si>
  <si>
    <t>البلــــدية</t>
  </si>
  <si>
    <r>
      <rPr>
        <b/>
        <sz val="10"/>
        <rFont val="Arial"/>
        <family val="2"/>
      </rPr>
      <t>الشمال</t>
    </r>
    <r>
      <rPr>
        <b/>
        <sz val="11"/>
        <rFont val="Arial"/>
        <family val="2"/>
      </rPr>
      <t xml:space="preserve">
</t>
    </r>
    <r>
      <rPr>
        <b/>
        <sz val="8"/>
        <rFont val="Arial"/>
        <family val="2"/>
      </rPr>
      <t>Al Shamal</t>
    </r>
  </si>
  <si>
    <t>الشمال</t>
  </si>
  <si>
    <r>
      <rPr>
        <b/>
        <sz val="9"/>
        <rFont val="Arial"/>
        <family val="2"/>
      </rPr>
      <t>Marital Status</t>
    </r>
    <r>
      <rPr>
        <b/>
        <sz val="10"/>
        <rFont val="Arial"/>
        <family val="2"/>
      </rPr>
      <t xml:space="preserve"> الحالة الزواجية</t>
    </r>
  </si>
  <si>
    <r>
      <t xml:space="preserve">الشمال
</t>
    </r>
    <r>
      <rPr>
        <b/>
        <sz val="8"/>
        <rFont val="Arial"/>
        <family val="2"/>
      </rPr>
      <t xml:space="preserve">Al Shamal </t>
    </r>
  </si>
  <si>
    <t>أنشطة خدمات الإقامة والطعام</t>
  </si>
  <si>
    <t>الأنشطة في مجال صحة الانسان والعمل الاجتماعي</t>
  </si>
  <si>
    <t>أنشطة الأُسر المعيشية التي تستخدم أفرادا, وأنشطة الأسر المعيشية في انتاج سلع وخدمات غير مميزة</t>
  </si>
  <si>
    <t>أنشطة المنظمات والهيئات غير الخاضعة للولاية القضائية الوطنية</t>
  </si>
  <si>
    <t>99</t>
  </si>
  <si>
    <t>جدول رقم (55)</t>
  </si>
  <si>
    <r>
      <t xml:space="preserve">العاملون بالحرف اليدوية وما يتصل بها من مهن
</t>
    </r>
    <r>
      <rPr>
        <b/>
        <sz val="8"/>
        <rFont val="Arial"/>
        <family val="2"/>
      </rPr>
      <t>Craft and Related Trades Workers</t>
    </r>
  </si>
  <si>
    <r>
      <t xml:space="preserve">العمال المهرة في مجالات الزراعة والغابات وصيد الاسماك 
</t>
    </r>
    <r>
      <rPr>
        <b/>
        <sz val="8"/>
        <rFont val="Arial"/>
        <family val="2"/>
      </rPr>
      <t>Skilled Agricultural, and Fishery Workers</t>
    </r>
  </si>
  <si>
    <r>
      <t xml:space="preserve">العاملون في الخدمات والباعه في المحلات التجارية والاسواق
</t>
    </r>
    <r>
      <rPr>
        <b/>
        <sz val="8"/>
        <rFont val="Arial"/>
        <family val="2"/>
      </rPr>
      <t>Service Workers And Sales Workers</t>
    </r>
  </si>
  <si>
    <r>
      <t xml:space="preserve">المديرون
</t>
    </r>
    <r>
      <rPr>
        <b/>
        <sz val="8"/>
        <rFont val="Arial"/>
        <family val="2"/>
      </rPr>
      <t>Managers</t>
    </r>
  </si>
  <si>
    <t>(جدول رقم (76</t>
  </si>
  <si>
    <t xml:space="preserve">Al Shamal </t>
  </si>
  <si>
    <t>أسر/
أفراد</t>
  </si>
  <si>
    <r>
      <t xml:space="preserve">أفراد الأسر القطرية وغير القطرية </t>
    </r>
    <r>
      <rPr>
        <b/>
        <sz val="12"/>
        <rFont val="Arial"/>
        <family val="2"/>
      </rPr>
      <t>(4+)</t>
    </r>
    <r>
      <rPr>
        <b/>
        <sz val="14"/>
        <rFont val="Arial"/>
        <family val="2"/>
      </rPr>
      <t xml:space="preserve"> حسب فئات العمر والجنس واستخدام الكمبيوتر والإنترنت</t>
    </r>
  </si>
  <si>
    <r>
      <t xml:space="preserve">السكان </t>
    </r>
    <r>
      <rPr>
        <b/>
        <sz val="12"/>
        <rFont val="Arial"/>
        <family val="2"/>
      </rPr>
      <t>(15+)</t>
    </r>
    <r>
      <rPr>
        <b/>
        <sz val="14"/>
        <rFont val="Arial"/>
        <family val="2"/>
      </rPr>
      <t xml:space="preserve"> حسب فئات العمر والجنس والحالة الزواجية</t>
    </r>
  </si>
  <si>
    <r>
      <t xml:space="preserve">السكان القطريون </t>
    </r>
    <r>
      <rPr>
        <b/>
        <sz val="12"/>
        <rFont val="Arial"/>
        <family val="2"/>
      </rPr>
      <t>(15+)</t>
    </r>
    <r>
      <rPr>
        <b/>
        <sz val="14"/>
        <rFont val="Arial"/>
        <family val="2"/>
      </rPr>
      <t xml:space="preserve"> حسب فئات العمر والجنس والحالة الزواجية</t>
    </r>
  </si>
  <si>
    <r>
      <t xml:space="preserve">السكان غير القطريين </t>
    </r>
    <r>
      <rPr>
        <b/>
        <sz val="12"/>
        <rFont val="Arial"/>
        <family val="2"/>
      </rPr>
      <t>(15+)</t>
    </r>
    <r>
      <rPr>
        <b/>
        <sz val="14"/>
        <rFont val="Arial"/>
        <family val="2"/>
      </rPr>
      <t xml:space="preserve"> حسب فئات العمر والجنس والحالة الزواجية</t>
    </r>
  </si>
  <si>
    <r>
      <t xml:space="preserve">السكان </t>
    </r>
    <r>
      <rPr>
        <b/>
        <sz val="12"/>
        <rFont val="Arial"/>
        <family val="2"/>
      </rPr>
      <t>(15+)</t>
    </r>
    <r>
      <rPr>
        <b/>
        <sz val="14"/>
        <rFont val="Arial"/>
        <family val="2"/>
      </rPr>
      <t xml:space="preserve"> حسب الحالة الزواجية والجنس والحالة التعليمية</t>
    </r>
  </si>
  <si>
    <r>
      <t xml:space="preserve">السكان القطريون </t>
    </r>
    <r>
      <rPr>
        <b/>
        <sz val="12"/>
        <rFont val="Arial"/>
        <family val="2"/>
      </rPr>
      <t>(15+)</t>
    </r>
    <r>
      <rPr>
        <b/>
        <sz val="14"/>
        <rFont val="Arial"/>
        <family val="2"/>
      </rPr>
      <t xml:space="preserve"> حسب الحالة الزواجية و الجنس والحالة التعليمية</t>
    </r>
  </si>
  <si>
    <r>
      <t xml:space="preserve">السكان غير القطريين </t>
    </r>
    <r>
      <rPr>
        <b/>
        <sz val="12"/>
        <rFont val="Arial"/>
        <family val="2"/>
      </rPr>
      <t>(15+)</t>
    </r>
    <r>
      <rPr>
        <b/>
        <sz val="14"/>
        <rFont val="Arial"/>
        <family val="2"/>
      </rPr>
      <t xml:space="preserve"> حسب الحالة الزواجية و الجنس والحالة التعليمية</t>
    </r>
  </si>
  <si>
    <r>
      <t xml:space="preserve">السكان </t>
    </r>
    <r>
      <rPr>
        <b/>
        <sz val="12"/>
        <rFont val="Arial"/>
        <family val="2"/>
      </rPr>
      <t>(10+)</t>
    </r>
    <r>
      <rPr>
        <b/>
        <sz val="14"/>
        <rFont val="Arial"/>
        <family val="2"/>
      </rPr>
      <t xml:space="preserve"> حسب فئات العمر والجنس والحالة التعليمية</t>
    </r>
  </si>
  <si>
    <r>
      <t xml:space="preserve">السكان القطريون </t>
    </r>
    <r>
      <rPr>
        <b/>
        <sz val="12"/>
        <rFont val="Arial"/>
        <family val="2"/>
      </rPr>
      <t>(10+)</t>
    </r>
    <r>
      <rPr>
        <b/>
        <sz val="14"/>
        <rFont val="Arial"/>
        <family val="2"/>
      </rPr>
      <t xml:space="preserve"> حسب فئات العمر والجنس والحالة التعليمية</t>
    </r>
  </si>
  <si>
    <r>
      <t xml:space="preserve">افراد الأسر </t>
    </r>
    <r>
      <rPr>
        <b/>
        <sz val="12"/>
        <rFont val="Arial"/>
        <family val="2"/>
      </rPr>
      <t>(10+)</t>
    </r>
    <r>
      <rPr>
        <b/>
        <sz val="14"/>
        <rFont val="Arial"/>
        <family val="2"/>
      </rPr>
      <t xml:space="preserve"> حسب فئات العمر والجنس والحالة التعليمية</t>
    </r>
  </si>
  <si>
    <r>
      <t xml:space="preserve">افراد المساكن العامة </t>
    </r>
    <r>
      <rPr>
        <b/>
        <sz val="12"/>
        <rFont val="Arial"/>
        <family val="2"/>
      </rPr>
      <t>(10+)</t>
    </r>
    <r>
      <rPr>
        <b/>
        <sz val="14"/>
        <rFont val="Arial"/>
        <family val="2"/>
      </rPr>
      <t xml:space="preserve"> حسب فئات العمر والجنس والحالة التعليمية</t>
    </r>
  </si>
  <si>
    <r>
      <t xml:space="preserve">السكان </t>
    </r>
    <r>
      <rPr>
        <b/>
        <sz val="12"/>
        <rFont val="Arial"/>
        <family val="2"/>
      </rPr>
      <t>(15+)</t>
    </r>
    <r>
      <rPr>
        <b/>
        <sz val="14"/>
        <rFont val="Arial"/>
        <family val="2"/>
      </rPr>
      <t xml:space="preserve"> حسب فئات العمر والجنس والتخصص التعليمي</t>
    </r>
  </si>
  <si>
    <r>
      <t xml:space="preserve">السكان القطريون </t>
    </r>
    <r>
      <rPr>
        <b/>
        <sz val="12"/>
        <rFont val="Arial"/>
        <family val="2"/>
      </rPr>
      <t>(15+)</t>
    </r>
    <r>
      <rPr>
        <b/>
        <sz val="14"/>
        <rFont val="Arial"/>
        <family val="2"/>
      </rPr>
      <t xml:space="preserve"> حسب فئات العمر والجنس والتخصص التعليمي</t>
    </r>
  </si>
  <si>
    <r>
      <t xml:space="preserve">السكان غير القطريين </t>
    </r>
    <r>
      <rPr>
        <b/>
        <sz val="12"/>
        <rFont val="Arial"/>
        <family val="2"/>
      </rPr>
      <t>(15+)</t>
    </r>
    <r>
      <rPr>
        <b/>
        <sz val="14"/>
        <rFont val="Arial"/>
        <family val="2"/>
      </rPr>
      <t xml:space="preserve"> حسب فئات العمر والجنس والتخصص التعليمي</t>
    </r>
  </si>
  <si>
    <r>
      <t xml:space="preserve">السكان </t>
    </r>
    <r>
      <rPr>
        <b/>
        <sz val="12"/>
        <rFont val="Arial"/>
        <family val="2"/>
      </rPr>
      <t>(10+)</t>
    </r>
    <r>
      <rPr>
        <b/>
        <sz val="14"/>
        <rFont val="Arial"/>
        <family val="2"/>
      </rPr>
      <t xml:space="preserve"> حسب البلدية والجنس و الحالة التعليمية</t>
    </r>
  </si>
  <si>
    <r>
      <t xml:space="preserve">السكان القطريون </t>
    </r>
    <r>
      <rPr>
        <b/>
        <sz val="12"/>
        <rFont val="Arial"/>
        <family val="2"/>
      </rPr>
      <t>(10+)</t>
    </r>
    <r>
      <rPr>
        <b/>
        <sz val="14"/>
        <rFont val="Arial"/>
        <family val="2"/>
      </rPr>
      <t xml:space="preserve"> حسب البلدية والجنس الحالة التعليمية</t>
    </r>
  </si>
  <si>
    <r>
      <t xml:space="preserve">السكان غير القطريين </t>
    </r>
    <r>
      <rPr>
        <b/>
        <sz val="12"/>
        <rFont val="Arial"/>
        <family val="2"/>
      </rPr>
      <t>(10+)</t>
    </r>
    <r>
      <rPr>
        <b/>
        <sz val="14"/>
        <rFont val="Arial"/>
        <family val="2"/>
      </rPr>
      <t xml:space="preserve"> حسب البلدية والجنس الحالة التعليمية</t>
    </r>
  </si>
  <si>
    <r>
      <t xml:space="preserve">السكان العاملون </t>
    </r>
    <r>
      <rPr>
        <b/>
        <sz val="12"/>
        <rFont val="Arial"/>
        <family val="2"/>
      </rPr>
      <t>(15+)</t>
    </r>
    <r>
      <rPr>
        <b/>
        <sz val="14"/>
        <rFont val="Arial"/>
        <family val="2"/>
      </rPr>
      <t xml:space="preserve"> حسب الحالة التعليمية والجنس والمهنة الرئيسية</t>
    </r>
  </si>
  <si>
    <r>
      <t>السكان القطريون العاملون</t>
    </r>
    <r>
      <rPr>
        <b/>
        <sz val="12"/>
        <rFont val="Arial"/>
        <family val="2"/>
      </rPr>
      <t>(15+)</t>
    </r>
    <r>
      <rPr>
        <b/>
        <sz val="14"/>
        <rFont val="Arial"/>
        <family val="2"/>
      </rPr>
      <t xml:space="preserve"> حسب الحالة التعليمية والجنس والمهنة الرئيسية</t>
    </r>
  </si>
  <si>
    <r>
      <t xml:space="preserve">السكان غير القطريين العاملين </t>
    </r>
    <r>
      <rPr>
        <b/>
        <sz val="12"/>
        <rFont val="Arial"/>
        <family val="2"/>
      </rPr>
      <t>(15+)</t>
    </r>
    <r>
      <rPr>
        <b/>
        <sz val="14"/>
        <rFont val="Arial"/>
        <family val="2"/>
      </rPr>
      <t xml:space="preserve"> حسب الحالة التعليمية والجنس والمهنة الرئيسية</t>
    </r>
  </si>
  <si>
    <t>السكان العاملون (15+) حسب الحالة التعليمية والجنس و النشاط الاقتصادي الرئيسي</t>
  </si>
  <si>
    <t>السكان القطريون العاملون (15+) حسب الحالة التعليمية والجنس و النشاط الاقتصادي الرئيسي</t>
  </si>
  <si>
    <t>السكان غير القطريين العاملين (15+) حسب الحالة التعليمية والجنس والنشاط الاقتصادي الرئيسي</t>
  </si>
  <si>
    <r>
      <t xml:space="preserve">السكان العاملون </t>
    </r>
    <r>
      <rPr>
        <b/>
        <sz val="12"/>
        <rFont val="Arial"/>
        <family val="2"/>
      </rPr>
      <t>(15+)</t>
    </r>
    <r>
      <rPr>
        <b/>
        <sz val="14"/>
        <rFont val="Arial"/>
        <family val="2"/>
      </rPr>
      <t xml:space="preserve"> حسب القطاع والجنس والمهنة الرئيسية</t>
    </r>
  </si>
  <si>
    <r>
      <t xml:space="preserve">السكان القطريون العاملون </t>
    </r>
    <r>
      <rPr>
        <b/>
        <sz val="12"/>
        <rFont val="Arial"/>
        <family val="2"/>
      </rPr>
      <t>(15+)</t>
    </r>
    <r>
      <rPr>
        <b/>
        <sz val="14"/>
        <rFont val="Arial"/>
        <family val="2"/>
      </rPr>
      <t xml:space="preserve"> حسب القطاع والجنس والمهنة الرئيسية</t>
    </r>
  </si>
  <si>
    <r>
      <t xml:space="preserve">السكان غير القطريين </t>
    </r>
    <r>
      <rPr>
        <b/>
        <sz val="12"/>
        <rFont val="Arial"/>
        <family val="2"/>
      </rPr>
      <t>(15+)</t>
    </r>
    <r>
      <rPr>
        <b/>
        <sz val="14"/>
        <rFont val="Arial"/>
        <family val="2"/>
      </rPr>
      <t xml:space="preserve"> حسب القطاع والجنس والمهنة الرئيسية</t>
    </r>
  </si>
  <si>
    <r>
      <t xml:space="preserve">السكان العاملون </t>
    </r>
    <r>
      <rPr>
        <b/>
        <sz val="12"/>
        <rFont val="Arial"/>
        <family val="2"/>
      </rPr>
      <t>(15+)</t>
    </r>
    <r>
      <rPr>
        <b/>
        <sz val="14"/>
        <rFont val="Arial"/>
        <family val="2"/>
      </rPr>
      <t xml:space="preserve"> حسب القطاع والجنس و الحالة التعليمية</t>
    </r>
  </si>
  <si>
    <r>
      <t xml:space="preserve">السكان القطريون العاملون </t>
    </r>
    <r>
      <rPr>
        <b/>
        <sz val="12"/>
        <rFont val="Arial"/>
        <family val="2"/>
      </rPr>
      <t>(15+)</t>
    </r>
    <r>
      <rPr>
        <b/>
        <sz val="14"/>
        <rFont val="Arial"/>
        <family val="2"/>
      </rPr>
      <t xml:space="preserve"> حسب القطاع والجنس و الحالة التعليمية</t>
    </r>
  </si>
  <si>
    <r>
      <t xml:space="preserve">السكان غير القطريين العاملين </t>
    </r>
    <r>
      <rPr>
        <b/>
        <sz val="12"/>
        <rFont val="Arial"/>
        <family val="2"/>
      </rPr>
      <t>(15+)</t>
    </r>
    <r>
      <rPr>
        <b/>
        <sz val="14"/>
        <rFont val="Arial"/>
        <family val="2"/>
      </rPr>
      <t xml:space="preserve"> حسب القطاع والجنس و الحالة التعليمية</t>
    </r>
  </si>
  <si>
    <r>
      <t xml:space="preserve">السكان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</si>
  <si>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القطريون المتعطلون (يبحثون عن عمل) </t>
    </r>
    <r>
      <rPr>
        <b/>
        <sz val="12"/>
        <rFont val="Arial"/>
        <family val="2"/>
      </rPr>
      <t>(15+)</t>
    </r>
    <r>
      <rPr>
        <b/>
        <sz val="14"/>
        <rFont val="Arial"/>
        <family val="2"/>
      </rPr>
      <t xml:space="preserve"> حسب الجنس وفئات العمر والحالة التعليمية</t>
    </r>
  </si>
  <si>
    <r>
      <t xml:space="preserve">السكان غير القطريين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</si>
  <si>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العاملون </t>
    </r>
    <r>
      <rPr>
        <b/>
        <sz val="12"/>
        <rFont val="Arial"/>
        <family val="2"/>
      </rPr>
      <t>(15+)</t>
    </r>
    <r>
      <rPr>
        <b/>
        <sz val="14"/>
        <rFont val="Arial"/>
        <family val="2"/>
      </rPr>
      <t xml:space="preserve"> حسب فئات العمر والجنس والمهنة الرئيسية</t>
    </r>
  </si>
  <si>
    <t>السكان العاملون (15+) حسب فئات العمر والجنس والنشاط الاقتصادي الرئيسي</t>
  </si>
  <si>
    <t>السكان القطريون العاملون (15+) حسب فئات العمر والجنس والنشاط الاقتصادي الرئيسي</t>
  </si>
  <si>
    <t>السكان غير القطريين العاملين (15+) حسب فئات العمر والجنس والنشاط الاقتصادي الرئيسي</t>
  </si>
  <si>
    <t>السكان العاملون (15+) حسب المهنة الرئيسية والجنس والنشاط الاقتصادي الرئيسي</t>
  </si>
  <si>
    <t>السكان القطريون العاملون (15+) حسب المهنة الرئيسية والجنس والنشاط الاقتصادي الرئيسي</t>
  </si>
  <si>
    <t>السكان غير القطريين العاملين (15+) حسب المهنة الرئيسية والجنس والنشاط الاقتصادي الرئيسي</t>
  </si>
  <si>
    <r>
      <t xml:space="preserve">السكان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</si>
  <si>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</si>
  <si>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غير القطريين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</si>
  <si>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</si>
  <si>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غير القطريين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</si>
  <si>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t>
    </r>
    <r>
      <rPr>
        <b/>
        <sz val="12"/>
        <rFont val="Arial"/>
        <family val="2"/>
      </rPr>
      <t>(15+)</t>
    </r>
    <r>
      <rPr>
        <b/>
        <sz val="14"/>
        <rFont val="Arial"/>
        <family val="2"/>
      </rPr>
      <t xml:space="preserve"> حسب فئات العمر والجنس والعلاقه بقوة العمل </t>
    </r>
  </si>
  <si>
    <r>
      <t xml:space="preserve">السكان القطريون </t>
    </r>
    <r>
      <rPr>
        <b/>
        <sz val="12"/>
        <rFont val="Arial"/>
        <family val="2"/>
      </rPr>
      <t>(15+)</t>
    </r>
    <r>
      <rPr>
        <b/>
        <sz val="14"/>
        <rFont val="Arial"/>
        <family val="2"/>
      </rPr>
      <t xml:space="preserve"> حسب فئات العمر والجنس والعلاقة بقوة العمل</t>
    </r>
  </si>
  <si>
    <r>
      <t xml:space="preserve">السكان غير القطريين </t>
    </r>
    <r>
      <rPr>
        <b/>
        <sz val="12"/>
        <rFont val="Arial"/>
        <family val="2"/>
      </rPr>
      <t>(15+)</t>
    </r>
    <r>
      <rPr>
        <b/>
        <sz val="14"/>
        <rFont val="Arial"/>
        <family val="2"/>
      </rPr>
      <t xml:space="preserve"> حسب فئات العمر والجنس والعلاقة بقوة العمل</t>
    </r>
  </si>
  <si>
    <r>
      <t xml:space="preserve">السكان </t>
    </r>
    <r>
      <rPr>
        <b/>
        <sz val="12"/>
        <rFont val="Arial"/>
        <family val="2"/>
      </rPr>
      <t>(15+)</t>
    </r>
    <r>
      <rPr>
        <b/>
        <sz val="14"/>
        <rFont val="Arial"/>
        <family val="2"/>
      </rPr>
      <t xml:space="preserve"> حسب العلاقة بقوة العمل والجنس والحالة التعليمية</t>
    </r>
  </si>
  <si>
    <r>
      <t xml:space="preserve">السكان </t>
    </r>
    <r>
      <rPr>
        <b/>
        <sz val="12"/>
        <rFont val="Arial"/>
        <family val="2"/>
      </rPr>
      <t>(10+)</t>
    </r>
    <r>
      <rPr>
        <b/>
        <sz val="14"/>
        <rFont val="Arial"/>
        <family val="2"/>
      </rPr>
      <t xml:space="preserve"> حسب الحالة التعليمية والجنس وحالة الإعاقة وفئات العمر</t>
    </r>
  </si>
  <si>
    <r>
      <t xml:space="preserve">السكان القطريون </t>
    </r>
    <r>
      <rPr>
        <b/>
        <sz val="12"/>
        <rFont val="Arial"/>
        <family val="2"/>
      </rPr>
      <t>(10+)</t>
    </r>
    <r>
      <rPr>
        <b/>
        <sz val="14"/>
        <rFont val="Arial"/>
        <family val="2"/>
      </rPr>
      <t xml:space="preserve"> حسب الحالة التعليمية والجنس وحالة الإعاقة وفئات العمر</t>
    </r>
  </si>
  <si>
    <r>
      <t xml:space="preserve">السكان غير القطريين </t>
    </r>
    <r>
      <rPr>
        <b/>
        <sz val="12"/>
        <rFont val="Arial"/>
        <family val="2"/>
      </rPr>
      <t>(10+)</t>
    </r>
    <r>
      <rPr>
        <b/>
        <sz val="14"/>
        <rFont val="Arial"/>
        <family val="2"/>
      </rPr>
      <t xml:space="preserve"> حسب الحالة التعليمية والجنس وحالة الإعاقة وفئات العمر</t>
    </r>
  </si>
  <si>
    <r>
      <t xml:space="preserve">السكان </t>
    </r>
    <r>
      <rPr>
        <b/>
        <sz val="12"/>
        <rFont val="Arial"/>
        <family val="2"/>
      </rPr>
      <t>(15+)</t>
    </r>
    <r>
      <rPr>
        <b/>
        <sz val="14"/>
        <rFont val="Arial"/>
        <family val="2"/>
      </rPr>
      <t xml:space="preserve"> حسب العلاقة بقوة العمل والجنس وحالة الإعاقة وفئات العمر</t>
    </r>
  </si>
  <si>
    <r>
      <t xml:space="preserve">السكان القطريون </t>
    </r>
    <r>
      <rPr>
        <b/>
        <sz val="12"/>
        <rFont val="Arial"/>
        <family val="2"/>
      </rPr>
      <t>(15+)</t>
    </r>
    <r>
      <rPr>
        <b/>
        <sz val="14"/>
        <rFont val="Arial"/>
        <family val="2"/>
      </rPr>
      <t xml:space="preserve"> حسب العلاقة بقوة العمل والجنس وحالة الإعاقة وفئات العمر</t>
    </r>
  </si>
  <si>
    <r>
      <t xml:space="preserve">السكان غير القطريين </t>
    </r>
    <r>
      <rPr>
        <b/>
        <sz val="12"/>
        <rFont val="Arial"/>
        <family val="2"/>
      </rPr>
      <t>(15+)</t>
    </r>
    <r>
      <rPr>
        <b/>
        <sz val="14"/>
        <rFont val="Arial"/>
        <family val="2"/>
      </rPr>
      <t xml:space="preserve"> حسب العلاقة بقوة العمل والجنس وحالة الإعاقة وفئات العمر</t>
    </r>
  </si>
  <si>
    <r>
      <t xml:space="preserve">السكان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</si>
  <si>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حسب الحالة الزواجية وحالة الصعوبة وفئات العمر والجنس</t>
    </r>
  </si>
  <si>
    <r>
      <t xml:space="preserve">السكان غير القطريين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</si>
  <si>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</si>
  <si>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r>
      <t xml:space="preserve">السكان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</si>
  <si>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</si>
  <si>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</si>
  <si>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</si>
  <si>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</si>
  <si>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</si>
  <si>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</si>
  <si>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r>
      <t xml:space="preserve">السكان الذكور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</si>
  <si>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t xml:space="preserve">السكان حسب الجنس والبلدية </t>
  </si>
  <si>
    <t>Al Rufaa / Old Al Hitmi</t>
  </si>
  <si>
    <t>Fereej Al Asiri / New Fereej Al Khulaifat / Bu Samra / Al Maamoura / Bu Hamour / Mesaimeer / Ain Khaled</t>
  </si>
  <si>
    <t>السكان (15+) الذين يبحثون عن عمل (العاطلين عن العمل) حسب فئات العمر والجنس والسبب الرئيسي للتعطل عن العمل</t>
  </si>
  <si>
    <t xml:space="preserve"> جدول رقم (4)</t>
  </si>
  <si>
    <t xml:space="preserve">السكان حسب الجنس والمنطقة </t>
  </si>
  <si>
    <t>الإناث القطريات النشيطات اقتصاديا ذوو الصعوبات (ممكن أكثر من صعوبة للفرد الواحد) حسب نوع الصعوبة والنشاط الاقتصادي</t>
  </si>
  <si>
    <t>الذكور القطريون النشيطون اقتصاديا ذوو الصعوبات (ممكن أكثر من صعوبة للفرد الواحد) حسب نوع الصعوبة والنشاط الاقتصادي</t>
  </si>
  <si>
    <t>السكان القطريون النشيطون اقتصاديا ذوو الصعوبات (ممكن أكثر من صعوبة للفرد الواحد) حسب نوع الصعوبة والنشاط الاقتصادي</t>
  </si>
  <si>
    <t xml:space="preserve">تجارة الجملة والتجزئة، وإصلاح المركبات ذات المحركات والدراجات النارية </t>
  </si>
  <si>
    <t>Wholesale and retail trade, repair of motor vehicles</t>
  </si>
  <si>
    <t>الإدارة العامة والدفاع، والضمان الاجتماعي الإلزامي</t>
  </si>
  <si>
    <t>Households/
Individuals</t>
  </si>
  <si>
    <t xml:space="preserve">الظعاين </t>
  </si>
  <si>
    <t>لعبيب / العب / جريان جنيحات / الخيسة / روضة الحمامة / وادي الوسعة / الصخامة / المسروحية / وادي لوسيل / لوسيل / ام قرن / الظعاين</t>
  </si>
  <si>
    <t>Vision</t>
  </si>
  <si>
    <t>Self-Care</t>
  </si>
  <si>
    <r>
      <t xml:space="preserve">الظعاين
</t>
    </r>
    <r>
      <rPr>
        <b/>
        <sz val="8"/>
        <rFont val="Arial"/>
        <family val="2"/>
      </rPr>
      <t>Al Daayen</t>
    </r>
  </si>
  <si>
    <t>الرويس/الشمال</t>
  </si>
  <si>
    <r>
      <t xml:space="preserve">الجنس </t>
    </r>
    <r>
      <rPr>
        <b/>
        <sz val="9"/>
        <color rgb="FF000000"/>
        <rFont val="Arial"/>
        <family val="2"/>
      </rPr>
      <t>Sex</t>
    </r>
  </si>
  <si>
    <t xml:space="preserve">الجنس
والحالة التعليمية </t>
  </si>
  <si>
    <t>Main Occupatio</t>
  </si>
  <si>
    <t>Type of Difficulty (Disability)
and Degree</t>
  </si>
  <si>
    <r>
      <rPr>
        <b/>
        <sz val="9"/>
        <rFont val="Arial"/>
        <family val="2"/>
      </rPr>
      <t>No of Disabilities</t>
    </r>
    <r>
      <rPr>
        <b/>
        <sz val="10"/>
        <rFont val="Arial"/>
        <family val="2"/>
      </rPr>
      <t xml:space="preserve"> أعداد الصعوبات</t>
    </r>
  </si>
  <si>
    <r>
      <rPr>
        <b/>
        <sz val="10"/>
        <rFont val="Arial"/>
        <family val="2"/>
      </rPr>
      <t>متزوج</t>
    </r>
    <r>
      <rPr>
        <b/>
        <sz val="11"/>
        <rFont val="Arial"/>
        <family val="2"/>
      </rPr>
      <t xml:space="preserve">
</t>
    </r>
    <r>
      <rPr>
        <b/>
        <sz val="9"/>
        <rFont val="Arial"/>
        <family val="2"/>
      </rPr>
      <t>Married</t>
    </r>
  </si>
  <si>
    <r>
      <rPr>
        <b/>
        <sz val="10"/>
        <rFont val="Arial"/>
        <family val="2"/>
      </rPr>
      <t>مطلق</t>
    </r>
    <r>
      <rPr>
        <b/>
        <sz val="11"/>
        <rFont val="Arial"/>
        <family val="2"/>
      </rPr>
      <t xml:space="preserve">
</t>
    </r>
    <r>
      <rPr>
        <b/>
        <sz val="9"/>
        <rFont val="Arial"/>
        <family val="2"/>
      </rPr>
      <t>Divorced</t>
    </r>
  </si>
  <si>
    <r>
      <rPr>
        <b/>
        <sz val="10"/>
        <rFont val="Arial"/>
        <family val="2"/>
      </rPr>
      <t>أرمل</t>
    </r>
    <r>
      <rPr>
        <b/>
        <sz val="11"/>
        <rFont val="Arial"/>
        <family val="2"/>
      </rPr>
      <t xml:space="preserve">
</t>
    </r>
    <r>
      <rPr>
        <b/>
        <sz val="9"/>
        <rFont val="Arial"/>
        <family val="2"/>
      </rPr>
      <t>Widowed</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</si>
  <si>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</si>
  <si>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</si>
  <si>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rPr>
        <b/>
        <sz val="9"/>
        <rFont val="Arial"/>
        <family val="2"/>
      </rPr>
      <t>Main Occupation</t>
    </r>
    <r>
      <rPr>
        <b/>
        <sz val="10"/>
        <rFont val="Arial"/>
        <family val="2"/>
      </rPr>
      <t xml:space="preserve"> المهنة الرئيسية</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</si>
  <si>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</si>
  <si>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</si>
  <si>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t xml:space="preserve">الحالة التعليمية </t>
    </r>
    <r>
      <rPr>
        <b/>
        <sz val="9"/>
        <rFont val="Arial"/>
        <family val="2"/>
      </rPr>
      <t>Educational Attainment</t>
    </r>
  </si>
  <si>
    <r>
      <rPr>
        <b/>
        <sz val="9"/>
        <rFont val="Arial"/>
        <family val="2"/>
      </rPr>
      <t>Sector</t>
    </r>
    <r>
      <rPr>
        <b/>
        <sz val="10"/>
        <rFont val="Arial"/>
        <family val="2"/>
      </rPr>
      <t xml:space="preserve"> القطاع</t>
    </r>
  </si>
  <si>
    <r>
      <rPr>
        <b/>
        <sz val="9"/>
        <rFont val="Arial"/>
        <family val="2"/>
      </rPr>
      <t>Age Group</t>
    </r>
    <r>
      <rPr>
        <b/>
        <sz val="10"/>
        <rFont val="Arial"/>
        <family val="2"/>
      </rPr>
      <t xml:space="preserve"> فئات العمر</t>
    </r>
  </si>
  <si>
    <r>
      <t xml:space="preserve">السكان العاملون </t>
    </r>
    <r>
      <rPr>
        <b/>
        <sz val="12"/>
        <rFont val="Arial"/>
        <family val="2"/>
      </rPr>
      <t>(15+)</t>
    </r>
    <r>
      <rPr>
        <b/>
        <sz val="14"/>
        <rFont val="Arial"/>
        <family val="2"/>
      </rPr>
      <t xml:space="preserve"> حسب القطاع والجنس والنشاط الاقتصادي الرئيسي</t>
    </r>
  </si>
  <si>
    <r>
      <t xml:space="preserve">السكان القطريون العاملون </t>
    </r>
    <r>
      <rPr>
        <b/>
        <sz val="12"/>
        <rFont val="Arial"/>
        <family val="2"/>
      </rPr>
      <t>(15+)</t>
    </r>
    <r>
      <rPr>
        <b/>
        <sz val="14"/>
        <rFont val="Arial"/>
        <family val="2"/>
      </rPr>
      <t xml:space="preserve"> حسب القطاع والجنس و النشاط الاقتصادي الرئيسي</t>
    </r>
  </si>
  <si>
    <r>
      <t xml:space="preserve">السكان غير القطريين العاملين </t>
    </r>
    <r>
      <rPr>
        <b/>
        <sz val="12"/>
        <rFont val="Arial"/>
        <family val="2"/>
      </rPr>
      <t>(15+)</t>
    </r>
    <r>
      <rPr>
        <b/>
        <sz val="14"/>
        <rFont val="Arial"/>
        <family val="2"/>
      </rPr>
      <t xml:space="preserve"> حسب القطاع والجنس و النشاط الاقتصادي الرئيسي</t>
    </r>
  </si>
  <si>
    <r>
      <t xml:space="preserve">حالة المبنى التعدادية </t>
    </r>
    <r>
      <rPr>
        <b/>
        <sz val="9"/>
        <rFont val="Arial"/>
        <family val="2"/>
      </rPr>
      <t>Census Buildings Status</t>
    </r>
  </si>
  <si>
    <r>
      <rPr>
        <b/>
        <sz val="10"/>
        <rFont val="Arial"/>
        <family val="2"/>
      </rPr>
      <t xml:space="preserve">تحت الهدم
</t>
    </r>
    <r>
      <rPr>
        <b/>
        <sz val="8"/>
        <rFont val="Arial"/>
        <family val="2"/>
      </rPr>
      <t>Under demolition</t>
    </r>
    <r>
      <rPr>
        <sz val="10"/>
        <rFont val="Arial"/>
        <family val="2"/>
      </rPr>
      <t xml:space="preserve"> </t>
    </r>
  </si>
  <si>
    <t>Type of Building</t>
  </si>
  <si>
    <r>
      <rPr>
        <b/>
        <sz val="10"/>
        <rFont val="Arial"/>
        <family val="2"/>
      </rPr>
      <t>الصرف الصحي</t>
    </r>
    <r>
      <rPr>
        <b/>
        <sz val="12"/>
        <rFont val="Arial"/>
        <family val="2"/>
      </rPr>
      <t xml:space="preserve"> </t>
    </r>
    <r>
      <rPr>
        <b/>
        <sz val="9"/>
        <rFont val="Arial"/>
        <family val="2"/>
      </rPr>
      <t>Sewage</t>
    </r>
  </si>
  <si>
    <r>
      <rPr>
        <b/>
        <sz val="10"/>
        <rFont val="Arial"/>
        <family val="2"/>
      </rPr>
      <t>المياه</t>
    </r>
    <r>
      <rPr>
        <b/>
        <sz val="12"/>
        <rFont val="Arial"/>
        <family val="2"/>
      </rPr>
      <t xml:space="preserve"> </t>
    </r>
    <r>
      <rPr>
        <b/>
        <sz val="9"/>
        <rFont val="Arial"/>
        <family val="2"/>
      </rPr>
      <t>Water</t>
    </r>
  </si>
  <si>
    <r>
      <rPr>
        <b/>
        <sz val="10"/>
        <rFont val="Arial"/>
        <family val="2"/>
      </rPr>
      <t>الكهرباء</t>
    </r>
    <r>
      <rPr>
        <b/>
        <sz val="12"/>
        <rFont val="Arial"/>
        <family val="2"/>
      </rPr>
      <t xml:space="preserve"> </t>
    </r>
    <r>
      <rPr>
        <b/>
        <sz val="9"/>
        <rFont val="Arial"/>
        <family val="2"/>
      </rPr>
      <t>Electricity</t>
    </r>
  </si>
  <si>
    <t>البلدية
وكيفية الإشغال</t>
  </si>
  <si>
    <t>الجنس
وعمر رب الأسرة</t>
  </si>
  <si>
    <r>
      <t xml:space="preserve">يعمل لدى ذويه
بأجر
</t>
    </r>
    <r>
      <rPr>
        <b/>
        <sz val="8"/>
        <rFont val="Arial"/>
        <family val="2"/>
      </rPr>
      <t>paid Family
Worker</t>
    </r>
  </si>
  <si>
    <r>
      <t xml:space="preserve">يعمل لدى ذويه
بدون أجر
</t>
    </r>
    <r>
      <rPr>
        <b/>
        <sz val="8"/>
        <rFont val="Arial"/>
        <family val="2"/>
      </rPr>
      <t>Non-paid Family
Worker</t>
    </r>
  </si>
  <si>
    <r>
      <t xml:space="preserve">يعمل لحسابه
</t>
    </r>
    <r>
      <rPr>
        <b/>
        <sz val="8"/>
        <rFont val="Arial"/>
        <family val="2"/>
      </rPr>
      <t>Own Account
Worker</t>
    </r>
  </si>
  <si>
    <t>السكان القطريون العاملون (15+) حسب فئات العمر والجنس والمهنة الرئيسية</t>
  </si>
  <si>
    <t>جدول رقم (41)</t>
  </si>
  <si>
    <t>السكان غير القطريين العاملين (15+) حسب فئات العمر والجنس والمهنة الرئيسية</t>
  </si>
  <si>
    <t>السكان القطريون (15+) حسب العلاقة بقوة العمل والجنس والحالة التعليمية</t>
  </si>
  <si>
    <t>السكان غير القطريين (15+) حسب العلاقة بقوة العمل والجنس والحالة التعليمية</t>
  </si>
  <si>
    <t>جدول رقم (42)</t>
  </si>
  <si>
    <t>35..39</t>
  </si>
  <si>
    <t>إمدادات الكهرباء والغاز والمياه وإدارة النفايات</t>
  </si>
  <si>
    <t>Electricity, gas, water supply and waste management</t>
  </si>
  <si>
    <t>Sex \
Main Economic Activity</t>
  </si>
  <si>
    <t>الجنس /
النشاط الاقتصادي الرئيسي</t>
  </si>
  <si>
    <t>الجنس /
المهنة الرئيسية</t>
  </si>
  <si>
    <t>Sex \
Main Occupation</t>
  </si>
  <si>
    <t>الجنس /
فئات العمر</t>
  </si>
  <si>
    <t>Sex \
Age Group</t>
  </si>
  <si>
    <t xml:space="preserve">الجنس /
الحالة الزواجية </t>
  </si>
  <si>
    <t>Sex \
Marital Status</t>
  </si>
  <si>
    <t xml:space="preserve">Sex \
Educational Attainment </t>
  </si>
  <si>
    <t xml:space="preserve">الجنس /
الحالة التعليمية </t>
  </si>
  <si>
    <t xml:space="preserve">الجنس /
العلاقة بقوة العمل </t>
  </si>
  <si>
    <t xml:space="preserve">الجنس /
السبب الرئيسي للتعطل عن العمل </t>
  </si>
  <si>
    <t xml:space="preserve">Sex \
Primary Reason for Unemployment </t>
  </si>
  <si>
    <t>Sex /
Main Occupation</t>
  </si>
  <si>
    <t xml:space="preserve">الجنس /
النشاط الاقتصادي الرئيسي </t>
  </si>
  <si>
    <t>Sex /
Main Economic Activity</t>
  </si>
  <si>
    <t>الجنس /
الفئات العمرية</t>
  </si>
  <si>
    <r>
      <t xml:space="preserve">يعمل لدى ذويه
بدون أجر
</t>
    </r>
    <r>
      <rPr>
        <b/>
        <sz val="8"/>
        <rFont val="Arial"/>
        <family val="2"/>
      </rPr>
      <t>Non-paid Family Worker</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</si>
  <si>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</si>
  <si>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</si>
  <si>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</si>
  <si>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t>مشغلو الآلات والمعدات ومجمعوها</t>
  </si>
  <si>
    <t>لايمكنني على الإطلاق</t>
  </si>
  <si>
    <t>Agriculture, forestry and fishing</t>
  </si>
  <si>
    <t>أعداد المنشآت والمشتغلون</t>
  </si>
  <si>
    <t>No.
EST. &amp;
P.E</t>
  </si>
  <si>
    <t>منشآت الأعمال والمشتغلون بها حسب فئات عدد العاملين والنشاط الإقتصادى الرئيسي</t>
  </si>
  <si>
    <r>
      <t xml:space="preserve">فئات عدد العاملين </t>
    </r>
    <r>
      <rPr>
        <b/>
        <sz val="9"/>
        <rFont val="Arial"/>
        <family val="2"/>
      </rPr>
      <t>Number of Employees</t>
    </r>
  </si>
  <si>
    <t>منشآت الأعمال والمشتغلون بها حسب جنس المشتغلين والنشاط الإقتصادى الرئيسي</t>
  </si>
  <si>
    <r>
      <t xml:space="preserve">المشتغلين </t>
    </r>
    <r>
      <rPr>
        <b/>
        <sz val="9"/>
        <rFont val="Arial"/>
        <family val="2"/>
      </rPr>
      <t>Employment</t>
    </r>
  </si>
  <si>
    <t>منشآت الأعمال والمشتغلون بها حسب القطاع والنشاط الإقتصادى الرئيسي</t>
  </si>
  <si>
    <t>السكان غير القطريين (10+) حسب فئات العمر والجنس والحالة التعليمية</t>
  </si>
  <si>
    <t>(جدول رقم (25</t>
  </si>
  <si>
    <t>أعداد
المنشآت
والمشتغلون</t>
  </si>
  <si>
    <t>العمال المهرة في الزراعة وصيد الأسماك</t>
  </si>
  <si>
    <t xml:space="preserve">إناث </t>
  </si>
  <si>
    <t>السكان الإناث (15+) ذوو الصعوبات (ممكن أكثر من صعوبة للفرد الواحد) حسب نوع الصعوبة والدرجة والعلاقة بقوة العمل</t>
  </si>
  <si>
    <t>السكان الإناث غير القطريات (10+) ذوو الصعوبات (ممكن أكثر من صعوبة للفرد الواحد) حسب نوع الصعوبة والدرجة والحالة التعليمية</t>
  </si>
  <si>
    <t>السكان الإناث القطريات (10+) ذوو الصعوبات (ممكن أكثر من صعوبة للفرد الواحد) حسب نوع الصعوبة والدرجة والحالة التعليمية</t>
  </si>
  <si>
    <t>السكان الإناث (10+) ذوو الصعوبات (ممكن أكثر من صعوبة للفرد الواحد) حسب نوع الصعوبة والدرجة والحالة التعليمية</t>
  </si>
  <si>
    <t>أعداد
المنشآت 
والمشتغلون</t>
  </si>
  <si>
    <r>
      <t xml:space="preserve">السكان الذكور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</si>
  <si>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t>السكان الإناث القطريات (15+) ذوو الصعوبات (ممكن أكثر من صعوبة للفرد الواحد)
حسب نوع الصعوبة والدرجة والحالة الزواجية</t>
  </si>
  <si>
    <r>
      <t xml:space="preserve">مشغلو الآلات والمعدات ومجمعوها 
</t>
    </r>
    <r>
      <rPr>
        <b/>
        <sz val="8"/>
        <rFont val="Arial"/>
        <family val="2"/>
      </rPr>
      <t>Plant And Machine Operators And Assemblers</t>
    </r>
  </si>
  <si>
    <r>
      <t xml:space="preserve">تحت التشييد
</t>
    </r>
    <r>
      <rPr>
        <b/>
        <sz val="8"/>
        <rFont val="Arial"/>
        <family val="2"/>
      </rPr>
      <t>Under
Construction</t>
    </r>
    <r>
      <rPr>
        <b/>
        <sz val="10"/>
        <rFont val="Arial"/>
        <family val="2"/>
      </rPr>
      <t xml:space="preserve"> </t>
    </r>
  </si>
  <si>
    <t>فريج السودان / الوعب / العزيزية / فريج الغانم الجديد / فريج المرة / فريج المناصير / بوسدرة / معيذر / السيلية / المعراض</t>
  </si>
  <si>
    <t>فريج العسيري / فريج الخليفات الجديد / بو سمرة / المعمورة / بوهامور / مسيمير / عين خالد</t>
  </si>
  <si>
    <t>Fereej Al Soudan / Al Waab / Al Aziziya / New Fereej Al Ghanim / Fereej Al Murra / Fereej Al Manaseer / Bu Sidra / Muaither / Al Sailiya / Al Mearad</t>
  </si>
  <si>
    <t>Households\
Individuals</t>
  </si>
  <si>
    <r>
      <rPr>
        <b/>
        <sz val="10"/>
        <color rgb="FFFF0000"/>
        <rFont val="Arial"/>
        <family val="2"/>
      </rPr>
      <t>مجموع الأسر والأفراد</t>
    </r>
    <r>
      <rPr>
        <b/>
        <sz val="8"/>
        <color rgb="FFFF0000"/>
        <rFont val="Arial"/>
        <family val="2"/>
      </rPr>
      <t xml:space="preserve">
Total of Households and Individuals</t>
    </r>
  </si>
  <si>
    <t>Total of
Households and Individuals</t>
  </si>
  <si>
    <t>مجموع
الأسر والأفراد</t>
  </si>
  <si>
    <t>مجموع
الأفراد بالأسر</t>
  </si>
  <si>
    <t>البلدية /
الطاقة المستخدمة فى الطهى</t>
  </si>
  <si>
    <t>Both Sexes</t>
  </si>
  <si>
    <t>Both Sexeses</t>
  </si>
  <si>
    <t>السكان القطريون العاملون (15+) حسب الحالة العملية والجنس والحالة التعليمية (يشمل أصحاب العمل)</t>
  </si>
  <si>
    <t>السكان العاملون (15+) حسب الحالة العملية والجنس والحالة التعليمية (يشمل أصحاب العمل)</t>
  </si>
  <si>
    <t>السكان القطريون العاملون (15+) حسب الحالة العملية والجنس والمهنة الرئيسية</t>
  </si>
  <si>
    <t>السكان العاملون (15+) حسب الحالة العملية والجنس والمهنة الرئيسية</t>
  </si>
  <si>
    <t>السكان القطريون العاملون (15+) حسب الحالة العملية والجنس والنشاط الاقتصادي الرئيسي</t>
  </si>
  <si>
    <t>السكان العاملون (15+) حسب الحالة العملية والجنس والنشاط الاقتصادي الرئيسي</t>
  </si>
  <si>
    <t>السكان القطريون العاملون (15+) حسب الحالة العملية والجنس وفئات العمر</t>
  </si>
  <si>
    <t>السكان العاملون (15+) حسب الحالة العملية والجنس وفئات العمر</t>
  </si>
  <si>
    <t>السكان غير القطريين العاملين (15+) حسب الحالة العملية والجنس والحالة التعليمية (يشمل أصحاب العمل)</t>
  </si>
  <si>
    <t>السكان غير القطريين العاملين (15+) حسب الحالة العملية والجنس والمهنة الرئيسية</t>
  </si>
  <si>
    <t>السكان غير القطريين العاملين (15+) حسب الحالة العملية والجنس والنشاط الاقتصادي الرئيسي</t>
  </si>
  <si>
    <t>السكان غير القطريين العاملين (15+) حسب الحالة العملية والجنس وفئات العمر</t>
  </si>
  <si>
    <r>
      <t xml:space="preserve">السكان </t>
    </r>
    <r>
      <rPr>
        <b/>
        <sz val="12"/>
        <rFont val="Arial"/>
        <family val="2"/>
      </rPr>
      <t>(15+)</t>
    </r>
    <r>
      <rPr>
        <b/>
        <sz val="14"/>
        <rFont val="Arial"/>
        <family val="2"/>
      </rPr>
      <t xml:space="preserve"> حسب العلاقة بقوة العمل والجنس والحالة الزواجية</t>
    </r>
  </si>
  <si>
    <r>
      <t xml:space="preserve">السكان </t>
    </r>
    <r>
      <rPr>
        <b/>
        <sz val="12"/>
        <rFont val="Arial"/>
        <family val="2"/>
      </rPr>
      <t>(15+)</t>
    </r>
    <r>
      <rPr>
        <b/>
        <sz val="14"/>
        <rFont val="Arial"/>
        <family val="2"/>
      </rPr>
      <t xml:space="preserve"> الحاصلين على مستوى تعليمي (جامعي فأعلى)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</si>
  <si>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(ثانوي ودبلوم فوق الثانوي)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</si>
  <si>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(اعدادي وتدريب مهني) حسب العلاقة بقوة العمل والجنس وفئات العمر</t>
    </r>
  </si>
  <si>
    <r>
      <t xml:space="preserve">السكان </t>
    </r>
    <r>
      <rPr>
        <b/>
        <sz val="12"/>
        <rFont val="Arial"/>
        <family val="2"/>
      </rPr>
      <t xml:space="preserve">(15+) </t>
    </r>
    <r>
      <rPr>
        <b/>
        <sz val="14"/>
        <rFont val="Arial"/>
        <family val="2"/>
      </rPr>
      <t>الحاصلين على مستوى تعليمي (إبتدائي)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</si>
  <si>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(يقرأ ويكتب ومحو الأمية) حسب العلاقة بقوة العمل والجنس وفئات العمر</t>
    </r>
  </si>
  <si>
    <r>
      <t xml:space="preserve">السكان </t>
    </r>
    <r>
      <rPr>
        <b/>
        <sz val="12"/>
        <rFont val="Arial"/>
        <family val="2"/>
      </rPr>
      <t>(15+)</t>
    </r>
    <r>
      <rPr>
        <b/>
        <sz val="14"/>
        <rFont val="Arial"/>
        <family val="2"/>
      </rPr>
      <t xml:space="preserve"> غير الحاصلين على مستوى تعليمي (أميين) حسب العلاقة بقوة العمل والجنس وفئات العمر</t>
    </r>
  </si>
  <si>
    <r>
      <t xml:space="preserve">السكان </t>
    </r>
    <r>
      <rPr>
        <b/>
        <sz val="12"/>
        <rFont val="Arial"/>
        <family val="2"/>
      </rPr>
      <t>(15+)</t>
    </r>
    <r>
      <rPr>
        <b/>
        <sz val="14"/>
        <rFont val="Arial"/>
        <family val="2"/>
      </rPr>
      <t xml:space="preserve"> حسب العلاقة بقوة العمل والجنس وفئات العمر</t>
    </r>
  </si>
  <si>
    <r>
      <t xml:space="preserve">السكان غير القطريين </t>
    </r>
    <r>
      <rPr>
        <b/>
        <sz val="12"/>
        <rFont val="Arial"/>
        <family val="2"/>
      </rPr>
      <t>(15+)</t>
    </r>
    <r>
      <rPr>
        <b/>
        <sz val="14"/>
        <rFont val="Arial"/>
        <family val="2"/>
      </rPr>
      <t xml:space="preserve"> حسب العلاقة بقوة العمل والجنس والحالة الزواجية</t>
    </r>
  </si>
  <si>
    <r>
      <t xml:space="preserve">السكان القطريون </t>
    </r>
    <r>
      <rPr>
        <b/>
        <sz val="12"/>
        <rFont val="Arial"/>
        <family val="2"/>
      </rPr>
      <t>(15+)</t>
    </r>
    <r>
      <rPr>
        <b/>
        <sz val="14"/>
        <rFont val="Arial"/>
        <family val="2"/>
      </rPr>
      <t xml:space="preserve"> حسب العلاقة بقوة العمل والجنس والحالة الزواجية</t>
    </r>
  </si>
  <si>
    <r>
      <t xml:space="preserve">البلدية </t>
    </r>
    <r>
      <rPr>
        <b/>
        <sz val="9"/>
        <rFont val="Arial"/>
        <family val="2"/>
      </rPr>
      <t>Municipality</t>
    </r>
  </si>
  <si>
    <t>الأنشطة في مجال صحة الإنسان والعمل الاجتماعي</t>
  </si>
  <si>
    <r>
      <rPr>
        <b/>
        <sz val="10"/>
        <color rgb="FFFF0000"/>
        <rFont val="Arial"/>
        <family val="2"/>
      </rPr>
      <t>مجموع الأفراد بالأسر</t>
    </r>
    <r>
      <rPr>
        <b/>
        <sz val="8"/>
        <color rgb="FFFF0000"/>
        <rFont val="Arial"/>
        <family val="2"/>
      </rPr>
      <t xml:space="preserve">
Total of Individuals in Households</t>
    </r>
  </si>
  <si>
    <t>Total of
Individuals in Households</t>
  </si>
  <si>
    <r>
      <rPr>
        <b/>
        <sz val="10"/>
        <color rgb="FFFF0000"/>
        <rFont val="Arial"/>
        <family val="2"/>
      </rPr>
      <t>مجموع
الأسر والأفراد</t>
    </r>
    <r>
      <rPr>
        <b/>
        <sz val="8"/>
        <color rgb="FFFF0000"/>
        <rFont val="Arial"/>
        <family val="2"/>
      </rPr>
      <t xml:space="preserve">
Total of Households 
and Individuals</t>
    </r>
  </si>
  <si>
    <r>
      <rPr>
        <b/>
        <sz val="10"/>
        <color rgb="FFFF0000"/>
        <rFont val="Arial"/>
        <family val="2"/>
      </rPr>
      <t>مجموع الأسر</t>
    </r>
    <r>
      <rPr>
        <b/>
        <sz val="8"/>
        <color rgb="FFFF0000"/>
        <rFont val="Arial"/>
        <family val="2"/>
      </rPr>
      <t xml:space="preserve">
Total of Households</t>
    </r>
  </si>
  <si>
    <t>Total of Households</t>
  </si>
  <si>
    <t>مجموع الأسر</t>
  </si>
  <si>
    <r>
      <rPr>
        <b/>
        <sz val="10"/>
        <color rgb="FFFF0000"/>
        <rFont val="Arial"/>
        <family val="2"/>
      </rPr>
      <t>مجموع الأسر</t>
    </r>
    <r>
      <rPr>
        <b/>
        <sz val="8"/>
        <color rgb="FFFF0000"/>
        <rFont val="Arial"/>
        <family val="2"/>
      </rPr>
      <t xml:space="preserve">
Total of
Households</t>
    </r>
  </si>
  <si>
    <r>
      <rPr>
        <b/>
        <sz val="9"/>
        <rFont val="Arial"/>
        <family val="2"/>
      </rPr>
      <t>Municipality</t>
    </r>
    <r>
      <rPr>
        <b/>
        <sz val="10"/>
        <rFont val="Arial"/>
        <family val="2"/>
      </rPr>
      <t xml:space="preserve"> البلدية</t>
    </r>
  </si>
  <si>
    <r>
      <rPr>
        <b/>
        <sz val="9"/>
        <rFont val="Arial"/>
        <family val="2"/>
      </rPr>
      <t xml:space="preserve"> Age Group</t>
    </r>
    <r>
      <rPr>
        <b/>
        <sz val="11"/>
        <rFont val="Arial"/>
        <family val="2"/>
      </rPr>
      <t xml:space="preserve"> </t>
    </r>
    <r>
      <rPr>
        <b/>
        <sz val="10"/>
        <rFont val="Arial"/>
        <family val="2"/>
      </rPr>
      <t>فئات العمــــــر</t>
    </r>
  </si>
  <si>
    <t>جامعي فاعلى</t>
  </si>
  <si>
    <t>إعدادي /
تدريب مهني</t>
  </si>
  <si>
    <t>ابتدائي</t>
  </si>
  <si>
    <t>ثانوي /
دبلوم فوق الثانوي</t>
  </si>
  <si>
    <t>Total</t>
  </si>
  <si>
    <t>يقرأ ويكتب /
محو أمية</t>
  </si>
  <si>
    <t>يقرأ ويكتب / محو أمية</t>
  </si>
  <si>
    <t>Read and Write \ Night School</t>
  </si>
  <si>
    <t>إعدادي / تدريب مهني</t>
  </si>
  <si>
    <t>Preparatory \ Vocational</t>
  </si>
  <si>
    <t>ثانوي / دبلوم فوق الثانوي</t>
  </si>
  <si>
    <t>Secondary \ Post. Secondary</t>
  </si>
  <si>
    <t>Secondary \
Post. Secondary</t>
  </si>
  <si>
    <t>Preparatory \
Vocational</t>
  </si>
  <si>
    <r>
      <t xml:space="preserve">افراد التجمعات الصغيرة والكبيرة </t>
    </r>
    <r>
      <rPr>
        <b/>
        <sz val="12"/>
        <rFont val="Arial"/>
        <family val="2"/>
      </rPr>
      <t>(15+)</t>
    </r>
    <r>
      <rPr>
        <b/>
        <sz val="14"/>
        <rFont val="Arial"/>
        <family val="2"/>
      </rPr>
      <t xml:space="preserve"> حسب فئات العمر والجنس والحالة التعليمية</t>
    </r>
  </si>
  <si>
    <r>
      <rPr>
        <b/>
        <sz val="10"/>
        <color theme="8" tint="-0.499984740745262"/>
        <rFont val="Arial"/>
        <family val="2"/>
      </rPr>
      <t>مجموع المباني</t>
    </r>
    <r>
      <rPr>
        <b/>
        <sz val="8"/>
        <color theme="8" tint="-0.499984740745262"/>
        <rFont val="Arial"/>
        <family val="2"/>
      </rPr>
      <t xml:space="preserve">
Total of Buildings</t>
    </r>
  </si>
  <si>
    <t>المباني السكنية المكتملة حسب الاتصال بشبكات المرافق العامة والمنطقة</t>
  </si>
  <si>
    <t>المباني السكنية المكتملة حسب الاتصال بشبكات المرافق العامة والبلدية</t>
  </si>
  <si>
    <t>Page 1 of 1</t>
  </si>
  <si>
    <t>جميع المباني        All Buildings</t>
  </si>
  <si>
    <r>
      <t xml:space="preserve">المباني المكتملة/
وتحت الصيانة
</t>
    </r>
    <r>
      <rPr>
        <b/>
        <sz val="10"/>
        <color indexed="60"/>
        <rFont val="Arial"/>
        <family val="2"/>
      </rPr>
      <t>Buildings
Completed
and Under
Maintenance</t>
    </r>
  </si>
  <si>
    <t>اللوحة الزرقاء        Blue Plate</t>
  </si>
  <si>
    <r>
      <t xml:space="preserve">حالة المبنى
</t>
    </r>
    <r>
      <rPr>
        <sz val="9"/>
        <rFont val="Arial"/>
        <family val="2"/>
      </rPr>
      <t xml:space="preserve">Building
Status
</t>
    </r>
    <r>
      <rPr>
        <b/>
        <sz val="9"/>
        <rFont val="Arial"/>
        <family val="2"/>
      </rPr>
      <t xml:space="preserve">
</t>
    </r>
    <r>
      <rPr>
        <b/>
        <sz val="9"/>
        <color indexed="30"/>
        <rFont val="Arial"/>
        <family val="2"/>
      </rPr>
      <t>*2</t>
    </r>
  </si>
  <si>
    <r>
      <t xml:space="preserve">عدد الطوابق
</t>
    </r>
    <r>
      <rPr>
        <sz val="9"/>
        <rFont val="Arial"/>
        <family val="2"/>
      </rPr>
      <t>Number of Floors</t>
    </r>
    <r>
      <rPr>
        <b/>
        <sz val="9"/>
        <rFont val="Arial"/>
        <family val="2"/>
      </rPr>
      <t xml:space="preserve">
</t>
    </r>
    <r>
      <rPr>
        <b/>
        <sz val="9"/>
        <color indexed="30"/>
        <rFont val="Arial"/>
        <family val="2"/>
      </rPr>
      <t>*4</t>
    </r>
  </si>
  <si>
    <r>
      <t xml:space="preserve">رقم المنطقة
</t>
    </r>
    <r>
      <rPr>
        <sz val="9"/>
        <rFont val="Arial"/>
        <family val="2"/>
      </rPr>
      <t>Zone
Number</t>
    </r>
  </si>
  <si>
    <r>
      <t xml:space="preserve">رقم الشارع
</t>
    </r>
    <r>
      <rPr>
        <sz val="9"/>
        <rFont val="Arial"/>
        <family val="2"/>
      </rPr>
      <t>Street
Number</t>
    </r>
  </si>
  <si>
    <r>
      <t xml:space="preserve">اسم الشارع
</t>
    </r>
    <r>
      <rPr>
        <sz val="9"/>
        <rFont val="Arial"/>
        <family val="2"/>
      </rPr>
      <t>Street
Name</t>
    </r>
  </si>
  <si>
    <r>
      <t xml:space="preserve">رقم المبنى
</t>
    </r>
    <r>
      <rPr>
        <sz val="9"/>
        <rFont val="Arial"/>
        <family val="2"/>
      </rPr>
      <t xml:space="preserve">Building
Number
</t>
    </r>
    <r>
      <rPr>
        <b/>
        <sz val="9"/>
        <rFont val="Arial"/>
        <family val="2"/>
      </rPr>
      <t xml:space="preserve">
</t>
    </r>
    <r>
      <rPr>
        <b/>
        <sz val="9"/>
        <color indexed="30"/>
        <rFont val="Arial"/>
        <family val="2"/>
      </rPr>
      <t>*1</t>
    </r>
  </si>
  <si>
    <r>
      <t xml:space="preserve">رمز نوع المبنى
</t>
    </r>
    <r>
      <rPr>
        <sz val="9"/>
        <rFont val="Arial"/>
        <family val="2"/>
      </rPr>
      <t>Code of Bulding Type</t>
    </r>
  </si>
  <si>
    <r>
      <t xml:space="preserve">رقم الكهرباء
</t>
    </r>
    <r>
      <rPr>
        <sz val="9"/>
        <rFont val="Arial"/>
        <family val="2"/>
      </rPr>
      <t>Electricity
Number</t>
    </r>
  </si>
  <si>
    <t>#</t>
  </si>
  <si>
    <r>
      <rPr>
        <b/>
        <u/>
        <sz val="11"/>
        <color indexed="30"/>
        <rFont val="Arial"/>
        <family val="2"/>
      </rPr>
      <t>*1</t>
    </r>
    <r>
      <rPr>
        <b/>
        <u/>
        <sz val="10"/>
        <color indexed="30"/>
        <rFont val="Arial"/>
        <family val="2"/>
      </rPr>
      <t xml:space="preserve"> رقم المبنى:</t>
    </r>
    <r>
      <rPr>
        <b/>
        <sz val="10"/>
        <color indexed="30"/>
        <rFont val="Arial"/>
        <family val="2"/>
      </rPr>
      <t xml:space="preserve">  </t>
    </r>
    <r>
      <rPr>
        <sz val="10"/>
        <color indexed="30"/>
        <rFont val="Arial"/>
        <family val="2"/>
      </rPr>
      <t>هو الرقم الذي وضعته وزارة البلدية على المدخل الرئيسي للمبنى وعادة ما تكون اللوحة زرقاء اللون.</t>
    </r>
  </si>
  <si>
    <r>
      <rPr>
        <b/>
        <u/>
        <sz val="11"/>
        <color indexed="30"/>
        <rFont val="Arial"/>
        <family val="2"/>
      </rPr>
      <t>*2</t>
    </r>
    <r>
      <rPr>
        <b/>
        <u/>
        <sz val="10"/>
        <color indexed="30"/>
        <rFont val="Arial"/>
        <family val="2"/>
      </rPr>
      <t xml:space="preserve"> حالة المبنى:</t>
    </r>
    <r>
      <rPr>
        <b/>
        <sz val="10"/>
        <color indexed="30"/>
        <rFont val="Arial"/>
        <family val="2"/>
      </rPr>
      <t xml:space="preserve">  (1) </t>
    </r>
    <r>
      <rPr>
        <sz val="10"/>
        <color indexed="30"/>
        <rFont val="Arial"/>
        <family val="2"/>
      </rPr>
      <t>مكتمل</t>
    </r>
    <r>
      <rPr>
        <b/>
        <sz val="10"/>
        <color indexed="30"/>
        <rFont val="Arial"/>
        <family val="2"/>
      </rPr>
      <t xml:space="preserve">    (2) </t>
    </r>
    <r>
      <rPr>
        <sz val="10"/>
        <color indexed="30"/>
        <rFont val="Arial"/>
        <family val="2"/>
      </rPr>
      <t>تحت التشييد</t>
    </r>
    <r>
      <rPr>
        <b/>
        <sz val="10"/>
        <color indexed="30"/>
        <rFont val="Arial"/>
        <family val="2"/>
      </rPr>
      <t xml:space="preserve">   (3) </t>
    </r>
    <r>
      <rPr>
        <sz val="10"/>
        <color indexed="30"/>
        <rFont val="Arial"/>
        <family val="2"/>
      </rPr>
      <t>تحت الهدم</t>
    </r>
  </si>
  <si>
    <r>
      <rPr>
        <b/>
        <u/>
        <sz val="11"/>
        <color indexed="30"/>
        <rFont val="Arial"/>
        <family val="2"/>
      </rPr>
      <t>*3</t>
    </r>
    <r>
      <rPr>
        <b/>
        <u/>
        <sz val="10"/>
        <color indexed="30"/>
        <rFont val="Arial"/>
        <family val="2"/>
      </rPr>
      <t xml:space="preserve"> نوع المبنى:</t>
    </r>
    <r>
      <rPr>
        <b/>
        <sz val="10"/>
        <color indexed="30"/>
        <rFont val="Arial"/>
        <family val="2"/>
      </rPr>
      <t xml:space="preserve">  </t>
    </r>
    <r>
      <rPr>
        <sz val="10"/>
        <color indexed="30"/>
        <rFont val="Arial"/>
        <family val="2"/>
      </rPr>
      <t>(دليل التصنيف الوطني الموحد للمباني) V1</t>
    </r>
  </si>
  <si>
    <r>
      <rPr>
        <b/>
        <u/>
        <sz val="11"/>
        <color indexed="30"/>
        <rFont val="Arial"/>
        <family val="2"/>
      </rPr>
      <t>*4</t>
    </r>
    <r>
      <rPr>
        <b/>
        <u/>
        <sz val="9"/>
        <color indexed="30"/>
        <rFont val="Arial"/>
        <family val="2"/>
      </rPr>
      <t xml:space="preserve"> </t>
    </r>
    <r>
      <rPr>
        <b/>
        <u/>
        <sz val="10"/>
        <color indexed="30"/>
        <rFont val="Arial"/>
        <family val="2"/>
      </rPr>
      <t>عدد الطوابق:</t>
    </r>
    <r>
      <rPr>
        <b/>
        <sz val="10"/>
        <color indexed="30"/>
        <rFont val="Arial"/>
        <family val="2"/>
      </rPr>
      <t xml:space="preserve">  </t>
    </r>
    <r>
      <rPr>
        <sz val="10"/>
        <color indexed="30"/>
        <rFont val="Arial"/>
        <family val="2"/>
      </rPr>
      <t>أكتب عدد الطوابق السفلية (قبو) ، والطابق الأرضي = 1 ، وعدد الميزانين ، وعدد الطوابق الأخرى</t>
    </r>
  </si>
  <si>
    <t xml:space="preserve">     </t>
  </si>
  <si>
    <t>رقم QARs المبنى:</t>
  </si>
  <si>
    <t>QARs Bulding No.:</t>
  </si>
  <si>
    <t>رقم كهرباء المبنى:</t>
  </si>
  <si>
    <t>Bulding Electricity No.:</t>
  </si>
  <si>
    <t xml:space="preserve">جميع الوحدات السكنية بالمبنى        All Housing Units in the Buiding </t>
  </si>
  <si>
    <r>
      <t xml:space="preserve">نوع الوحدة السكنية
</t>
    </r>
    <r>
      <rPr>
        <sz val="9"/>
        <rFont val="Arial"/>
        <family val="2"/>
      </rPr>
      <t xml:space="preserve">Type of
Housing Unit
</t>
    </r>
    <r>
      <rPr>
        <b/>
        <sz val="10"/>
        <rFont val="Arial"/>
        <family val="2"/>
      </rPr>
      <t xml:space="preserve">
</t>
    </r>
    <r>
      <rPr>
        <b/>
        <sz val="10"/>
        <color indexed="30"/>
        <rFont val="Arial"/>
        <family val="2"/>
      </rPr>
      <t>*2</t>
    </r>
  </si>
  <si>
    <r>
      <t xml:space="preserve">كيفية إشغال الوحدة
</t>
    </r>
    <r>
      <rPr>
        <sz val="9"/>
        <rFont val="Arial"/>
        <family val="2"/>
      </rPr>
      <t xml:space="preserve">Current
Use of Unit
</t>
    </r>
    <r>
      <rPr>
        <b/>
        <sz val="10"/>
        <rFont val="Arial"/>
        <family val="2"/>
      </rPr>
      <t xml:space="preserve">
</t>
    </r>
    <r>
      <rPr>
        <b/>
        <sz val="10"/>
        <color indexed="30"/>
        <rFont val="Arial"/>
        <family val="2"/>
      </rPr>
      <t>*3</t>
    </r>
  </si>
  <si>
    <r>
      <t xml:space="preserve">رقم الكهرباء للوحدة
</t>
    </r>
    <r>
      <rPr>
        <sz val="9"/>
        <rFont val="Arial"/>
        <family val="2"/>
      </rPr>
      <t>Electricity
Number of Unit</t>
    </r>
  </si>
  <si>
    <r>
      <t xml:space="preserve">عدد غرف النوم
</t>
    </r>
    <r>
      <rPr>
        <sz val="9"/>
        <rFont val="Arial"/>
        <family val="2"/>
      </rPr>
      <t>Number of Bedrooms</t>
    </r>
  </si>
  <si>
    <r>
      <t xml:space="preserve">رقم المبنى
</t>
    </r>
    <r>
      <rPr>
        <sz val="9"/>
        <rFont val="Arial"/>
        <family val="2"/>
      </rPr>
      <t>Building
Number</t>
    </r>
  </si>
  <si>
    <r>
      <t xml:space="preserve">رقم الطابق
</t>
    </r>
    <r>
      <rPr>
        <sz val="9"/>
        <rFont val="Arial"/>
        <family val="2"/>
      </rPr>
      <t>Floor
Number</t>
    </r>
  </si>
  <si>
    <r>
      <rPr>
        <b/>
        <u/>
        <sz val="11"/>
        <color indexed="30"/>
        <rFont val="Arial"/>
        <family val="2"/>
      </rPr>
      <t>*1</t>
    </r>
    <r>
      <rPr>
        <b/>
        <u/>
        <sz val="10"/>
        <color indexed="30"/>
        <rFont val="Arial"/>
        <family val="2"/>
      </rPr>
      <t xml:space="preserve"> رقم مسلسل الوحدة السكنية بالمبنى (اللوحة الزرقاء):</t>
    </r>
    <r>
      <rPr>
        <b/>
        <sz val="10"/>
        <color indexed="30"/>
        <rFont val="Arial"/>
        <family val="2"/>
      </rPr>
      <t xml:space="preserve"> </t>
    </r>
    <r>
      <rPr>
        <sz val="10"/>
        <color indexed="30"/>
        <rFont val="Arial"/>
        <family val="2"/>
      </rPr>
      <t xml:space="preserve"> قم بتدوبن بيانات اللوحة الزرقاء للوحدة السكنية بالمبنى (إن وجدت)، أو قم بتدوين الرقم التسلسلي
                                                         للوحدة السكنية حسب موقعها داخل المبنى.</t>
    </r>
  </si>
  <si>
    <r>
      <rPr>
        <b/>
        <u/>
        <sz val="11"/>
        <color indexed="30"/>
        <rFont val="Arial"/>
        <family val="2"/>
      </rPr>
      <t>*2</t>
    </r>
    <r>
      <rPr>
        <b/>
        <u/>
        <sz val="10"/>
        <color indexed="30"/>
        <rFont val="Arial"/>
        <family val="2"/>
      </rPr>
      <t xml:space="preserve"> نوع الوحدة السكنية:</t>
    </r>
    <r>
      <rPr>
        <b/>
        <sz val="10"/>
        <color indexed="30"/>
        <rFont val="Arial"/>
        <family val="2"/>
      </rPr>
      <t xml:space="preserve">  (101) </t>
    </r>
    <r>
      <rPr>
        <sz val="10"/>
        <color indexed="30"/>
        <rFont val="Arial"/>
        <family val="2"/>
      </rPr>
      <t>قصر</t>
    </r>
    <r>
      <rPr>
        <b/>
        <sz val="10"/>
        <color indexed="30"/>
        <rFont val="Arial"/>
        <family val="2"/>
      </rPr>
      <t xml:space="preserve">     (102) </t>
    </r>
    <r>
      <rPr>
        <sz val="10"/>
        <color indexed="30"/>
        <rFont val="Arial"/>
        <family val="2"/>
      </rPr>
      <t xml:space="preserve">فيلا    </t>
    </r>
    <r>
      <rPr>
        <b/>
        <sz val="10"/>
        <color indexed="30"/>
        <rFont val="Arial"/>
        <family val="2"/>
      </rPr>
      <t xml:space="preserve"> (103) </t>
    </r>
    <r>
      <rPr>
        <sz val="10"/>
        <color indexed="30"/>
        <rFont val="Arial"/>
        <family val="2"/>
      </rPr>
      <t>بيت عربي</t>
    </r>
    <r>
      <rPr>
        <b/>
        <sz val="10"/>
        <color indexed="30"/>
        <rFont val="Arial"/>
        <family val="2"/>
      </rPr>
      <t xml:space="preserve">     (104) </t>
    </r>
    <r>
      <rPr>
        <sz val="10"/>
        <color indexed="30"/>
        <rFont val="Arial"/>
        <family val="2"/>
      </rPr>
      <t>بيت شعبي</t>
    </r>
    <r>
      <rPr>
        <b/>
        <sz val="10"/>
        <color indexed="30"/>
        <rFont val="Arial"/>
        <family val="2"/>
      </rPr>
      <t xml:space="preserve">     (105) </t>
    </r>
    <r>
      <rPr>
        <sz val="10"/>
        <color indexed="30"/>
        <rFont val="Arial"/>
        <family val="2"/>
      </rPr>
      <t>بيت عجزة</t>
    </r>
    <r>
      <rPr>
        <b/>
        <sz val="10"/>
        <color indexed="30"/>
        <rFont val="Arial"/>
        <family val="2"/>
      </rPr>
      <t xml:space="preserve">     (106) </t>
    </r>
    <r>
      <rPr>
        <sz val="10"/>
        <color indexed="30"/>
        <rFont val="Arial"/>
        <family val="2"/>
      </rPr>
      <t xml:space="preserve">مبنى إضافي
</t>
    </r>
    <r>
      <rPr>
        <b/>
        <sz val="10"/>
        <color indexed="30"/>
        <rFont val="Arial"/>
        <family val="2"/>
      </rPr>
      <t xml:space="preserve">                              (107) </t>
    </r>
    <r>
      <rPr>
        <sz val="10"/>
        <color indexed="30"/>
        <rFont val="Arial"/>
        <family val="2"/>
      </rPr>
      <t>شقة</t>
    </r>
    <r>
      <rPr>
        <b/>
        <sz val="10"/>
        <color indexed="30"/>
        <rFont val="Arial"/>
        <family val="2"/>
      </rPr>
      <t xml:space="preserve">     (108) </t>
    </r>
    <r>
      <rPr>
        <sz val="10"/>
        <color indexed="30"/>
        <rFont val="Arial"/>
        <family val="2"/>
      </rPr>
      <t xml:space="preserve">غرفة منفصلة    </t>
    </r>
    <r>
      <rPr>
        <b/>
        <sz val="10"/>
        <color indexed="30"/>
        <rFont val="Arial"/>
        <family val="2"/>
      </rPr>
      <t xml:space="preserve">(109) </t>
    </r>
    <r>
      <rPr>
        <sz val="10"/>
        <color indexed="30"/>
        <rFont val="Arial"/>
        <family val="2"/>
      </rPr>
      <t xml:space="preserve">غرفة في وحدة    </t>
    </r>
    <r>
      <rPr>
        <b/>
        <sz val="10"/>
        <color indexed="30"/>
        <rFont val="Arial"/>
        <family val="2"/>
      </rPr>
      <t xml:space="preserve"> (110) </t>
    </r>
    <r>
      <rPr>
        <sz val="10"/>
        <color indexed="30"/>
        <rFont val="Arial"/>
        <family val="2"/>
      </rPr>
      <t>جزء من وحدة/مبنى</t>
    </r>
    <r>
      <rPr>
        <b/>
        <sz val="10"/>
        <color indexed="30"/>
        <rFont val="Arial"/>
        <family val="2"/>
      </rPr>
      <t xml:space="preserve">     (111) </t>
    </r>
    <r>
      <rPr>
        <sz val="10"/>
        <color indexed="30"/>
        <rFont val="Arial"/>
        <family val="2"/>
      </rPr>
      <t xml:space="preserve">شاليه
</t>
    </r>
    <r>
      <rPr>
        <b/>
        <sz val="10"/>
        <color indexed="30"/>
        <rFont val="Arial"/>
        <family val="2"/>
      </rPr>
      <t xml:space="preserve">                              (112) </t>
    </r>
    <r>
      <rPr>
        <sz val="10"/>
        <color indexed="30"/>
        <rFont val="Arial"/>
        <family val="2"/>
      </rPr>
      <t>جزء من منشأة</t>
    </r>
    <r>
      <rPr>
        <b/>
        <sz val="10"/>
        <color indexed="30"/>
        <rFont val="Arial"/>
        <family val="2"/>
      </rPr>
      <t xml:space="preserve">     (113) </t>
    </r>
    <r>
      <rPr>
        <sz val="10"/>
        <color indexed="30"/>
        <rFont val="Arial"/>
        <family val="2"/>
      </rPr>
      <t xml:space="preserve">هامشي/أخرى    </t>
    </r>
    <r>
      <rPr>
        <b/>
        <sz val="10"/>
        <color indexed="30"/>
        <rFont val="Arial"/>
        <family val="2"/>
      </rPr>
      <t xml:space="preserve"> (114) </t>
    </r>
    <r>
      <rPr>
        <sz val="10"/>
        <color indexed="30"/>
        <rFont val="Arial"/>
        <family val="2"/>
      </rPr>
      <t>مسكن بر</t>
    </r>
  </si>
  <si>
    <r>
      <rPr>
        <b/>
        <u/>
        <sz val="11"/>
        <color indexed="30"/>
        <rFont val="Arial"/>
        <family val="2"/>
      </rPr>
      <t>*3</t>
    </r>
    <r>
      <rPr>
        <b/>
        <u/>
        <sz val="10"/>
        <color indexed="30"/>
        <rFont val="Arial"/>
        <family val="2"/>
      </rPr>
      <t xml:space="preserve"> كيفية إشغال الوحدة:</t>
    </r>
    <r>
      <rPr>
        <b/>
        <sz val="10"/>
        <color indexed="30"/>
        <rFont val="Arial"/>
        <family val="2"/>
      </rPr>
      <t xml:space="preserve">  (1) </t>
    </r>
    <r>
      <rPr>
        <sz val="10"/>
        <color indexed="30"/>
        <rFont val="Arial"/>
        <family val="2"/>
      </rPr>
      <t>سكن أسرة قطرية</t>
    </r>
    <r>
      <rPr>
        <b/>
        <sz val="10"/>
        <color indexed="30"/>
        <rFont val="Arial"/>
        <family val="2"/>
      </rPr>
      <t xml:space="preserve">     (2) </t>
    </r>
    <r>
      <rPr>
        <sz val="10"/>
        <color indexed="30"/>
        <rFont val="Arial"/>
        <family val="2"/>
      </rPr>
      <t>سكن أسرة غير قطرية</t>
    </r>
    <r>
      <rPr>
        <b/>
        <sz val="10"/>
        <color indexed="30"/>
        <rFont val="Arial"/>
        <family val="2"/>
      </rPr>
      <t xml:space="preserve">     (3) </t>
    </r>
    <r>
      <rPr>
        <sz val="10"/>
        <color indexed="30"/>
        <rFont val="Arial"/>
        <family val="2"/>
      </rPr>
      <t>تجمع عمالي صغير</t>
    </r>
    <r>
      <rPr>
        <b/>
        <sz val="10"/>
        <color indexed="30"/>
        <rFont val="Arial"/>
        <family val="2"/>
      </rPr>
      <t xml:space="preserve">     (4) </t>
    </r>
    <r>
      <rPr>
        <sz val="10"/>
        <color indexed="30"/>
        <rFont val="Arial"/>
        <family val="2"/>
      </rPr>
      <t>تجمع عمالي كبير</t>
    </r>
    <r>
      <rPr>
        <b/>
        <sz val="10"/>
        <color indexed="30"/>
        <rFont val="Arial"/>
        <family val="2"/>
      </rPr>
      <t xml:space="preserve">
                             (5) </t>
    </r>
    <r>
      <rPr>
        <sz val="10"/>
        <color indexed="30"/>
        <rFont val="Arial"/>
        <family val="2"/>
      </rPr>
      <t xml:space="preserve">مسكن عام     </t>
    </r>
    <r>
      <rPr>
        <b/>
        <sz val="10"/>
        <color indexed="30"/>
        <rFont val="Arial"/>
        <family val="2"/>
      </rPr>
      <t>(6)</t>
    </r>
    <r>
      <rPr>
        <sz val="10"/>
        <color indexed="30"/>
        <rFont val="Arial"/>
        <family val="2"/>
      </rPr>
      <t xml:space="preserve"> عمل </t>
    </r>
    <r>
      <rPr>
        <b/>
        <sz val="10"/>
        <color indexed="30"/>
        <rFont val="Arial"/>
        <family val="2"/>
      </rPr>
      <t xml:space="preserve">    (7) </t>
    </r>
    <r>
      <rPr>
        <sz val="10"/>
        <color indexed="30"/>
        <rFont val="Arial"/>
        <family val="2"/>
      </rPr>
      <t>سكن وعمل</t>
    </r>
    <r>
      <rPr>
        <b/>
        <sz val="10"/>
        <color indexed="30"/>
        <rFont val="Arial"/>
        <family val="2"/>
      </rPr>
      <t xml:space="preserve">     (8) </t>
    </r>
    <r>
      <rPr>
        <sz val="10"/>
        <color indexed="30"/>
        <rFont val="Arial"/>
        <family val="2"/>
      </rPr>
      <t xml:space="preserve">مغلقة  </t>
    </r>
    <r>
      <rPr>
        <b/>
        <sz val="10"/>
        <color indexed="30"/>
        <rFont val="Arial"/>
        <family val="2"/>
      </rPr>
      <t xml:space="preserve">    (9) </t>
    </r>
    <r>
      <rPr>
        <sz val="10"/>
        <color indexed="30"/>
        <rFont val="Arial"/>
        <family val="2"/>
      </rPr>
      <t>خالية</t>
    </r>
  </si>
  <si>
    <t>رقم QARs الوحدة:</t>
  </si>
  <si>
    <t>QARs Unit No.:</t>
  </si>
  <si>
    <t>رقم كهرباء الوحدة:</t>
  </si>
  <si>
    <t>Unit Electricity No.:</t>
  </si>
  <si>
    <t xml:space="preserve">جميع الأسر المعيشية والتجمعات العمالية بالوحدة السكنية        All Households and workers' gatherings in the Housing Units </t>
  </si>
  <si>
    <r>
      <t xml:space="preserve">مميز رب الأسرة
</t>
    </r>
    <r>
      <rPr>
        <sz val="9"/>
        <rFont val="Arial"/>
        <family val="2"/>
      </rPr>
      <t xml:space="preserve">HHD
Identification
</t>
    </r>
    <r>
      <rPr>
        <sz val="10"/>
        <rFont val="Arial"/>
        <family val="2"/>
      </rPr>
      <t xml:space="preserve">
</t>
    </r>
    <r>
      <rPr>
        <b/>
        <sz val="10"/>
        <color indexed="30"/>
        <rFont val="Arial"/>
        <family val="2"/>
      </rPr>
      <t>*1</t>
    </r>
  </si>
  <si>
    <r>
      <t xml:space="preserve">هل ترغب أن تستوفي بيانات أسرتك من خلال
1. زيارة الباحث
2. الكترونياً
</t>
    </r>
    <r>
      <rPr>
        <sz val="9"/>
        <rFont val="Arial"/>
        <family val="2"/>
      </rPr>
      <t xml:space="preserve">Do you want to complete your family data through
 </t>
    </r>
    <r>
      <rPr>
        <b/>
        <sz val="9"/>
        <rFont val="Arial"/>
        <family val="2"/>
      </rPr>
      <t>1</t>
    </r>
    <r>
      <rPr>
        <sz val="9"/>
        <rFont val="Arial"/>
        <family val="2"/>
      </rPr>
      <t xml:space="preserve">.  Researcher Visiting
</t>
    </r>
    <r>
      <rPr>
        <b/>
        <sz val="9"/>
        <rFont val="Arial"/>
        <family val="2"/>
      </rPr>
      <t>2</t>
    </r>
    <r>
      <rPr>
        <sz val="9"/>
        <rFont val="Arial"/>
        <family val="2"/>
      </rPr>
      <t>. Online</t>
    </r>
  </si>
  <si>
    <r>
      <t xml:space="preserve">الإسم ورقم البطاقة الشخصية القطرية 
</t>
    </r>
    <r>
      <rPr>
        <sz val="9"/>
        <rFont val="Arial"/>
        <family val="2"/>
      </rPr>
      <t>Name and QID</t>
    </r>
  </si>
  <si>
    <r>
      <t xml:space="preserve">رقم الجوال
</t>
    </r>
    <r>
      <rPr>
        <sz val="9"/>
        <rFont val="Arial"/>
        <family val="2"/>
      </rPr>
      <t>Mobile number</t>
    </r>
  </si>
  <si>
    <r>
      <t xml:space="preserve">ذكور
</t>
    </r>
    <r>
      <rPr>
        <sz val="9"/>
        <rFont val="Arial"/>
        <family val="2"/>
      </rPr>
      <t>Male</t>
    </r>
  </si>
  <si>
    <r>
      <rPr>
        <b/>
        <u/>
        <sz val="11"/>
        <color indexed="30"/>
        <rFont val="Arial"/>
        <family val="2"/>
      </rPr>
      <t>*1</t>
    </r>
    <r>
      <rPr>
        <b/>
        <u/>
        <sz val="10"/>
        <color indexed="30"/>
        <rFont val="Arial"/>
        <family val="2"/>
      </rPr>
      <t xml:space="preserve"> مميز رب الأسرة:</t>
    </r>
    <r>
      <rPr>
        <b/>
        <sz val="10"/>
        <color indexed="30"/>
        <rFont val="Arial"/>
        <family val="2"/>
      </rPr>
      <t xml:space="preserve">  (1) </t>
    </r>
    <r>
      <rPr>
        <sz val="10"/>
        <color indexed="30"/>
        <rFont val="Arial"/>
        <family val="2"/>
      </rPr>
      <t>أسرة قطرية</t>
    </r>
    <r>
      <rPr>
        <b/>
        <sz val="10"/>
        <color indexed="30"/>
        <rFont val="Arial"/>
        <family val="2"/>
      </rPr>
      <t xml:space="preserve">     (2) </t>
    </r>
    <r>
      <rPr>
        <sz val="10"/>
        <color indexed="30"/>
        <rFont val="Arial"/>
        <family val="2"/>
      </rPr>
      <t>أسرة غير قطرية</t>
    </r>
    <r>
      <rPr>
        <b/>
        <sz val="10"/>
        <color indexed="30"/>
        <rFont val="Arial"/>
        <family val="2"/>
      </rPr>
      <t xml:space="preserve">      (3) </t>
    </r>
    <r>
      <rPr>
        <sz val="10"/>
        <color indexed="30"/>
        <rFont val="Arial"/>
        <family val="2"/>
      </rPr>
      <t>تجمع صغير</t>
    </r>
    <r>
      <rPr>
        <b/>
        <sz val="10"/>
        <color indexed="30"/>
        <rFont val="Arial"/>
        <family val="2"/>
      </rPr>
      <t xml:space="preserve">      (4) </t>
    </r>
    <r>
      <rPr>
        <sz val="10"/>
        <color indexed="30"/>
        <rFont val="Arial"/>
        <family val="2"/>
      </rPr>
      <t>تجمع كبير</t>
    </r>
    <r>
      <rPr>
        <b/>
        <sz val="10"/>
        <color indexed="30"/>
        <rFont val="Arial"/>
        <family val="2"/>
      </rPr>
      <t xml:space="preserve">       (5) </t>
    </r>
    <r>
      <rPr>
        <sz val="10"/>
        <color indexed="30"/>
        <rFont val="Arial"/>
        <family val="2"/>
      </rPr>
      <t>مسكن عام</t>
    </r>
  </si>
  <si>
    <t>Bul. Electricity No.:</t>
  </si>
  <si>
    <t>الرقم المسلسل
Serial No.</t>
  </si>
  <si>
    <t>جميع المنشآت بالمبنى                All Establishments in the Bulding</t>
  </si>
  <si>
    <t>الرقم المسلسل
Serial Number</t>
  </si>
  <si>
    <t>الرقم الحكومي   Gov. ID Number</t>
  </si>
  <si>
    <r>
      <t xml:space="preserve">حالة المنشأة
</t>
    </r>
    <r>
      <rPr>
        <sz val="9"/>
        <color indexed="8"/>
        <rFont val="Arial"/>
        <family val="2"/>
      </rPr>
      <t xml:space="preserve">Status
</t>
    </r>
    <r>
      <rPr>
        <b/>
        <sz val="9"/>
        <color indexed="30"/>
        <rFont val="Arial"/>
        <family val="2"/>
      </rPr>
      <t>*2</t>
    </r>
  </si>
  <si>
    <r>
      <t xml:space="preserve">رقم الكهرباء
</t>
    </r>
    <r>
      <rPr>
        <sz val="9"/>
        <color indexed="8"/>
        <rFont val="Arial"/>
        <family val="2"/>
      </rPr>
      <t>Electricity
Number</t>
    </r>
  </si>
  <si>
    <r>
      <rPr>
        <b/>
        <sz val="9"/>
        <rFont val="Arial"/>
        <family val="2"/>
      </rPr>
      <t>النشاط الاقتصادي</t>
    </r>
    <r>
      <rPr>
        <sz val="9"/>
        <rFont val="Arial"/>
        <family val="2"/>
      </rPr>
      <t xml:space="preserve">
( </t>
    </r>
    <r>
      <rPr>
        <b/>
        <sz val="9"/>
        <rFont val="Arial"/>
        <family val="2"/>
      </rPr>
      <t>وصف النشاط )</t>
    </r>
    <r>
      <rPr>
        <sz val="9"/>
        <rFont val="Arial"/>
        <family val="2"/>
      </rPr>
      <t xml:space="preserve">
Economic Activity
( Description Activity )</t>
    </r>
  </si>
  <si>
    <t>Employment      عدد العاملين</t>
  </si>
  <si>
    <r>
      <t xml:space="preserve">رقم الهاتف
</t>
    </r>
    <r>
      <rPr>
        <sz val="9"/>
        <rFont val="Arial"/>
        <family val="2"/>
      </rPr>
      <t>Telephone
Number</t>
    </r>
  </si>
  <si>
    <r>
      <t xml:space="preserve">رقم صندوق البريد
</t>
    </r>
    <r>
      <rPr>
        <sz val="9"/>
        <rFont val="Arial"/>
        <family val="2"/>
      </rPr>
      <t>P.O. Box No</t>
    </r>
  </si>
  <si>
    <r>
      <rPr>
        <b/>
        <sz val="9"/>
        <rFont val="Arial"/>
        <family val="2"/>
      </rPr>
      <t>رقم المنطقة</t>
    </r>
    <r>
      <rPr>
        <sz val="9"/>
        <rFont val="Arial"/>
        <family val="2"/>
      </rPr>
      <t xml:space="preserve">
Zone
Number</t>
    </r>
  </si>
  <si>
    <r>
      <rPr>
        <b/>
        <sz val="9"/>
        <rFont val="Arial"/>
        <family val="2"/>
      </rPr>
      <t>رقم الشارع</t>
    </r>
    <r>
      <rPr>
        <sz val="9"/>
        <rFont val="Arial"/>
        <family val="2"/>
      </rPr>
      <t xml:space="preserve">
Street
Number</t>
    </r>
  </si>
  <si>
    <r>
      <rPr>
        <b/>
        <sz val="9"/>
        <rFont val="Arial"/>
        <family val="2"/>
      </rPr>
      <t>رقم المبنى</t>
    </r>
    <r>
      <rPr>
        <sz val="9"/>
        <rFont val="Arial"/>
        <family val="2"/>
      </rPr>
      <t xml:space="preserve">
Building
Number</t>
    </r>
  </si>
  <si>
    <r>
      <rPr>
        <b/>
        <sz val="9"/>
        <rFont val="Arial"/>
        <family val="2"/>
      </rPr>
      <t>رقم الطابق</t>
    </r>
    <r>
      <rPr>
        <sz val="9"/>
        <rFont val="Arial"/>
        <family val="2"/>
      </rPr>
      <t xml:space="preserve">
Floor
Number</t>
    </r>
  </si>
  <si>
    <r>
      <t xml:space="preserve">رقم السجل
التجاري
</t>
    </r>
    <r>
      <rPr>
        <sz val="9"/>
        <color indexed="8"/>
        <rFont val="Arial"/>
        <family val="2"/>
      </rPr>
      <t>Commercial Registration Number</t>
    </r>
  </si>
  <si>
    <r>
      <t xml:space="preserve">رقم الرخصة التجارية
</t>
    </r>
    <r>
      <rPr>
        <sz val="9"/>
        <color indexed="8"/>
        <rFont val="Arial"/>
        <family val="2"/>
      </rPr>
      <t>Commercial License Number</t>
    </r>
  </si>
  <si>
    <r>
      <rPr>
        <b/>
        <u/>
        <sz val="11"/>
        <color indexed="30"/>
        <rFont val="Arial"/>
        <family val="2"/>
      </rPr>
      <t>*1</t>
    </r>
    <r>
      <rPr>
        <b/>
        <u/>
        <sz val="10"/>
        <color indexed="30"/>
        <rFont val="Arial"/>
        <family val="2"/>
      </rPr>
      <t xml:space="preserve"> رقم المنشأة بالمبنى:</t>
    </r>
    <r>
      <rPr>
        <b/>
        <sz val="10"/>
        <color indexed="30"/>
        <rFont val="Arial"/>
        <family val="2"/>
      </rPr>
      <t xml:space="preserve">   </t>
    </r>
    <r>
      <rPr>
        <sz val="10"/>
        <color indexed="30"/>
        <rFont val="Arial"/>
        <family val="2"/>
      </rPr>
      <t>قم بتدوبن بيانات اللوحة الزرقاء للمنشأة بالمبنى (إن وجدت)، أو قم بتدوين الرقم التسلسلي للمنشأة حسب موقعها داخل المبنى.</t>
    </r>
  </si>
  <si>
    <r>
      <rPr>
        <b/>
        <u/>
        <sz val="11"/>
        <color indexed="30"/>
        <rFont val="Arial"/>
        <family val="2"/>
      </rPr>
      <t>*2</t>
    </r>
    <r>
      <rPr>
        <b/>
        <u/>
        <sz val="10"/>
        <color indexed="30"/>
        <rFont val="Arial"/>
        <family val="2"/>
      </rPr>
      <t xml:space="preserve"> حالة المنشأة :</t>
    </r>
    <r>
      <rPr>
        <b/>
        <sz val="10"/>
        <color indexed="30"/>
        <rFont val="Arial"/>
        <family val="2"/>
      </rPr>
      <t xml:space="preserve">   (1) </t>
    </r>
    <r>
      <rPr>
        <sz val="10"/>
        <color indexed="30"/>
        <rFont val="Arial"/>
        <family val="2"/>
      </rPr>
      <t>عاملة</t>
    </r>
    <r>
      <rPr>
        <b/>
        <sz val="10"/>
        <color indexed="30"/>
        <rFont val="Arial"/>
        <family val="2"/>
      </rPr>
      <t xml:space="preserve">     (2) </t>
    </r>
    <r>
      <rPr>
        <sz val="10"/>
        <color indexed="30"/>
        <rFont val="Arial"/>
        <family val="2"/>
      </rPr>
      <t>متوقفة مؤقتاً</t>
    </r>
    <r>
      <rPr>
        <b/>
        <sz val="10"/>
        <color indexed="30"/>
        <rFont val="Arial"/>
        <family val="2"/>
      </rPr>
      <t xml:space="preserve">     (3) </t>
    </r>
    <r>
      <rPr>
        <sz val="10"/>
        <color indexed="30"/>
        <rFont val="Arial"/>
        <family val="2"/>
      </rPr>
      <t>مغلقة نهائياً</t>
    </r>
    <r>
      <rPr>
        <b/>
        <sz val="10"/>
        <color indexed="30"/>
        <rFont val="Arial"/>
        <family val="2"/>
      </rPr>
      <t xml:space="preserve">     (4) </t>
    </r>
    <r>
      <rPr>
        <sz val="10"/>
        <color indexed="30"/>
        <rFont val="Arial"/>
        <family val="2"/>
      </rPr>
      <t>تحت التجهيز</t>
    </r>
    <r>
      <rPr>
        <b/>
        <sz val="10"/>
        <color indexed="30"/>
        <rFont val="Arial"/>
        <family val="2"/>
      </rPr>
      <t xml:space="preserve">     (5) </t>
    </r>
    <r>
      <rPr>
        <sz val="10"/>
        <color indexed="30"/>
        <rFont val="Arial"/>
        <family val="2"/>
      </rPr>
      <t>خالية.</t>
    </r>
  </si>
  <si>
    <r>
      <rPr>
        <b/>
        <u/>
        <sz val="11"/>
        <color indexed="30"/>
        <rFont val="Arial"/>
        <family val="2"/>
      </rPr>
      <t>*3</t>
    </r>
    <r>
      <rPr>
        <b/>
        <u/>
        <sz val="10"/>
        <color indexed="30"/>
        <rFont val="Arial"/>
        <family val="2"/>
      </rPr>
      <t xml:space="preserve"> قطاع المنشأة:</t>
    </r>
    <r>
      <rPr>
        <b/>
        <sz val="10"/>
        <color indexed="30"/>
        <rFont val="Arial"/>
        <family val="2"/>
      </rPr>
      <t xml:space="preserve">   (1) </t>
    </r>
    <r>
      <rPr>
        <sz val="10"/>
        <color indexed="30"/>
        <rFont val="Arial"/>
        <family val="2"/>
      </rPr>
      <t>إدارة حكومية</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 xml:space="preserve">دبلوماسي/إقليمي </t>
    </r>
    <r>
      <rPr>
        <b/>
        <sz val="10"/>
        <color indexed="30"/>
        <rFont val="Arial"/>
        <family val="2"/>
      </rPr>
      <t xml:space="preserve">    (6) </t>
    </r>
    <r>
      <rPr>
        <sz val="10"/>
        <color indexed="30"/>
        <rFont val="Arial"/>
        <family val="2"/>
      </rPr>
      <t>غير ربحي.</t>
    </r>
  </si>
  <si>
    <t xml:space="preserve">
</t>
  </si>
  <si>
    <t>Page 1 of 2</t>
  </si>
  <si>
    <t>QID لرب الأسرة:</t>
  </si>
  <si>
    <t>QID for Head of HHD:</t>
  </si>
  <si>
    <t>اسم رب الأسرة:</t>
  </si>
  <si>
    <t>Haed HHD Name:</t>
  </si>
  <si>
    <t>الأفراد القطريون من (3 - 29) سنة
Qatari only (3 - 29 years)</t>
  </si>
  <si>
    <r>
      <t xml:space="preserve">الإسم بالكامل ورقم البطاقة الشخصية القطرية
</t>
    </r>
    <r>
      <rPr>
        <sz val="10"/>
        <rFont val="Arial"/>
        <family val="2"/>
      </rPr>
      <t>F</t>
    </r>
    <r>
      <rPr>
        <sz val="9"/>
        <rFont val="Arial"/>
        <family val="2"/>
      </rPr>
      <t>ull Name and QID No</t>
    </r>
  </si>
  <si>
    <r>
      <t xml:space="preserve">صفة الإقامة
</t>
    </r>
    <r>
      <rPr>
        <sz val="9"/>
        <rFont val="Arial"/>
        <family val="2"/>
      </rPr>
      <t xml:space="preserve">Residence Status
</t>
    </r>
  </si>
  <si>
    <r>
      <t xml:space="preserve">تاريخ الميلاد
</t>
    </r>
    <r>
      <rPr>
        <sz val="9"/>
        <rFont val="Arial"/>
        <family val="2"/>
      </rPr>
      <t>Date of Birth</t>
    </r>
  </si>
  <si>
    <r>
      <t xml:space="preserve">الجنسية
</t>
    </r>
    <r>
      <rPr>
        <sz val="9"/>
        <rFont val="Arial"/>
        <family val="2"/>
      </rPr>
      <t>Nationality</t>
    </r>
  </si>
  <si>
    <r>
      <rPr>
        <b/>
        <sz val="10"/>
        <rFont val="Arial"/>
        <family val="2"/>
      </rPr>
      <t>مدة الإقامة الحالية
في قطر</t>
    </r>
    <r>
      <rPr>
        <b/>
        <sz val="9"/>
        <rFont val="Arial"/>
        <family val="2"/>
      </rPr>
      <t xml:space="preserve">
</t>
    </r>
    <r>
      <rPr>
        <b/>
        <u/>
        <sz val="8"/>
        <color indexed="56"/>
        <rFont val="Arial"/>
        <family val="2"/>
      </rPr>
      <t>(بالسنوات الكاملة)</t>
    </r>
    <r>
      <rPr>
        <b/>
        <u/>
        <sz val="8"/>
        <color indexed="63"/>
        <rFont val="Arial"/>
        <family val="2"/>
      </rPr>
      <t xml:space="preserve">
</t>
    </r>
    <r>
      <rPr>
        <sz val="9"/>
        <rFont val="Arial"/>
        <family val="2"/>
      </rPr>
      <t xml:space="preserve">Current Residency in Qatar
</t>
    </r>
    <r>
      <rPr>
        <u/>
        <sz val="8"/>
        <color indexed="56"/>
        <rFont val="Arial"/>
        <family val="2"/>
      </rPr>
      <t>(in comp.years)</t>
    </r>
  </si>
  <si>
    <r>
      <t xml:space="preserve">الحالة التعليمية
</t>
    </r>
    <r>
      <rPr>
        <sz val="9"/>
        <rFont val="Arial"/>
        <family val="2"/>
      </rPr>
      <t>Educational Ettainment</t>
    </r>
  </si>
  <si>
    <r>
      <t xml:space="preserve">التخصص العلمي
</t>
    </r>
    <r>
      <rPr>
        <b/>
        <u/>
        <sz val="8"/>
        <color indexed="56"/>
        <rFont val="Arial"/>
        <family val="2"/>
      </rPr>
      <t>(ذكر التخصص بالتفصيل)</t>
    </r>
    <r>
      <rPr>
        <b/>
        <u/>
        <sz val="8"/>
        <color indexed="63"/>
        <rFont val="Arial"/>
        <family val="2"/>
      </rPr>
      <t xml:space="preserve">
</t>
    </r>
    <r>
      <rPr>
        <sz val="9"/>
        <rFont val="Arial"/>
        <family val="2"/>
      </rPr>
      <t xml:space="preserve"> Educational Specialization</t>
    </r>
    <r>
      <rPr>
        <b/>
        <u/>
        <sz val="8"/>
        <color indexed="63"/>
        <rFont val="Arial"/>
        <family val="2"/>
      </rPr>
      <t xml:space="preserve">
</t>
    </r>
    <r>
      <rPr>
        <u/>
        <sz val="8"/>
        <color indexed="56"/>
        <rFont val="Arial"/>
        <family val="2"/>
      </rPr>
      <t>(Specialization in details)</t>
    </r>
  </si>
  <si>
    <r>
      <t xml:space="preserve">الالتحاق
بالدراسة
</t>
    </r>
    <r>
      <rPr>
        <sz val="9"/>
        <rFont val="Arial"/>
        <family val="2"/>
      </rPr>
      <t>School
Enrollment</t>
    </r>
  </si>
  <si>
    <r>
      <t xml:space="preserve">المرحلة التعليمية للملتحق حاليا
</t>
    </r>
    <r>
      <rPr>
        <sz val="9"/>
        <rFont val="Arial"/>
        <family val="2"/>
      </rPr>
      <t>Current
Education
level</t>
    </r>
  </si>
  <si>
    <r>
      <t xml:space="preserve">يوم
</t>
    </r>
    <r>
      <rPr>
        <sz val="9"/>
        <rFont val="Arial"/>
        <family val="2"/>
      </rPr>
      <t>DD</t>
    </r>
  </si>
  <si>
    <r>
      <t xml:space="preserve">شهر
</t>
    </r>
    <r>
      <rPr>
        <sz val="9"/>
        <rFont val="Arial"/>
        <family val="2"/>
      </rPr>
      <t>MM</t>
    </r>
  </si>
  <si>
    <r>
      <t xml:space="preserve">سنة
</t>
    </r>
    <r>
      <rPr>
        <sz val="9"/>
        <rFont val="Arial"/>
        <family val="2"/>
      </rPr>
      <t>YY</t>
    </r>
  </si>
  <si>
    <t>*1</t>
  </si>
  <si>
    <t>*2</t>
  </si>
  <si>
    <t>*3</t>
  </si>
  <si>
    <t>*4</t>
  </si>
  <si>
    <t>*5</t>
  </si>
  <si>
    <r>
      <rPr>
        <b/>
        <u/>
        <sz val="11"/>
        <color indexed="30"/>
        <rFont val="Arial"/>
        <family val="2"/>
      </rPr>
      <t>*1</t>
    </r>
    <r>
      <rPr>
        <b/>
        <u/>
        <sz val="10"/>
        <color indexed="30"/>
        <rFont val="Arial"/>
        <family val="2"/>
      </rPr>
      <t xml:space="preserve"> العلاقة برب الأسرة:</t>
    </r>
    <r>
      <rPr>
        <b/>
        <sz val="10"/>
        <color indexed="30"/>
        <rFont val="Arial"/>
        <family val="2"/>
      </rPr>
      <t xml:space="preserve">  (1) </t>
    </r>
    <r>
      <rPr>
        <sz val="10"/>
        <color indexed="30"/>
        <rFont val="Arial"/>
        <family val="2"/>
      </rPr>
      <t>رب الأسرة</t>
    </r>
    <r>
      <rPr>
        <b/>
        <sz val="10"/>
        <color indexed="30"/>
        <rFont val="Arial"/>
        <family val="2"/>
      </rPr>
      <t xml:space="preserve">   (2) </t>
    </r>
    <r>
      <rPr>
        <sz val="10"/>
        <color indexed="30"/>
        <rFont val="Arial"/>
        <family val="2"/>
      </rPr>
      <t>زوج/زوجة</t>
    </r>
    <r>
      <rPr>
        <b/>
        <sz val="10"/>
        <color indexed="30"/>
        <rFont val="Arial"/>
        <family val="2"/>
      </rPr>
      <t xml:space="preserve">    (3) </t>
    </r>
    <r>
      <rPr>
        <sz val="10"/>
        <color indexed="30"/>
        <rFont val="Arial"/>
        <family val="2"/>
      </rPr>
      <t>ابن/بنت</t>
    </r>
    <r>
      <rPr>
        <b/>
        <sz val="10"/>
        <color indexed="30"/>
        <rFont val="Arial"/>
        <family val="2"/>
      </rPr>
      <t xml:space="preserve">    (4) </t>
    </r>
    <r>
      <rPr>
        <sz val="10"/>
        <color indexed="30"/>
        <rFont val="Arial"/>
        <family val="2"/>
      </rPr>
      <t>زوج بنت/زوجة ابن</t>
    </r>
    <r>
      <rPr>
        <b/>
        <sz val="10"/>
        <color indexed="30"/>
        <rFont val="Arial"/>
        <family val="2"/>
      </rPr>
      <t xml:space="preserve">    (5) </t>
    </r>
    <r>
      <rPr>
        <sz val="10"/>
        <color indexed="30"/>
        <rFont val="Arial"/>
        <family val="2"/>
      </rPr>
      <t xml:space="preserve">حفيد/حفيدة   </t>
    </r>
    <r>
      <rPr>
        <b/>
        <sz val="10"/>
        <color indexed="30"/>
        <rFont val="Arial"/>
        <family val="2"/>
      </rPr>
      <t>(6)</t>
    </r>
    <r>
      <rPr>
        <sz val="10"/>
        <color indexed="30"/>
        <rFont val="Arial"/>
        <family val="2"/>
      </rPr>
      <t xml:space="preserve"> أب/أم    </t>
    </r>
    <r>
      <rPr>
        <b/>
        <sz val="10"/>
        <color indexed="30"/>
        <rFont val="Arial"/>
        <family val="2"/>
      </rPr>
      <t>(7)</t>
    </r>
    <r>
      <rPr>
        <sz val="10"/>
        <color indexed="30"/>
        <rFont val="Arial"/>
        <family val="2"/>
      </rPr>
      <t xml:space="preserve"> أخ/أخت 
</t>
    </r>
    <r>
      <rPr>
        <b/>
        <sz val="10"/>
        <color indexed="30"/>
        <rFont val="Arial"/>
        <family val="2"/>
      </rPr>
      <t xml:space="preserve">            (8)</t>
    </r>
    <r>
      <rPr>
        <sz val="10"/>
        <color indexed="30"/>
        <rFont val="Arial"/>
        <family val="2"/>
      </rPr>
      <t xml:space="preserve"> قريب آخر    </t>
    </r>
    <r>
      <rPr>
        <b/>
        <sz val="10"/>
        <color indexed="30"/>
        <rFont val="Arial"/>
        <family val="2"/>
      </rPr>
      <t>(9)</t>
    </r>
    <r>
      <rPr>
        <sz val="10"/>
        <color indexed="30"/>
        <rFont val="Arial"/>
        <family val="2"/>
      </rPr>
      <t xml:space="preserve"> لاقرابة    </t>
    </r>
    <r>
      <rPr>
        <b/>
        <sz val="10"/>
        <color indexed="30"/>
        <rFont val="Arial"/>
        <family val="2"/>
      </rPr>
      <t>(10)</t>
    </r>
    <r>
      <rPr>
        <sz val="10"/>
        <color indexed="30"/>
        <rFont val="Arial"/>
        <family val="2"/>
      </rPr>
      <t xml:space="preserve"> عمال وخدم</t>
    </r>
  </si>
  <si>
    <r>
      <rPr>
        <b/>
        <u/>
        <sz val="11"/>
        <color indexed="30"/>
        <rFont val="Arial"/>
        <family val="2"/>
      </rPr>
      <t>*3</t>
    </r>
    <r>
      <rPr>
        <b/>
        <u/>
        <sz val="10"/>
        <color indexed="30"/>
        <rFont val="Arial"/>
        <family val="2"/>
      </rPr>
      <t xml:space="preserve"> الالتحاق بالدراسة:</t>
    </r>
    <r>
      <rPr>
        <b/>
        <sz val="10"/>
        <color indexed="30"/>
        <rFont val="Arial"/>
        <family val="2"/>
      </rPr>
      <t xml:space="preserve">  (1) </t>
    </r>
    <r>
      <rPr>
        <sz val="10"/>
        <color indexed="30"/>
        <rFont val="Arial"/>
        <family val="2"/>
      </rPr>
      <t>ملتحق حالياً</t>
    </r>
    <r>
      <rPr>
        <b/>
        <sz val="10"/>
        <color indexed="30"/>
        <rFont val="Arial"/>
        <family val="2"/>
      </rPr>
      <t xml:space="preserve">    (2) </t>
    </r>
    <r>
      <rPr>
        <sz val="10"/>
        <color indexed="30"/>
        <rFont val="Arial"/>
        <family val="2"/>
      </rPr>
      <t>غير ملتحق حالياً</t>
    </r>
  </si>
  <si>
    <r>
      <rPr>
        <b/>
        <u/>
        <sz val="11"/>
        <color indexed="30"/>
        <rFont val="Arial"/>
        <family val="2"/>
      </rPr>
      <t>*3</t>
    </r>
    <r>
      <rPr>
        <b/>
        <u/>
        <sz val="10"/>
        <color indexed="30"/>
        <rFont val="Arial"/>
        <family val="2"/>
      </rPr>
      <t xml:space="preserve"> School enrollment:</t>
    </r>
    <r>
      <rPr>
        <b/>
        <sz val="10"/>
        <color indexed="30"/>
        <rFont val="Arial"/>
        <family val="2"/>
      </rPr>
      <t xml:space="preserve"> (1) </t>
    </r>
    <r>
      <rPr>
        <sz val="10"/>
        <color indexed="30"/>
        <rFont val="Arial"/>
        <family val="2"/>
      </rPr>
      <t xml:space="preserve">Currently enrolled </t>
    </r>
    <r>
      <rPr>
        <b/>
        <sz val="10"/>
        <color indexed="30"/>
        <rFont val="Arial"/>
        <family val="2"/>
      </rPr>
      <t xml:space="preserve">      (2) </t>
    </r>
    <r>
      <rPr>
        <sz val="10"/>
        <color indexed="30"/>
        <rFont val="Arial"/>
        <family val="2"/>
      </rPr>
      <t>Currently not enrolled</t>
    </r>
  </si>
  <si>
    <r>
      <rPr>
        <b/>
        <u/>
        <sz val="11"/>
        <color indexed="30"/>
        <rFont val="Arial"/>
        <family val="2"/>
      </rPr>
      <t>*4</t>
    </r>
    <r>
      <rPr>
        <b/>
        <u/>
        <sz val="10"/>
        <color indexed="30"/>
        <rFont val="Arial"/>
        <family val="2"/>
      </rPr>
      <t xml:space="preserve"> المرحلة التعليمية للملتحق حاليا:</t>
    </r>
    <r>
      <rPr>
        <b/>
        <sz val="10"/>
        <color indexed="30"/>
        <rFont val="Arial"/>
        <family val="2"/>
      </rPr>
      <t xml:space="preserve">  (1) </t>
    </r>
    <r>
      <rPr>
        <sz val="10"/>
        <color indexed="30"/>
        <rFont val="Arial"/>
        <family val="2"/>
      </rPr>
      <t>دون الابتدائي</t>
    </r>
    <r>
      <rPr>
        <b/>
        <sz val="10"/>
        <color indexed="30"/>
        <rFont val="Arial"/>
        <family val="2"/>
      </rPr>
      <t xml:space="preserve">   (2) </t>
    </r>
    <r>
      <rPr>
        <sz val="10"/>
        <color indexed="30"/>
        <rFont val="Arial"/>
        <family val="2"/>
      </rPr>
      <t>الابتدائي</t>
    </r>
    <r>
      <rPr>
        <b/>
        <sz val="10"/>
        <color indexed="30"/>
        <rFont val="Arial"/>
        <family val="2"/>
      </rPr>
      <t xml:space="preserve">    (3) </t>
    </r>
    <r>
      <rPr>
        <sz val="10"/>
        <color indexed="30"/>
        <rFont val="Arial"/>
        <family val="2"/>
      </rPr>
      <t>الاعدادي</t>
    </r>
    <r>
      <rPr>
        <b/>
        <sz val="10"/>
        <color indexed="30"/>
        <rFont val="Arial"/>
        <family val="2"/>
      </rPr>
      <t xml:space="preserve">    (4) </t>
    </r>
    <r>
      <rPr>
        <sz val="10"/>
        <color indexed="30"/>
        <rFont val="Arial"/>
        <family val="2"/>
      </rPr>
      <t>الثانوي</t>
    </r>
    <r>
      <rPr>
        <b/>
        <sz val="10"/>
        <color indexed="30"/>
        <rFont val="Arial"/>
        <family val="2"/>
      </rPr>
      <t xml:space="preserve">    (5) </t>
    </r>
    <r>
      <rPr>
        <sz val="10"/>
        <color indexed="30"/>
        <rFont val="Arial"/>
        <family val="2"/>
      </rPr>
      <t xml:space="preserve">دبلوم فوق الثانوي   </t>
    </r>
    <r>
      <rPr>
        <b/>
        <sz val="10"/>
        <color indexed="30"/>
        <rFont val="Arial"/>
        <family val="2"/>
      </rPr>
      <t>(6)</t>
    </r>
    <r>
      <rPr>
        <sz val="10"/>
        <color indexed="30"/>
        <rFont val="Arial"/>
        <family val="2"/>
      </rPr>
      <t xml:space="preserve"> الجامعة    </t>
    </r>
    <r>
      <rPr>
        <b/>
        <sz val="10"/>
        <color indexed="30"/>
        <rFont val="Arial"/>
        <family val="2"/>
      </rPr>
      <t>(7)</t>
    </r>
    <r>
      <rPr>
        <sz val="10"/>
        <color indexed="30"/>
        <rFont val="Arial"/>
        <family val="2"/>
      </rPr>
      <t xml:space="preserve"> دراسات عليا </t>
    </r>
  </si>
  <si>
    <r>
      <rPr>
        <b/>
        <u/>
        <sz val="11"/>
        <color indexed="30"/>
        <rFont val="Arial"/>
        <family val="2"/>
      </rPr>
      <t>*4</t>
    </r>
    <r>
      <rPr>
        <b/>
        <u/>
        <sz val="10"/>
        <color indexed="30"/>
        <rFont val="Arial"/>
        <family val="2"/>
      </rPr>
      <t xml:space="preserve"> Current Education level:</t>
    </r>
    <r>
      <rPr>
        <b/>
        <sz val="10"/>
        <color indexed="30"/>
        <rFont val="Arial"/>
        <family val="2"/>
      </rPr>
      <t xml:space="preserve"> (1) </t>
    </r>
    <r>
      <rPr>
        <sz val="10"/>
        <color indexed="30"/>
        <rFont val="Arial"/>
        <family val="2"/>
      </rPr>
      <t>Pre-Primary</t>
    </r>
    <r>
      <rPr>
        <b/>
        <sz val="10"/>
        <color indexed="30"/>
        <rFont val="Arial"/>
        <family val="2"/>
      </rPr>
      <t xml:space="preserve">   (2) </t>
    </r>
    <r>
      <rPr>
        <sz val="10"/>
        <color indexed="30"/>
        <rFont val="Arial"/>
        <family val="2"/>
      </rPr>
      <t>Primary</t>
    </r>
    <r>
      <rPr>
        <b/>
        <sz val="10"/>
        <color indexed="30"/>
        <rFont val="Arial"/>
        <family val="2"/>
      </rPr>
      <t xml:space="preserve">    (3) </t>
    </r>
    <r>
      <rPr>
        <sz val="10"/>
        <color indexed="30"/>
        <rFont val="Arial"/>
        <family val="2"/>
      </rPr>
      <t>Preparatory</t>
    </r>
    <r>
      <rPr>
        <b/>
        <sz val="10"/>
        <color indexed="30"/>
        <rFont val="Arial"/>
        <family val="2"/>
      </rPr>
      <t xml:space="preserve">    (4) </t>
    </r>
    <r>
      <rPr>
        <sz val="10"/>
        <color indexed="30"/>
        <rFont val="Arial"/>
        <family val="2"/>
      </rPr>
      <t xml:space="preserve">secondary     </t>
    </r>
    <r>
      <rPr>
        <b/>
        <sz val="10"/>
        <color indexed="30"/>
        <rFont val="Arial"/>
        <family val="2"/>
      </rPr>
      <t xml:space="preserve">(5) </t>
    </r>
    <r>
      <rPr>
        <sz val="10"/>
        <color indexed="30"/>
        <rFont val="Arial"/>
        <family val="2"/>
      </rPr>
      <t>Post-secondary Diploma</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University</t>
    </r>
    <r>
      <rPr>
        <b/>
        <sz val="10"/>
        <color indexed="30"/>
        <rFont val="Arial"/>
        <family val="2"/>
      </rPr>
      <t xml:space="preserve">    (7) </t>
    </r>
    <r>
      <rPr>
        <sz val="10"/>
        <color indexed="30"/>
        <rFont val="Arial"/>
        <family val="2"/>
      </rPr>
      <t>Higher Studies</t>
    </r>
  </si>
  <si>
    <r>
      <rPr>
        <b/>
        <u/>
        <sz val="11"/>
        <color indexed="30"/>
        <rFont val="Arial"/>
        <family val="2"/>
      </rPr>
      <t>*5</t>
    </r>
    <r>
      <rPr>
        <b/>
        <u/>
        <sz val="10"/>
        <color indexed="30"/>
        <rFont val="Arial"/>
        <family val="2"/>
      </rPr>
      <t xml:space="preserve"> الحالة التعليمية:</t>
    </r>
    <r>
      <rPr>
        <b/>
        <sz val="10"/>
        <color indexed="30"/>
        <rFont val="Arial"/>
        <family val="2"/>
      </rPr>
      <t xml:space="preserve">  (1) </t>
    </r>
    <r>
      <rPr>
        <sz val="10"/>
        <color indexed="30"/>
        <rFont val="Arial"/>
        <family val="2"/>
      </rPr>
      <t>أمي</t>
    </r>
    <r>
      <rPr>
        <b/>
        <sz val="10"/>
        <color indexed="30"/>
        <rFont val="Arial"/>
        <family val="2"/>
      </rPr>
      <t xml:space="preserve">   (2) </t>
    </r>
    <r>
      <rPr>
        <sz val="10"/>
        <color indexed="30"/>
        <rFont val="Arial"/>
        <family val="2"/>
      </rPr>
      <t>يقرأ ويكتب</t>
    </r>
    <r>
      <rPr>
        <b/>
        <sz val="10"/>
        <color indexed="30"/>
        <rFont val="Arial"/>
        <family val="2"/>
      </rPr>
      <t xml:space="preserve">    (3) </t>
    </r>
    <r>
      <rPr>
        <sz val="10"/>
        <color indexed="30"/>
        <rFont val="Arial"/>
        <family val="2"/>
      </rPr>
      <t>محو أمية</t>
    </r>
    <r>
      <rPr>
        <b/>
        <sz val="10"/>
        <color indexed="30"/>
        <rFont val="Arial"/>
        <family val="2"/>
      </rPr>
      <t xml:space="preserve">    (4) </t>
    </r>
    <r>
      <rPr>
        <sz val="10"/>
        <color indexed="30"/>
        <rFont val="Arial"/>
        <family val="2"/>
      </rPr>
      <t>إبتدائية</t>
    </r>
    <r>
      <rPr>
        <b/>
        <sz val="10"/>
        <color indexed="30"/>
        <rFont val="Arial"/>
        <family val="2"/>
      </rPr>
      <t xml:space="preserve">    (5) </t>
    </r>
    <r>
      <rPr>
        <sz val="10"/>
        <color indexed="30"/>
        <rFont val="Arial"/>
        <family val="2"/>
      </rPr>
      <t xml:space="preserve">اعدادية   </t>
    </r>
    <r>
      <rPr>
        <b/>
        <sz val="10"/>
        <color indexed="30"/>
        <rFont val="Arial"/>
        <family val="2"/>
      </rPr>
      <t>(6)</t>
    </r>
    <r>
      <rPr>
        <sz val="10"/>
        <color indexed="30"/>
        <rFont val="Arial"/>
        <family val="2"/>
      </rPr>
      <t xml:space="preserve"> تدريب مهني    </t>
    </r>
    <r>
      <rPr>
        <b/>
        <sz val="10"/>
        <color indexed="30"/>
        <rFont val="Arial"/>
        <family val="2"/>
      </rPr>
      <t>(7)</t>
    </r>
    <r>
      <rPr>
        <sz val="10"/>
        <color indexed="30"/>
        <rFont val="Arial"/>
        <family val="2"/>
      </rPr>
      <t xml:space="preserve"> ثانوية    </t>
    </r>
    <r>
      <rPr>
        <b/>
        <sz val="10"/>
        <color indexed="30"/>
        <rFont val="Arial"/>
        <family val="2"/>
      </rPr>
      <t>(8)</t>
    </r>
    <r>
      <rPr>
        <sz val="10"/>
        <color indexed="30"/>
        <rFont val="Arial"/>
        <family val="2"/>
      </rPr>
      <t xml:space="preserve"> دبلوم فوق الثانوي
           </t>
    </r>
    <r>
      <rPr>
        <b/>
        <sz val="10"/>
        <color indexed="30"/>
        <rFont val="Arial"/>
        <family val="2"/>
      </rPr>
      <t>(9)</t>
    </r>
    <r>
      <rPr>
        <sz val="10"/>
        <color indexed="30"/>
        <rFont val="Arial"/>
        <family val="2"/>
      </rPr>
      <t xml:space="preserve"> جامعي    </t>
    </r>
    <r>
      <rPr>
        <b/>
        <sz val="10"/>
        <color indexed="30"/>
        <rFont val="Arial"/>
        <family val="2"/>
      </rPr>
      <t>(10)</t>
    </r>
    <r>
      <rPr>
        <sz val="10"/>
        <color indexed="30"/>
        <rFont val="Arial"/>
        <family val="2"/>
      </rPr>
      <t xml:space="preserve"> دبلوم عالي    </t>
    </r>
    <r>
      <rPr>
        <b/>
        <sz val="10"/>
        <color indexed="30"/>
        <rFont val="Arial"/>
        <family val="2"/>
      </rPr>
      <t>(11)</t>
    </r>
    <r>
      <rPr>
        <sz val="10"/>
        <color indexed="30"/>
        <rFont val="Arial"/>
        <family val="2"/>
      </rPr>
      <t xml:space="preserve"> ماجستير   </t>
    </r>
    <r>
      <rPr>
        <b/>
        <sz val="10"/>
        <color indexed="30"/>
        <rFont val="Arial"/>
        <family val="2"/>
      </rPr>
      <t>(12)</t>
    </r>
    <r>
      <rPr>
        <sz val="10"/>
        <color indexed="30"/>
        <rFont val="Arial"/>
        <family val="2"/>
      </rPr>
      <t xml:space="preserve"> دكتوراه    </t>
    </r>
    <r>
      <rPr>
        <b/>
        <sz val="10"/>
        <color indexed="30"/>
        <rFont val="Arial"/>
        <family val="2"/>
      </rPr>
      <t>(13)</t>
    </r>
    <r>
      <rPr>
        <sz val="10"/>
        <color indexed="30"/>
        <rFont val="Arial"/>
        <family val="2"/>
      </rPr>
      <t xml:space="preserve"> أخرى </t>
    </r>
  </si>
  <si>
    <r>
      <rPr>
        <b/>
        <u/>
        <sz val="11"/>
        <color indexed="30"/>
        <rFont val="Arial"/>
        <family val="2"/>
      </rPr>
      <t>*5</t>
    </r>
    <r>
      <rPr>
        <b/>
        <u/>
        <sz val="10"/>
        <color indexed="30"/>
        <rFont val="Arial"/>
        <family val="2"/>
      </rPr>
      <t xml:space="preserve"> Educational Ettainment:</t>
    </r>
    <r>
      <rPr>
        <b/>
        <sz val="10"/>
        <color indexed="30"/>
        <rFont val="Arial"/>
        <family val="2"/>
      </rPr>
      <t xml:space="preserve"> (1) </t>
    </r>
    <r>
      <rPr>
        <sz val="10"/>
        <color indexed="30"/>
        <rFont val="Arial"/>
        <family val="2"/>
      </rPr>
      <t>Illiterate</t>
    </r>
    <r>
      <rPr>
        <b/>
        <sz val="10"/>
        <color indexed="30"/>
        <rFont val="Arial"/>
        <family val="2"/>
      </rPr>
      <t xml:space="preserve">   (2) </t>
    </r>
    <r>
      <rPr>
        <sz val="10"/>
        <color indexed="30"/>
        <rFont val="Arial"/>
        <family val="2"/>
      </rPr>
      <t>Read &amp; Write</t>
    </r>
    <r>
      <rPr>
        <b/>
        <sz val="10"/>
        <color indexed="30"/>
        <rFont val="Arial"/>
        <family val="2"/>
      </rPr>
      <t xml:space="preserve">    (3) </t>
    </r>
    <r>
      <rPr>
        <sz val="10"/>
        <color indexed="30"/>
        <rFont val="Arial"/>
        <family val="2"/>
      </rPr>
      <t>Illiteracy Eradication</t>
    </r>
    <r>
      <rPr>
        <b/>
        <sz val="10"/>
        <color indexed="30"/>
        <rFont val="Arial"/>
        <family val="2"/>
      </rPr>
      <t xml:space="preserve">    (4) </t>
    </r>
    <r>
      <rPr>
        <sz val="10"/>
        <color indexed="30"/>
        <rFont val="Arial"/>
        <family val="2"/>
      </rPr>
      <t xml:space="preserve">Primary     </t>
    </r>
    <r>
      <rPr>
        <b/>
        <sz val="10"/>
        <color indexed="30"/>
        <rFont val="Arial"/>
        <family val="2"/>
      </rPr>
      <t xml:space="preserve">(5) </t>
    </r>
    <r>
      <rPr>
        <sz val="10"/>
        <color indexed="30"/>
        <rFont val="Arial"/>
        <family val="2"/>
      </rPr>
      <t>Preparatory</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Vocational</t>
    </r>
    <r>
      <rPr>
        <b/>
        <sz val="10"/>
        <color indexed="30"/>
        <rFont val="Arial"/>
        <family val="2"/>
      </rPr>
      <t xml:space="preserve">    (7) </t>
    </r>
    <r>
      <rPr>
        <sz val="10"/>
        <color indexed="30"/>
        <rFont val="Arial"/>
        <family val="2"/>
      </rPr>
      <t xml:space="preserve">Secondary   </t>
    </r>
    <r>
      <rPr>
        <b/>
        <sz val="10"/>
        <color indexed="30"/>
        <rFont val="Arial"/>
        <family val="2"/>
      </rPr>
      <t>(8)</t>
    </r>
    <r>
      <rPr>
        <sz val="10"/>
        <color indexed="30"/>
        <rFont val="Arial"/>
        <family val="2"/>
      </rPr>
      <t xml:space="preserve"> Post-secondary Diploma    </t>
    </r>
    <r>
      <rPr>
        <b/>
        <sz val="10"/>
        <color indexed="30"/>
        <rFont val="Arial"/>
        <family val="2"/>
      </rPr>
      <t>(9)</t>
    </r>
    <r>
      <rPr>
        <sz val="10"/>
        <color indexed="30"/>
        <rFont val="Arial"/>
        <family val="2"/>
      </rPr>
      <t xml:space="preserve"> University    </t>
    </r>
    <r>
      <rPr>
        <b/>
        <sz val="10"/>
        <color indexed="30"/>
        <rFont val="Arial"/>
        <family val="2"/>
      </rPr>
      <t>(10)</t>
    </r>
    <r>
      <rPr>
        <sz val="10"/>
        <color indexed="30"/>
        <rFont val="Arial"/>
        <family val="2"/>
      </rPr>
      <t xml:space="preserve"> High Diploma    </t>
    </r>
    <r>
      <rPr>
        <b/>
        <sz val="10"/>
        <color indexed="30"/>
        <rFont val="Arial"/>
        <family val="2"/>
      </rPr>
      <t xml:space="preserve"> (11)</t>
    </r>
    <r>
      <rPr>
        <sz val="10"/>
        <color indexed="30"/>
        <rFont val="Arial"/>
        <family val="2"/>
      </rPr>
      <t xml:space="preserve"> Masters
            </t>
    </r>
    <r>
      <rPr>
        <b/>
        <sz val="10"/>
        <color indexed="30"/>
        <rFont val="Arial"/>
        <family val="2"/>
      </rPr>
      <t>(12)</t>
    </r>
    <r>
      <rPr>
        <sz val="10"/>
        <color indexed="30"/>
        <rFont val="Arial"/>
        <family val="2"/>
      </rPr>
      <t xml:space="preserve"> PH.D    </t>
    </r>
    <r>
      <rPr>
        <b/>
        <sz val="10"/>
        <color indexed="30"/>
        <rFont val="Arial"/>
        <family val="2"/>
      </rPr>
      <t>(13)</t>
    </r>
    <r>
      <rPr>
        <sz val="10"/>
        <color indexed="30"/>
        <rFont val="Arial"/>
        <family val="2"/>
      </rPr>
      <t xml:space="preserve"> Other</t>
    </r>
  </si>
  <si>
    <t>Page 2 of 2</t>
  </si>
  <si>
    <t>الأفراد 5 سنوات فأكثر
Individuals (5 years and above)</t>
  </si>
  <si>
    <r>
      <t xml:space="preserve">الحالة الزواجية
</t>
    </r>
    <r>
      <rPr>
        <sz val="9"/>
        <rFont val="Arial"/>
        <family val="2"/>
      </rPr>
      <t>Maritial Status</t>
    </r>
  </si>
  <si>
    <r>
      <t>للمتعطلين فقط
U</t>
    </r>
    <r>
      <rPr>
        <b/>
        <sz val="8"/>
        <color indexed="60"/>
        <rFont val="Arial"/>
        <family val="2"/>
      </rPr>
      <t>nemployment Only</t>
    </r>
  </si>
  <si>
    <r>
      <t xml:space="preserve">الحالة العملية
</t>
    </r>
    <r>
      <rPr>
        <sz val="9"/>
        <rFont val="Arial"/>
        <family val="2"/>
      </rPr>
      <t>Employment Status</t>
    </r>
  </si>
  <si>
    <r>
      <t xml:space="preserve">استخدام الحاسوب
</t>
    </r>
    <r>
      <rPr>
        <sz val="9"/>
        <rFont val="Arial"/>
        <family val="2"/>
      </rPr>
      <t>Using the Computer</t>
    </r>
  </si>
  <si>
    <r>
      <t xml:space="preserve">استخدام الإنترنت
</t>
    </r>
    <r>
      <rPr>
        <sz val="9"/>
        <rFont val="Arial"/>
        <family val="2"/>
      </rPr>
      <t>Using the Internet</t>
    </r>
  </si>
  <si>
    <r>
      <t xml:space="preserve">مدة التعطل بالشهور
</t>
    </r>
    <r>
      <rPr>
        <sz val="9"/>
        <rFont val="Arial"/>
        <family val="2"/>
      </rPr>
      <t>Duration of Unemployment
(in complete months)</t>
    </r>
  </si>
  <si>
    <r>
      <rPr>
        <b/>
        <sz val="10"/>
        <rFont val="Arial"/>
        <family val="2"/>
      </rPr>
      <t>عدد الزوجات في العصمة</t>
    </r>
    <r>
      <rPr>
        <b/>
        <sz val="9"/>
        <rFont val="Arial"/>
        <family val="2"/>
      </rPr>
      <t xml:space="preserve">
</t>
    </r>
    <r>
      <rPr>
        <sz val="9"/>
        <rFont val="Arial"/>
        <family val="2"/>
      </rPr>
      <t>No. Of Wives</t>
    </r>
  </si>
  <si>
    <t>1. نعم</t>
  </si>
  <si>
    <t>Yes</t>
  </si>
  <si>
    <t>2. لا</t>
  </si>
  <si>
    <t>No</t>
  </si>
  <si>
    <r>
      <t xml:space="preserve">داخل
المنزل
</t>
    </r>
    <r>
      <rPr>
        <sz val="9"/>
        <rFont val="Arial"/>
        <family val="2"/>
      </rPr>
      <t>I</t>
    </r>
    <r>
      <rPr>
        <sz val="8"/>
        <rFont val="Arial"/>
        <family val="2"/>
      </rPr>
      <t>nside
House</t>
    </r>
  </si>
  <si>
    <r>
      <rPr>
        <b/>
        <sz val="9"/>
        <rFont val="Arial"/>
        <family val="2"/>
      </rPr>
      <t>خارج
المنزل</t>
    </r>
    <r>
      <rPr>
        <b/>
        <sz val="10"/>
        <rFont val="Arial"/>
        <family val="2"/>
      </rPr>
      <t xml:space="preserve">
</t>
    </r>
    <r>
      <rPr>
        <sz val="8"/>
        <rFont val="Arial"/>
        <family val="2"/>
      </rPr>
      <t>Outside House</t>
    </r>
  </si>
  <si>
    <t>*6</t>
  </si>
  <si>
    <t>*7</t>
  </si>
  <si>
    <t>*8</t>
  </si>
  <si>
    <t>*9</t>
  </si>
  <si>
    <t>*10</t>
  </si>
  <si>
    <t>*11</t>
  </si>
  <si>
    <t>*12</t>
  </si>
  <si>
    <r>
      <rPr>
        <b/>
        <u/>
        <sz val="11"/>
        <color indexed="30"/>
        <rFont val="Arial"/>
        <family val="2"/>
      </rPr>
      <t>*6</t>
    </r>
    <r>
      <rPr>
        <b/>
        <u/>
        <sz val="10"/>
        <color indexed="30"/>
        <rFont val="Arial"/>
        <family val="2"/>
      </rPr>
      <t xml:space="preserve"> الحالة الزواجية:</t>
    </r>
    <r>
      <rPr>
        <b/>
        <sz val="10"/>
        <color indexed="30"/>
        <rFont val="Arial"/>
        <family val="2"/>
      </rPr>
      <t xml:space="preserve">  (1) </t>
    </r>
    <r>
      <rPr>
        <sz val="10"/>
        <color indexed="30"/>
        <rFont val="Arial"/>
        <family val="2"/>
      </rPr>
      <t xml:space="preserve">لم يسبق له الزواج </t>
    </r>
    <r>
      <rPr>
        <b/>
        <sz val="10"/>
        <color indexed="30"/>
        <rFont val="Arial"/>
        <family val="2"/>
      </rPr>
      <t xml:space="preserve">   (2) </t>
    </r>
    <r>
      <rPr>
        <sz val="10"/>
        <color indexed="30"/>
        <rFont val="Arial"/>
        <family val="2"/>
      </rPr>
      <t>متزوج</t>
    </r>
    <r>
      <rPr>
        <b/>
        <sz val="10"/>
        <color indexed="30"/>
        <rFont val="Arial"/>
        <family val="2"/>
      </rPr>
      <t xml:space="preserve">    (3) </t>
    </r>
    <r>
      <rPr>
        <sz val="10"/>
        <color indexed="30"/>
        <rFont val="Arial"/>
        <family val="2"/>
      </rPr>
      <t>مطلق</t>
    </r>
    <r>
      <rPr>
        <b/>
        <sz val="10"/>
        <color indexed="30"/>
        <rFont val="Arial"/>
        <family val="2"/>
      </rPr>
      <t xml:space="preserve">    (4) </t>
    </r>
    <r>
      <rPr>
        <sz val="10"/>
        <color indexed="30"/>
        <rFont val="Arial"/>
        <family val="2"/>
      </rPr>
      <t>أرمل</t>
    </r>
  </si>
  <si>
    <r>
      <rPr>
        <b/>
        <u/>
        <sz val="11"/>
        <color indexed="30"/>
        <rFont val="Arial"/>
        <family val="2"/>
      </rPr>
      <t>*6</t>
    </r>
    <r>
      <rPr>
        <b/>
        <u/>
        <sz val="10"/>
        <color indexed="30"/>
        <rFont val="Arial"/>
        <family val="2"/>
      </rPr>
      <t xml:space="preserve"> Maritial Status:</t>
    </r>
    <r>
      <rPr>
        <b/>
        <sz val="10"/>
        <color indexed="30"/>
        <rFont val="Arial"/>
        <family val="2"/>
      </rPr>
      <t xml:space="preserve">  (1) </t>
    </r>
    <r>
      <rPr>
        <sz val="10"/>
        <color indexed="30"/>
        <rFont val="Arial"/>
        <family val="2"/>
      </rPr>
      <t>Never married</t>
    </r>
    <r>
      <rPr>
        <b/>
        <sz val="10"/>
        <color indexed="30"/>
        <rFont val="Arial"/>
        <family val="2"/>
      </rPr>
      <t xml:space="preserve">   (2) </t>
    </r>
    <r>
      <rPr>
        <sz val="10"/>
        <color indexed="30"/>
        <rFont val="Arial"/>
        <family val="2"/>
      </rPr>
      <t>Married</t>
    </r>
    <r>
      <rPr>
        <b/>
        <sz val="10"/>
        <color indexed="30"/>
        <rFont val="Arial"/>
        <family val="2"/>
      </rPr>
      <t xml:space="preserve">   (3) </t>
    </r>
    <r>
      <rPr>
        <sz val="10"/>
        <color indexed="30"/>
        <rFont val="Arial"/>
        <family val="2"/>
      </rPr>
      <t>Divorced</t>
    </r>
    <r>
      <rPr>
        <b/>
        <sz val="10"/>
        <color indexed="30"/>
        <rFont val="Arial"/>
        <family val="2"/>
      </rPr>
      <t xml:space="preserve">   (4) </t>
    </r>
    <r>
      <rPr>
        <sz val="10"/>
        <color indexed="30"/>
        <rFont val="Arial"/>
        <family val="2"/>
      </rPr>
      <t>Widow(er)</t>
    </r>
  </si>
  <si>
    <r>
      <rPr>
        <b/>
        <u/>
        <sz val="11"/>
        <color indexed="30"/>
        <rFont val="Arial"/>
        <family val="2"/>
      </rPr>
      <t>*8</t>
    </r>
    <r>
      <rPr>
        <b/>
        <u/>
        <sz val="10"/>
        <color indexed="30"/>
        <rFont val="Arial"/>
        <family val="2"/>
      </rPr>
      <t xml:space="preserve"> سبب التعطل:</t>
    </r>
    <r>
      <rPr>
        <b/>
        <sz val="10"/>
        <color indexed="30"/>
        <rFont val="Arial"/>
        <family val="2"/>
      </rPr>
      <t xml:space="preserve">  (1) </t>
    </r>
    <r>
      <rPr>
        <sz val="10"/>
        <color indexed="30"/>
        <rFont val="Arial"/>
        <family val="2"/>
      </rPr>
      <t xml:space="preserve">العمل لم يناسبه </t>
    </r>
    <r>
      <rPr>
        <b/>
        <sz val="10"/>
        <color indexed="30"/>
        <rFont val="Arial"/>
        <family val="2"/>
      </rPr>
      <t xml:space="preserve">  (2) </t>
    </r>
    <r>
      <rPr>
        <sz val="10"/>
        <color indexed="30"/>
        <rFont val="Arial"/>
        <family val="2"/>
      </rPr>
      <t>لم يجد عمل</t>
    </r>
    <r>
      <rPr>
        <b/>
        <sz val="10"/>
        <color indexed="30"/>
        <rFont val="Arial"/>
        <family val="2"/>
      </rPr>
      <t xml:space="preserve">    (3) </t>
    </r>
    <r>
      <rPr>
        <sz val="10"/>
        <color indexed="30"/>
        <rFont val="Arial"/>
        <family val="2"/>
      </rPr>
      <t>فُصل عن العمل</t>
    </r>
    <r>
      <rPr>
        <b/>
        <sz val="10"/>
        <color indexed="30"/>
        <rFont val="Arial"/>
        <family val="2"/>
      </rPr>
      <t xml:space="preserve">    (4) </t>
    </r>
    <r>
      <rPr>
        <sz val="10"/>
        <color indexed="30"/>
        <rFont val="Arial"/>
        <family val="2"/>
      </rPr>
      <t>متقاعد يبحث عن عمل</t>
    </r>
    <r>
      <rPr>
        <b/>
        <sz val="10"/>
        <color indexed="30"/>
        <rFont val="Arial"/>
        <family val="2"/>
      </rPr>
      <t xml:space="preserve">    (5) </t>
    </r>
    <r>
      <rPr>
        <sz val="10"/>
        <color indexed="30"/>
        <rFont val="Arial"/>
        <family val="2"/>
      </rPr>
      <t>أخرى</t>
    </r>
  </si>
  <si>
    <r>
      <rPr>
        <b/>
        <u/>
        <sz val="11"/>
        <color indexed="30"/>
        <rFont val="Arial"/>
        <family val="2"/>
      </rPr>
      <t>*9</t>
    </r>
    <r>
      <rPr>
        <b/>
        <u/>
        <sz val="10"/>
        <color indexed="30"/>
        <rFont val="Arial"/>
        <family val="2"/>
      </rPr>
      <t xml:space="preserve"> الحالة العملية:</t>
    </r>
    <r>
      <rPr>
        <b/>
        <sz val="10"/>
        <color indexed="30"/>
        <rFont val="Arial"/>
        <family val="2"/>
      </rPr>
      <t xml:space="preserve">  (1) </t>
    </r>
    <r>
      <rPr>
        <sz val="10"/>
        <color indexed="30"/>
        <rFont val="Arial"/>
        <family val="2"/>
      </rPr>
      <t xml:space="preserve">صاحب عمل </t>
    </r>
    <r>
      <rPr>
        <b/>
        <sz val="10"/>
        <color indexed="30"/>
        <rFont val="Arial"/>
        <family val="2"/>
      </rPr>
      <t xml:space="preserve"> (2) </t>
    </r>
    <r>
      <rPr>
        <sz val="10"/>
        <color indexed="30"/>
        <rFont val="Arial"/>
        <family val="2"/>
      </rPr>
      <t>يعمل لحسابه</t>
    </r>
    <r>
      <rPr>
        <b/>
        <sz val="10"/>
        <color indexed="30"/>
        <rFont val="Arial"/>
        <family val="2"/>
      </rPr>
      <t xml:space="preserve">   (3) </t>
    </r>
    <r>
      <rPr>
        <sz val="10"/>
        <color indexed="30"/>
        <rFont val="Arial"/>
        <family val="2"/>
      </rPr>
      <t>يعمل بأجر</t>
    </r>
    <r>
      <rPr>
        <b/>
        <sz val="10"/>
        <color indexed="30"/>
        <rFont val="Arial"/>
        <family val="2"/>
      </rPr>
      <t xml:space="preserve">   (4) </t>
    </r>
    <r>
      <rPr>
        <sz val="10"/>
        <color indexed="30"/>
        <rFont val="Arial"/>
        <family val="2"/>
      </rPr>
      <t>يعمل لدى ذويه بدون أجر</t>
    </r>
    <r>
      <rPr>
        <b/>
        <sz val="10"/>
        <color indexed="30"/>
        <rFont val="Arial"/>
        <family val="2"/>
      </rPr>
      <t xml:space="preserve">   (5) </t>
    </r>
    <r>
      <rPr>
        <sz val="10"/>
        <color indexed="30"/>
        <rFont val="Arial"/>
        <family val="2"/>
      </rPr>
      <t>يعمل لدى الغير بدون أجر</t>
    </r>
  </si>
  <si>
    <r>
      <rPr>
        <b/>
        <u/>
        <sz val="11"/>
        <color indexed="30"/>
        <rFont val="Arial"/>
        <family val="2"/>
      </rPr>
      <t>*10</t>
    </r>
    <r>
      <rPr>
        <b/>
        <u/>
        <sz val="10"/>
        <color indexed="30"/>
        <rFont val="Arial"/>
        <family val="2"/>
      </rPr>
      <t xml:space="preserve"> القطاع:</t>
    </r>
    <r>
      <rPr>
        <b/>
        <sz val="10"/>
        <color indexed="30"/>
        <rFont val="Arial"/>
        <family val="2"/>
      </rPr>
      <t xml:space="preserve">  (1) </t>
    </r>
    <r>
      <rPr>
        <sz val="10"/>
        <color indexed="30"/>
        <rFont val="Arial"/>
        <family val="2"/>
      </rPr>
      <t xml:space="preserve">إدارة حكومية </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دبلوماسي/دولي/إقليمي</t>
    </r>
    <r>
      <rPr>
        <b/>
        <sz val="10"/>
        <color indexed="30"/>
        <rFont val="Arial"/>
        <family val="2"/>
      </rPr>
      <t xml:space="preserve">  (6) </t>
    </r>
    <r>
      <rPr>
        <sz val="10"/>
        <color indexed="30"/>
        <rFont val="Arial"/>
        <family val="2"/>
      </rPr>
      <t>غير ربحي</t>
    </r>
    <r>
      <rPr>
        <b/>
        <sz val="10"/>
        <color indexed="30"/>
        <rFont val="Arial"/>
        <family val="2"/>
      </rPr>
      <t xml:space="preserve">  (7) </t>
    </r>
    <r>
      <rPr>
        <sz val="10"/>
        <color indexed="30"/>
        <rFont val="Arial"/>
        <family val="2"/>
      </rPr>
      <t>منزلي</t>
    </r>
  </si>
  <si>
    <r>
      <rPr>
        <b/>
        <u/>
        <sz val="11"/>
        <color indexed="30"/>
        <rFont val="Arial"/>
        <family val="2"/>
      </rPr>
      <t>*11</t>
    </r>
    <r>
      <rPr>
        <b/>
        <u/>
        <sz val="10"/>
        <color indexed="30"/>
        <rFont val="Arial"/>
        <family val="2"/>
      </rPr>
      <t xml:space="preserve"> هل لديك صعوبة في:</t>
    </r>
    <r>
      <rPr>
        <b/>
        <sz val="10"/>
        <color indexed="30"/>
        <rFont val="Arial"/>
        <family val="2"/>
      </rPr>
      <t xml:space="preserve">  (1) </t>
    </r>
    <r>
      <rPr>
        <sz val="10"/>
        <color indexed="30"/>
        <rFont val="Arial"/>
        <family val="2"/>
      </rPr>
      <t xml:space="preserve">الرؤيا حتى أثناء ارتداء النظارة </t>
    </r>
    <r>
      <rPr>
        <b/>
        <sz val="10"/>
        <color indexed="30"/>
        <rFont val="Arial"/>
        <family val="2"/>
      </rPr>
      <t xml:space="preserve">  (2) </t>
    </r>
    <r>
      <rPr>
        <sz val="10"/>
        <color indexed="30"/>
        <rFont val="Arial"/>
        <family val="2"/>
      </rPr>
      <t>السمع حتى أثناء استخدام سماعات أذن</t>
    </r>
    <r>
      <rPr>
        <b/>
        <sz val="10"/>
        <color indexed="30"/>
        <rFont val="Arial"/>
        <family val="2"/>
      </rPr>
      <t xml:space="preserve">    (3) </t>
    </r>
    <r>
      <rPr>
        <sz val="10"/>
        <color indexed="30"/>
        <rFont val="Arial"/>
        <family val="2"/>
      </rPr>
      <t>النطق</t>
    </r>
    <r>
      <rPr>
        <b/>
        <sz val="10"/>
        <color indexed="30"/>
        <rFont val="Arial"/>
        <family val="2"/>
      </rPr>
      <t xml:space="preserve">
       (4) </t>
    </r>
    <r>
      <rPr>
        <sz val="10"/>
        <color indexed="30"/>
        <rFont val="Arial"/>
        <family val="2"/>
      </rPr>
      <t>الحركة والتنقل</t>
    </r>
    <r>
      <rPr>
        <b/>
        <sz val="10"/>
        <color indexed="30"/>
        <rFont val="Arial"/>
        <family val="2"/>
      </rPr>
      <t xml:space="preserve">    (5) </t>
    </r>
    <r>
      <rPr>
        <sz val="10"/>
        <color indexed="30"/>
        <rFont val="Arial"/>
        <family val="2"/>
      </rPr>
      <t>التذكر والتركيز</t>
    </r>
    <r>
      <rPr>
        <b/>
        <sz val="10"/>
        <color indexed="30"/>
        <rFont val="Arial"/>
        <family val="2"/>
      </rPr>
      <t xml:space="preserve">    (6) </t>
    </r>
    <r>
      <rPr>
        <sz val="10"/>
        <color indexed="30"/>
        <rFont val="Arial"/>
        <family val="2"/>
      </rPr>
      <t>الاعتناء بالنفس</t>
    </r>
    <r>
      <rPr>
        <b/>
        <sz val="10"/>
        <color indexed="30"/>
        <rFont val="Arial"/>
        <family val="2"/>
      </rPr>
      <t xml:space="preserve">      (7) </t>
    </r>
    <r>
      <rPr>
        <sz val="10"/>
        <color indexed="30"/>
        <rFont val="Arial"/>
        <family val="2"/>
      </rPr>
      <t>الفهم والتواصل مع الآخرين</t>
    </r>
    <r>
      <rPr>
        <b/>
        <sz val="10"/>
        <color indexed="30"/>
        <rFont val="Arial"/>
        <family val="2"/>
      </rPr>
      <t xml:space="preserve">     (8) </t>
    </r>
    <r>
      <rPr>
        <sz val="10"/>
        <color indexed="30"/>
        <rFont val="Arial"/>
        <family val="2"/>
      </rPr>
      <t>أخرى</t>
    </r>
  </si>
  <si>
    <r>
      <rPr>
        <b/>
        <u/>
        <sz val="11"/>
        <color indexed="30"/>
        <rFont val="Arial"/>
        <family val="2"/>
      </rPr>
      <t>*12</t>
    </r>
    <r>
      <rPr>
        <b/>
        <u/>
        <sz val="10"/>
        <color indexed="30"/>
        <rFont val="Arial"/>
        <family val="2"/>
      </rPr>
      <t xml:space="preserve"> درجة الصعوبة:</t>
    </r>
    <r>
      <rPr>
        <b/>
        <sz val="10"/>
        <color indexed="30"/>
        <rFont val="Arial"/>
        <family val="2"/>
      </rPr>
      <t xml:space="preserve">  (1) </t>
    </r>
    <r>
      <rPr>
        <sz val="10"/>
        <color indexed="30"/>
        <rFont val="Arial"/>
        <family val="2"/>
      </rPr>
      <t>قليل من الصعوبة</t>
    </r>
    <r>
      <rPr>
        <b/>
        <sz val="10"/>
        <color indexed="30"/>
        <rFont val="Arial"/>
        <family val="2"/>
      </rPr>
      <t xml:space="preserve">   (2) </t>
    </r>
    <r>
      <rPr>
        <sz val="10"/>
        <color indexed="30"/>
        <rFont val="Arial"/>
        <family val="2"/>
      </rPr>
      <t>كثير من الصعوبة</t>
    </r>
    <r>
      <rPr>
        <b/>
        <sz val="10"/>
        <color indexed="30"/>
        <rFont val="Arial"/>
        <family val="2"/>
      </rPr>
      <t xml:space="preserve">    (3) </t>
    </r>
    <r>
      <rPr>
        <sz val="10"/>
        <color indexed="30"/>
        <rFont val="Arial"/>
        <family val="2"/>
      </rPr>
      <t>لا يمكنني على الإطلاق</t>
    </r>
    <r>
      <rPr>
        <b/>
        <sz val="10"/>
        <color indexed="30"/>
        <rFont val="Arial"/>
        <family val="2"/>
      </rPr>
      <t xml:space="preserve">    (4) </t>
    </r>
    <r>
      <rPr>
        <sz val="10"/>
        <color indexed="30"/>
        <rFont val="Arial"/>
        <family val="2"/>
      </rPr>
      <t>لاتوجد صعوبة</t>
    </r>
  </si>
  <si>
    <t>جميع الأسر المعيشية والتجمعات العمالية بالوحدة السكنية        All Households and workers' gatherings in the Housing Units</t>
  </si>
  <si>
    <t>مكونات الوحدة
Composition of Unit</t>
  </si>
  <si>
    <r>
      <t xml:space="preserve">المصدر الرئيسي لمياه الشرب
</t>
    </r>
    <r>
      <rPr>
        <sz val="10"/>
        <rFont val="Arial"/>
        <family val="2"/>
      </rPr>
      <t>Main source of drinking water</t>
    </r>
    <r>
      <rPr>
        <b/>
        <sz val="10"/>
        <rFont val="Arial"/>
        <family val="2"/>
      </rPr>
      <t xml:space="preserve">
</t>
    </r>
    <r>
      <rPr>
        <b/>
        <sz val="10"/>
        <color indexed="30"/>
        <rFont val="Arial"/>
        <family val="2"/>
      </rPr>
      <t>*2</t>
    </r>
  </si>
  <si>
    <t>أجهزة المعلومات والاتصالات
Information and communication equipment</t>
  </si>
  <si>
    <r>
      <t xml:space="preserve">اتصال الأسرة بالإنترنت
 </t>
    </r>
    <r>
      <rPr>
        <sz val="10"/>
        <rFont val="Arial"/>
        <family val="2"/>
      </rPr>
      <t xml:space="preserve">H/H connection to internet
</t>
    </r>
    <r>
      <rPr>
        <b/>
        <sz val="10"/>
        <color indexed="30"/>
        <rFont val="Arial"/>
        <family val="2"/>
      </rPr>
      <t xml:space="preserve">
1. نعم Yes
2. لا No</t>
    </r>
  </si>
  <si>
    <r>
      <t xml:space="preserve">إسم رب الأسرة
</t>
    </r>
    <r>
      <rPr>
        <sz val="10"/>
        <rFont val="Arial"/>
        <family val="2"/>
      </rPr>
      <t>Haed HHD Name</t>
    </r>
  </si>
  <si>
    <r>
      <t xml:space="preserve">عدد
الحمامات
</t>
    </r>
    <r>
      <rPr>
        <sz val="10"/>
        <rFont val="Arial"/>
        <family val="2"/>
      </rPr>
      <t>Toilets</t>
    </r>
  </si>
  <si>
    <r>
      <t xml:space="preserve">عدد
المطابخ
</t>
    </r>
    <r>
      <rPr>
        <sz val="10"/>
        <rFont val="Arial"/>
        <family val="2"/>
      </rPr>
      <t>Kitchens</t>
    </r>
    <r>
      <rPr>
        <b/>
        <sz val="10"/>
        <rFont val="Arial"/>
        <family val="2"/>
      </rPr>
      <t xml:space="preserve"> </t>
    </r>
  </si>
  <si>
    <r>
      <t xml:space="preserve">عدد خطوط الهاتف الثابت
</t>
    </r>
    <r>
      <rPr>
        <sz val="10"/>
        <rFont val="Arial"/>
        <family val="2"/>
      </rPr>
      <t>No. of fixed phone lines</t>
    </r>
  </si>
  <si>
    <r>
      <t xml:space="preserve">عدد خطوط الهواتف الجوالة
</t>
    </r>
    <r>
      <rPr>
        <sz val="10"/>
        <rFont val="Arial"/>
        <family val="2"/>
      </rPr>
      <t>No. of mobile phone lines</t>
    </r>
  </si>
  <si>
    <r>
      <t xml:space="preserve">عدد الحواسيب الشخصية
</t>
    </r>
    <r>
      <rPr>
        <sz val="10"/>
        <rFont val="Arial"/>
        <family val="2"/>
      </rPr>
      <t>No. of personal Computers</t>
    </r>
  </si>
  <si>
    <r>
      <t xml:space="preserve">عدد أجهزة الراديو
</t>
    </r>
    <r>
      <rPr>
        <sz val="10"/>
        <rFont val="Arial"/>
        <family val="2"/>
      </rPr>
      <t>No. of Radio</t>
    </r>
  </si>
  <si>
    <r>
      <t xml:space="preserve">عدد أجهزة التلفاز
</t>
    </r>
    <r>
      <rPr>
        <sz val="10"/>
        <rFont val="Arial"/>
        <family val="2"/>
      </rPr>
      <t>No. of TV</t>
    </r>
  </si>
  <si>
    <r>
      <rPr>
        <b/>
        <u/>
        <sz val="11"/>
        <color indexed="30"/>
        <rFont val="Arial"/>
        <family val="2"/>
      </rPr>
      <t>*1</t>
    </r>
    <r>
      <rPr>
        <b/>
        <u/>
        <sz val="10"/>
        <color indexed="30"/>
        <rFont val="Arial"/>
        <family val="2"/>
      </rPr>
      <t xml:space="preserve"> نوع حيازة المسكن:</t>
    </r>
    <r>
      <rPr>
        <b/>
        <sz val="10"/>
        <color indexed="30"/>
        <rFont val="Arial"/>
        <family val="2"/>
      </rPr>
      <t xml:space="preserve">   (1)</t>
    </r>
    <r>
      <rPr>
        <sz val="10"/>
        <color indexed="30"/>
        <rFont val="Arial"/>
        <family val="2"/>
      </rPr>
      <t xml:space="preserve"> ملك     </t>
    </r>
    <r>
      <rPr>
        <b/>
        <sz val="10"/>
        <color indexed="30"/>
        <rFont val="Arial"/>
        <family val="2"/>
      </rPr>
      <t>(2)</t>
    </r>
    <r>
      <rPr>
        <sz val="10"/>
        <color indexed="30"/>
        <rFont val="Arial"/>
        <family val="2"/>
      </rPr>
      <t xml:space="preserve"> إيجار    </t>
    </r>
    <r>
      <rPr>
        <b/>
        <sz val="10"/>
        <color indexed="30"/>
        <rFont val="Arial"/>
        <family val="2"/>
      </rPr>
      <t xml:space="preserve"> (3)</t>
    </r>
    <r>
      <rPr>
        <sz val="10"/>
        <color indexed="30"/>
        <rFont val="Arial"/>
        <family val="2"/>
      </rPr>
      <t xml:space="preserve"> إسكان حكومي     </t>
    </r>
    <r>
      <rPr>
        <b/>
        <sz val="10"/>
        <color indexed="30"/>
        <rFont val="Arial"/>
        <family val="2"/>
      </rPr>
      <t>(4)</t>
    </r>
    <r>
      <rPr>
        <sz val="10"/>
        <color indexed="30"/>
        <rFont val="Arial"/>
        <family val="2"/>
      </rPr>
      <t xml:space="preserve"> اسكان شركة/مؤسسة     </t>
    </r>
    <r>
      <rPr>
        <b/>
        <sz val="10"/>
        <color indexed="30"/>
        <rFont val="Arial"/>
        <family val="2"/>
      </rPr>
      <t>(5)</t>
    </r>
    <r>
      <rPr>
        <sz val="10"/>
        <color indexed="30"/>
        <rFont val="Arial"/>
        <family val="2"/>
      </rPr>
      <t xml:space="preserve"> بدون مقابل    </t>
    </r>
    <r>
      <rPr>
        <b/>
        <sz val="10"/>
        <color indexed="30"/>
        <rFont val="Arial"/>
        <family val="2"/>
      </rPr>
      <t xml:space="preserve"> (6)</t>
    </r>
    <r>
      <rPr>
        <sz val="10"/>
        <color indexed="30"/>
        <rFont val="Arial"/>
        <family val="2"/>
      </rPr>
      <t xml:space="preserve"> وقف     </t>
    </r>
    <r>
      <rPr>
        <b/>
        <sz val="10"/>
        <color indexed="30"/>
        <rFont val="Arial"/>
        <family val="2"/>
      </rPr>
      <t>(7)</t>
    </r>
    <r>
      <rPr>
        <sz val="10"/>
        <color indexed="30"/>
        <rFont val="Arial"/>
        <family val="2"/>
      </rPr>
      <t xml:space="preserve"> أخرى</t>
    </r>
  </si>
  <si>
    <r>
      <rPr>
        <b/>
        <u/>
        <sz val="11"/>
        <color indexed="30"/>
        <rFont val="Arial"/>
        <family val="2"/>
      </rPr>
      <t>*2</t>
    </r>
    <r>
      <rPr>
        <b/>
        <u/>
        <sz val="10"/>
        <color indexed="30"/>
        <rFont val="Arial"/>
        <family val="2"/>
      </rPr>
      <t xml:space="preserve"> المصدر الرئيسي لمياه الشرب :</t>
    </r>
    <r>
      <rPr>
        <b/>
        <sz val="10"/>
        <color indexed="30"/>
        <rFont val="Arial"/>
        <family val="2"/>
      </rPr>
      <t xml:space="preserve">   (1) </t>
    </r>
    <r>
      <rPr>
        <sz val="10"/>
        <color indexed="30"/>
        <rFont val="Arial"/>
        <family val="2"/>
      </rPr>
      <t>شبكة حكومية</t>
    </r>
    <r>
      <rPr>
        <b/>
        <sz val="10"/>
        <color indexed="30"/>
        <rFont val="Arial"/>
        <family val="2"/>
      </rPr>
      <t xml:space="preserve">     (2) </t>
    </r>
    <r>
      <rPr>
        <sz val="10"/>
        <color indexed="30"/>
        <rFont val="Arial"/>
        <family val="2"/>
      </rPr>
      <t>مياه قناني</t>
    </r>
    <r>
      <rPr>
        <b/>
        <sz val="10"/>
        <color indexed="30"/>
        <rFont val="Arial"/>
        <family val="2"/>
      </rPr>
      <t xml:space="preserve">     (3) </t>
    </r>
    <r>
      <rPr>
        <sz val="10"/>
        <color indexed="30"/>
        <rFont val="Arial"/>
        <family val="2"/>
      </rPr>
      <t>أخرى</t>
    </r>
  </si>
  <si>
    <r>
      <rPr>
        <b/>
        <u/>
        <sz val="11"/>
        <color indexed="30"/>
        <rFont val="Arial"/>
        <family val="2"/>
      </rPr>
      <t>*3</t>
    </r>
    <r>
      <rPr>
        <b/>
        <u/>
        <sz val="10"/>
        <color indexed="30"/>
        <rFont val="Arial"/>
        <family val="2"/>
      </rPr>
      <t xml:space="preserve"> الوقود الرئيسي المستخدم للطهي:</t>
    </r>
    <r>
      <rPr>
        <b/>
        <sz val="10"/>
        <color indexed="30"/>
        <rFont val="Arial"/>
        <family val="2"/>
      </rPr>
      <t xml:space="preserve">   (1) </t>
    </r>
    <r>
      <rPr>
        <sz val="10"/>
        <color indexed="30"/>
        <rFont val="Arial"/>
        <family val="2"/>
      </rPr>
      <t>كهرباء</t>
    </r>
    <r>
      <rPr>
        <b/>
        <sz val="10"/>
        <color indexed="30"/>
        <rFont val="Arial"/>
        <family val="2"/>
      </rPr>
      <t xml:space="preserve">     (2) </t>
    </r>
    <r>
      <rPr>
        <sz val="10"/>
        <color indexed="30"/>
        <rFont val="Arial"/>
        <family val="2"/>
      </rPr>
      <t>غاز</t>
    </r>
    <r>
      <rPr>
        <b/>
        <sz val="10"/>
        <color indexed="30"/>
        <rFont val="Arial"/>
        <family val="2"/>
      </rPr>
      <t xml:space="preserve">     (3) </t>
    </r>
    <r>
      <rPr>
        <sz val="10"/>
        <color indexed="30"/>
        <rFont val="Arial"/>
        <family val="2"/>
      </rPr>
      <t>أخرى</t>
    </r>
  </si>
  <si>
    <t>ملاحـــق</t>
  </si>
  <si>
    <t>Attachments</t>
  </si>
  <si>
    <t>استمارات التعداد</t>
  </si>
  <si>
    <r>
      <t xml:space="preserve">أفراد الأسر القطريون </t>
    </r>
    <r>
      <rPr>
        <b/>
        <sz val="12"/>
        <rFont val="Arial"/>
        <family val="2"/>
      </rPr>
      <t>(10+)</t>
    </r>
    <r>
      <rPr>
        <b/>
        <sz val="14"/>
        <rFont val="Arial"/>
        <family val="2"/>
      </rPr>
      <t xml:space="preserve"> حسب فئات العمر والجنس والحالة التعليمية</t>
    </r>
  </si>
  <si>
    <r>
      <t xml:space="preserve">أفراد الأسر غير القطريون </t>
    </r>
    <r>
      <rPr>
        <b/>
        <sz val="12"/>
        <rFont val="Arial"/>
        <family val="2"/>
      </rPr>
      <t>(10+)</t>
    </r>
    <r>
      <rPr>
        <b/>
        <sz val="14"/>
        <rFont val="Arial"/>
        <family val="2"/>
      </rPr>
      <t xml:space="preserve"> حسب فئات العمر والجنس والحالة التعليمية</t>
    </r>
  </si>
  <si>
    <t>Graph No. (2)</t>
  </si>
  <si>
    <t>شكل رقم (2)</t>
  </si>
  <si>
    <t>Graph No. (3)</t>
  </si>
  <si>
    <t>شكل رقم (3)</t>
  </si>
  <si>
    <t>Graph No. (4)</t>
  </si>
  <si>
    <t>شكل رقم (4)</t>
  </si>
  <si>
    <t>Graph No. (5)</t>
  </si>
  <si>
    <t>شكل رقم (5)</t>
  </si>
  <si>
    <t>Graph No. (6)</t>
  </si>
  <si>
    <t>شكل رقم (6)</t>
  </si>
  <si>
    <t>Graph No. (7)</t>
  </si>
  <si>
    <t>شكل رقم (7)</t>
  </si>
  <si>
    <t>Graph No. (8)</t>
  </si>
  <si>
    <t>شكل رقم (8)</t>
  </si>
  <si>
    <t>مستخدم   Using</t>
  </si>
  <si>
    <t>لا يستخدم   Not using</t>
  </si>
  <si>
    <t>كمبيوتر Computer</t>
  </si>
  <si>
    <t>إناث F</t>
  </si>
  <si>
    <t>ذكور M</t>
  </si>
  <si>
    <t>ذكور Male</t>
  </si>
  <si>
    <t>إناث Female</t>
  </si>
  <si>
    <t>لم يسبق له الزواج
Never Married</t>
  </si>
  <si>
    <t>متزوج
Married</t>
  </si>
  <si>
    <t>مطلق
Divorced</t>
  </si>
  <si>
    <t>أرمل
Widow</t>
  </si>
  <si>
    <t>أمي
Illiterate</t>
  </si>
  <si>
    <t>يقرأ ويكتب / محو أمية
Read and Write \ Night School</t>
  </si>
  <si>
    <t>ابتدائي
Primary</t>
  </si>
  <si>
    <t>إعدادي / تدريب مهني
Preparatory \ Vocational</t>
  </si>
  <si>
    <t>ثانوي / دبلوم فوق الثانوي
Secondary \ Post. Secondary</t>
  </si>
  <si>
    <t>جامعي فأعلى
University and Above</t>
  </si>
  <si>
    <t>Employer</t>
  </si>
  <si>
    <t>Employee</t>
  </si>
  <si>
    <t>Own Account Worker</t>
  </si>
  <si>
    <t>Non-paid Family Worker</t>
  </si>
  <si>
    <t>paid Family Worker</t>
  </si>
  <si>
    <t>يعمل لدى ذويه بأجر
paid Family Worker</t>
  </si>
  <si>
    <t>سبق له العمل</t>
  </si>
  <si>
    <t>لم يسبق له العمل</t>
  </si>
  <si>
    <t>طالب متفرغ للدراسة</t>
  </si>
  <si>
    <t>مختلط
Mixed</t>
  </si>
  <si>
    <t>خاص 
Private</t>
  </si>
  <si>
    <t>غير ربحي
Non-Profit</t>
  </si>
  <si>
    <t>منزلي
Household</t>
  </si>
  <si>
    <t>أبوظلوف/الزبارة</t>
  </si>
  <si>
    <t>البلدية والجنس
ونسبة الذكور الى الإناث</t>
  </si>
  <si>
    <t>خصائص الأسرة</t>
  </si>
  <si>
    <t>مجموع مستخدمي الكمبيوتر</t>
  </si>
  <si>
    <t>مجموع مستخدمي الإنترنت</t>
  </si>
  <si>
    <t>الذكور المتذوجين
Married Male only</t>
  </si>
  <si>
    <t xml:space="preserve">Male </t>
  </si>
  <si>
    <t>Female</t>
  </si>
  <si>
    <t>1. ذكر Male
2. أنثى Female</t>
  </si>
  <si>
    <t>إناث
Female</t>
  </si>
  <si>
    <t xml:space="preserve">Female </t>
  </si>
  <si>
    <t>Population by Age Group, Municipality, Sex and Male/Female Ratio</t>
  </si>
  <si>
    <t>Female Population by Municipality &amp; Age Group</t>
  </si>
  <si>
    <t>المجموع
Total</t>
  </si>
  <si>
    <t>إجمالي عدد الغرف
Total Number of Rooms</t>
  </si>
  <si>
    <t>العاملون في الحرف وما إليها من المهن</t>
  </si>
  <si>
    <t>Housing Units</t>
  </si>
  <si>
    <t>Non-Profit</t>
  </si>
  <si>
    <t>إدارة حكومية</t>
  </si>
  <si>
    <t>مؤسسة/شركة</t>
  </si>
  <si>
    <t>دبلوماسي دولي إقليمي</t>
  </si>
  <si>
    <t>Household</t>
  </si>
  <si>
    <t>منزلي</t>
  </si>
  <si>
    <t>عام / مؤسسة حكومية
Government Establishment \ Company</t>
  </si>
  <si>
    <t>Ministry \ Government Department</t>
  </si>
  <si>
    <t>وزارة / إدارة حكومية
Ministry \ Government Department</t>
  </si>
  <si>
    <t>Government Establishment \ Company</t>
  </si>
  <si>
    <t>Diplomatic \ International \ Regional</t>
  </si>
  <si>
    <t>دبلوماسي / إقليمي / دولي</t>
  </si>
  <si>
    <t xml:space="preserve">خاص </t>
  </si>
  <si>
    <t>وزارة / إدارة
حكومية</t>
  </si>
  <si>
    <t>عام / مؤسسة
حكومية</t>
  </si>
  <si>
    <t>دبلوماسي / إقليمي / دولي
Diplomatic \ International \ Regional</t>
  </si>
  <si>
    <t>Government Est./Company</t>
  </si>
  <si>
    <t xml:space="preserve">With Disabilities </t>
  </si>
  <si>
    <t>Without Disabilities</t>
  </si>
  <si>
    <t>الدوحه
Doha</t>
  </si>
  <si>
    <t>الريان
Al Rayyan</t>
  </si>
  <si>
    <t>الوكرة
Al Wakra</t>
  </si>
  <si>
    <t>أم صلال
Umm Slal</t>
  </si>
  <si>
    <t>الخور والذخيرة
Al Khor and Al Thakhira</t>
  </si>
  <si>
    <t>الشمال
Al Shamal</t>
  </si>
  <si>
    <t>الظعاين
Al Daayen</t>
  </si>
  <si>
    <t>الشيحانية
Al Sheehaniya</t>
  </si>
  <si>
    <t>Room</t>
  </si>
  <si>
    <t>Apartment</t>
  </si>
  <si>
    <t>شقة</t>
  </si>
  <si>
    <r>
      <rPr>
        <b/>
        <sz val="10"/>
        <rFont val="Arial"/>
        <family val="2"/>
      </rPr>
      <t>بيت عربي
بيت شعبي</t>
    </r>
    <r>
      <rPr>
        <b/>
        <sz val="8"/>
        <rFont val="Arial"/>
        <family val="2"/>
      </rPr>
      <t xml:space="preserve"> </t>
    </r>
  </si>
  <si>
    <t>غرفة</t>
  </si>
  <si>
    <t>Complete</t>
  </si>
  <si>
    <t>مكتمل</t>
  </si>
  <si>
    <t>تحت التشييد</t>
  </si>
  <si>
    <t>تحت الهدم</t>
  </si>
  <si>
    <t>Under Construction</t>
  </si>
  <si>
    <t>Under Demolition</t>
  </si>
  <si>
    <r>
      <t xml:space="preserve">تحت الهدم
</t>
    </r>
    <r>
      <rPr>
        <b/>
        <sz val="8"/>
        <rFont val="Arial"/>
        <family val="2"/>
      </rPr>
      <t>Under
Demolition</t>
    </r>
    <r>
      <rPr>
        <b/>
        <sz val="10"/>
        <rFont val="Arial"/>
        <family val="2"/>
      </rPr>
      <t xml:space="preserve"> </t>
    </r>
  </si>
  <si>
    <t>عام/ مؤسسة حكومية
Government Est./Company</t>
  </si>
  <si>
    <t>خاص
Private</t>
  </si>
  <si>
    <t>غير ربحي
Non Profit</t>
  </si>
  <si>
    <t xml:space="preserve">مجموع أعداد المنشآت والمشتغلين </t>
  </si>
  <si>
    <t>الجنس
Sex</t>
  </si>
  <si>
    <t>Population by Sex and Zone</t>
  </si>
  <si>
    <t>Employed Population (15+) by Age Group, Sex and Main Economic Activity</t>
  </si>
  <si>
    <t>Sex,
disability status
and Age Group</t>
  </si>
  <si>
    <t>Age Group فئات العمر</t>
  </si>
  <si>
    <t>Municipality, Sex
and Male/Female Ratio</t>
  </si>
  <si>
    <t xml:space="preserve">Sex Ratio </t>
  </si>
  <si>
    <t>الأفراد بالأسر فقط
Individuals in Households Only</t>
  </si>
  <si>
    <t>Activities of Households as employers</t>
  </si>
  <si>
    <t>Total Using Computer</t>
  </si>
  <si>
    <t>Not Using Computer</t>
  </si>
  <si>
    <t>Inside Home</t>
  </si>
  <si>
    <t>Not Using Internet</t>
  </si>
  <si>
    <t>*11 Do you have Difficulty in:  (1) Seeing even while wearing glasses   (2) Hearing even while Using headphones   (3) Speech   
(4) Movement and Moving   (5) Remembering and focusing    (6) Taking care of oneself    (7) Understanding and communicating with others    (8) Other</t>
  </si>
  <si>
    <t>لغير القطريين
Non Qatari</t>
  </si>
  <si>
    <t>قطريون
Qataris</t>
  </si>
  <si>
    <t>غير قطريين
Non-Qataris</t>
  </si>
  <si>
    <t>*1 HHD Identification:  (1) Qatari Household      (2) Non-Qatari Household     (3) Small gathering     (4) Big gathering     (5) Public house</t>
  </si>
  <si>
    <t>*3 Current Use of Unit:  (1) Qatari Household residence      (2) Non-Qatari Household residence     (3) Small labor gathering
                       (4) Big labor gathering     (5) Public house     (6) Work     (7) Living/Work       (8) Closed      (9) Vacant</t>
  </si>
  <si>
    <t>الأفراد 15 سنة فأكثر (مواليد قبل ديسمبر 2005)          Individuals 15 years and above (Born before December 2005)</t>
  </si>
  <si>
    <t>الأفراد 4 سنوات فأكثر
Individuals (4 years and above)</t>
  </si>
  <si>
    <t xml:space="preserve">جميع الأفراد          All Individuals </t>
  </si>
  <si>
    <t>الأفراد (10 سنوات فأكثر)
 Individuals (10 years and above)</t>
  </si>
  <si>
    <t>رقم QARs الوحدة
QARs Unit No.</t>
  </si>
  <si>
    <t>رقم كهرباء الوحدة
Unit Electricity No.</t>
  </si>
  <si>
    <t>الرقم المسلسل 
Serial No.</t>
  </si>
  <si>
    <t>رقم الشقة أو
الموقع في المبنى
Apt. No.
or Location
in Building</t>
  </si>
  <si>
    <t>الرقم المسلسل Serial No.</t>
  </si>
  <si>
    <t>إجمالي
عدد
الغرف
Total Rooms</t>
  </si>
  <si>
    <t>عدد
غرف
النوم
Bed Rooms</t>
  </si>
  <si>
    <t>البيانات الإدارية للأسرة        Household Administrative data</t>
  </si>
  <si>
    <t>*10 Sector:  (1) government   (2) Govt.est/Comp   (3) Mixed   (4) Private   (5) Diplomatic/International/Regional   (6) Non-profit   (7) Household</t>
  </si>
  <si>
    <t>بيانات رب الأسرةالمعيشية أو اسم فرد من التجمع الصغير أو اسم التجمع الكبيرأو أسم المسكن العام
Name of HHD, collective Household, or name of labor
gathering, or name of Public house and telephone number</t>
  </si>
  <si>
    <t>عدد الأفراد بالأسرة أو التجمع
The Number of People in the Household or Labor Gathering</t>
  </si>
  <si>
    <t>Households and Individuals by No. of Rooms and Household Size</t>
  </si>
  <si>
    <t>Number of
Household Members (Household Size)</t>
  </si>
  <si>
    <t>رقم البطاقة الشخصية لرب الأسرة
QID for Head of HHD</t>
  </si>
  <si>
    <t>العلاقة برب الأسرة
Relation to Head of H/H</t>
  </si>
  <si>
    <t>*1 Relation to Head of H/H: (1) Head of HHD   (2) Wife/Husband    (3) Son/daughter    (4) Husband of daughter/ Wife of Son
           (5) Grand son/Grand daughter   (6) Father/Mother    (7) Brother/Sister    (8) Other Relation    (9) No Relation   (10) Dom./Serv.</t>
  </si>
  <si>
    <t>رقم المنشأة بالمبنى (اللوحة الزرقاء)   *1  Est. Number in the Building (blue plate)</t>
  </si>
  <si>
    <t>رقم قيد المنشأة
بوزارة الداخلية
Estab. ID Number (MOI)</t>
  </si>
  <si>
    <t>رقم مسلسل الوحدة السكنية بالمبنى (اللوحة الزرقاء)   *1   Housing Unit Number in the Building (blue plate)</t>
  </si>
  <si>
    <t>*4 Current Use: (Enter Number of basements , ground floor = 1 , Number of  mezzanines, and Number of other floors)</t>
  </si>
  <si>
    <t>Households and Individuals by Head of Household Occupation, and Number of Household Members</t>
  </si>
  <si>
    <t>المهنة الرئيسية
(بالتفصيل)
Main Occupation
(in details)</t>
  </si>
  <si>
    <t>*2 Type of Housing Unit: (101) Palace      (102) Villa     (103) Arabic House     (104) Popular House     (105) Elderly House
                        (106) Additional Building      (107) Apartment     (108) Separate Room     (109) Room in unit
                        (110) Part of unit/Building      (111) Beach House     (112) Part of Estab     (113) Marginal/Other     (114) Bur House</t>
  </si>
  <si>
    <t>عدد الوحدات السكنية بالمبنى
Number of Housing Units</t>
  </si>
  <si>
    <t>Qatari Housing Unit</t>
  </si>
  <si>
    <t>Non Qatari Housing Unit</t>
  </si>
  <si>
    <t>Population (15+) by Age Group, Sex and Marital Status</t>
  </si>
  <si>
    <t>Non Qatari Population (15+) by Age Group, Sex and Marital Status</t>
  </si>
  <si>
    <t>Qatari Population (15+) by Age Group, Sex and Marital Status</t>
  </si>
  <si>
    <t xml:space="preserve">بيت عربي
بيت شعبي
Arabic House
Popular House </t>
  </si>
  <si>
    <t xml:space="preserve">Arabic House / Popular House </t>
  </si>
  <si>
    <r>
      <rPr>
        <b/>
        <sz val="10"/>
        <rFont val="Arial"/>
        <family val="2"/>
      </rPr>
      <t>لم يتزوج أبداً</t>
    </r>
    <r>
      <rPr>
        <b/>
        <sz val="11"/>
        <rFont val="Arial"/>
        <family val="2"/>
      </rPr>
      <t xml:space="preserve">
</t>
    </r>
    <r>
      <rPr>
        <b/>
        <sz val="8"/>
        <rFont val="Arial"/>
        <family val="2"/>
      </rPr>
      <t>Single
(Never Married)</t>
    </r>
  </si>
  <si>
    <t>Non Qatari Population (15+) by Marital Status, Sex and Educational Attainment</t>
  </si>
  <si>
    <t>Employed Population (15+) by Educational Attainment, Sex and Main Economic Activity</t>
  </si>
  <si>
    <t>Non Qatari Population (10+) by Municipality, Sex and Educational Attainment</t>
  </si>
  <si>
    <t>Qatari Population (10+) by Municipality, Sex and Educational Attainment</t>
  </si>
  <si>
    <t>Population (10+) by Municipality, Sex and Educational Attainment</t>
  </si>
  <si>
    <t>Institutional Population (10+) by Age Group, Sex and Educational Attainment</t>
  </si>
  <si>
    <t>Qatari Household Population (10+) by Age Group, Sex and Educational Attainment</t>
  </si>
  <si>
    <t>Household Population (10+) by Age Group, Sex and Educational Attainment</t>
  </si>
  <si>
    <t>Non Qatari Population (10+) by Age Group, Sex and Educational Attainment</t>
  </si>
  <si>
    <t>Qatari Population (10+) by Age Group, Sex and Educational Attainment</t>
  </si>
  <si>
    <t>Population (10+) by Age Group, Sex and Educational Attainment</t>
  </si>
  <si>
    <t>Qatari Population (15+) by Marital Status, Sex and Educational Attainment</t>
  </si>
  <si>
    <t>Population (15+) by Marital Status, Sex and Educational Attainment</t>
  </si>
  <si>
    <t xml:space="preserve">Sex and
Educational Attainment </t>
  </si>
  <si>
    <t>Population (15+) by Age Group, Sex and Educational Specialization</t>
  </si>
  <si>
    <t>Qatari Population (15+) by Age Group, Sex and Educational Specialization</t>
  </si>
  <si>
    <t>Non Qatari Population (15+) by Age Group, Sex and Educational Specialization</t>
  </si>
  <si>
    <t>Qatari Employed Population (15+) by Age Group, Sex and Main Economic Activity</t>
  </si>
  <si>
    <t>Non Qatari Employed Population (15+) by Educational Attainment, Sex and Main Economic Activity</t>
  </si>
  <si>
    <t>Qatari Employed Population (15+) by Educational Attainment, Sex and Main Economic Activity</t>
  </si>
  <si>
    <t>Non Qatari Employed Population (15+) by Age Group, Sex and Main Economic Activity</t>
  </si>
  <si>
    <t>Qatari Employed Population (15+) by Age Group, Sex and Main Occupation</t>
  </si>
  <si>
    <t>*2 Main source of drinking water:  (1) Govt. network    (2) Bottled water    (3) Other</t>
  </si>
  <si>
    <t>Non Qatari Employed Population (15+) by Educational Attainment, Sex and Main Occupation</t>
  </si>
  <si>
    <t>Qatari Employed Population (15+) by Educational Attainment, Sex and Main Occupation</t>
  </si>
  <si>
    <t>Employed Population (15+) by Educational Attainment, Sex and Main Occupation</t>
  </si>
  <si>
    <t>Non Qatari Employed Population (15+) by Main Occupation, Sex and Main Economic Activity</t>
  </si>
  <si>
    <t>Qatari Employed Population (15+) by Main Occupation, Sex and Main Economic Activity</t>
  </si>
  <si>
    <t>Employed Population (15+) by Main Occupation, Sex and Main Economic Activity</t>
  </si>
  <si>
    <t>Non Qatari Employed Population (15+) by Age Group, Sex and Main Occupation</t>
  </si>
  <si>
    <t xml:space="preserve">*2 Status of Establishment:   (1) Operating     (2) Temporarily Stopped     (3) Comp. Closed     (4) Under rep.     (5) Vacant. </t>
  </si>
  <si>
    <t>Employed Population (15+) by Status in Employment, Sex &amp; Age Group</t>
  </si>
  <si>
    <t>*9 Employment Status:  (1) Employer    (2) Own account worker   (3) Employee   (4) Non paid family worker   (5) Non paid worker</t>
  </si>
  <si>
    <t>Non Qatari Employed Population (15+) by Status in Employment, Sex &amp; Main Occupation</t>
  </si>
  <si>
    <t>Qatari Employed Population (15+) by Status in Employment, Sex &amp; Main Occupation</t>
  </si>
  <si>
    <t>Employed Population (15+) by Status in Employment, Sex &amp; Main Occupation</t>
  </si>
  <si>
    <t>Qatari Employed Population (15+) by Status in Employment, Sex &amp; Main Economic Activity</t>
  </si>
  <si>
    <t>Non Qatari Employed Population (15+) by Status in Employment, Sex &amp; Main Economic Activity</t>
  </si>
  <si>
    <t>Employed Population (15+) by Status in Employment, Sex &amp; Main Economic Activity</t>
  </si>
  <si>
    <t>Non Qatari Employed Population (15+) by Status in Employment, Sex &amp; Age Group</t>
  </si>
  <si>
    <t>Qatari Employed Population (15+) by Status in Employment, Sex &amp; Age Group</t>
  </si>
  <si>
    <t>سبب التعطل
Reason for Unemployment</t>
  </si>
  <si>
    <t>*8 Reason for Unemployment:  (1) Suitable work not found   (2) Didn't find work    (3) Termination   (4) Retired, seek job   (5) Other</t>
  </si>
  <si>
    <t>Population (15+) by Relation to Work force, Sex and Educational Attainment</t>
  </si>
  <si>
    <t>العلاقة بقوة العمل
Relation to Work force</t>
  </si>
  <si>
    <t>Population (15+) by Relation to Work force, Sex and Marital Status</t>
  </si>
  <si>
    <t>Non Qatari Population (15+) by Relation to Work force, Sex and Educational Attainment</t>
  </si>
  <si>
    <t>Qatari Population (15+) by Relation to Work force, Sex and Educational Attainment</t>
  </si>
  <si>
    <t>Non Qatari Population (15+) by Age Group, Sex and Relation to Work force</t>
  </si>
  <si>
    <t xml:space="preserve">Sex \
Relation to Work force </t>
  </si>
  <si>
    <t>Qatari Population (15+) by Age Group, Sex and Relation to Work force</t>
  </si>
  <si>
    <t>Population (15+) by Age Group, Sex and Relation to Work force</t>
  </si>
  <si>
    <t>Relationship to Work force العلاقة بقوة العمل</t>
  </si>
  <si>
    <t>Population Employed (15+) by Employment Status, Sex and Educational Attainment (Including Employers)</t>
  </si>
  <si>
    <t>Non Qatari Population Employed (15+) by Employment Status, Sex and Educational Attainment (Including Employers)</t>
  </si>
  <si>
    <t>Qatari Population Employed (15+) by Employment Status, Sex and Educational Attainment (Including Employers)</t>
  </si>
  <si>
    <t>Qatari Employed Population (15+) by Sector, Sex and Main Occupation</t>
  </si>
  <si>
    <t>القطاع
Sector</t>
  </si>
  <si>
    <t>قطاع المنشأة
Establishment
Sector
*3</t>
  </si>
  <si>
    <t>*3 Establishment Sector: (1) Government   (2) Gov Co./Estab   (3) Mixed   (4) Private    (6) Diplomatic/International   (7) Non Profit.</t>
  </si>
  <si>
    <t xml:space="preserve">Business Establishment Employment by Sex and Sector </t>
  </si>
  <si>
    <t>Non Qatari Employed Population (15+) by Sector, Sex and Educational Attainment</t>
  </si>
  <si>
    <t>Qatari Employed Population (15+) by Sector, Sex and Educational Attainment</t>
  </si>
  <si>
    <t>Employed Population (15+) by Sector, Sex and Educational Attainment</t>
  </si>
  <si>
    <t>Non Qatari Employed Population (15+) by Sector, Sex and Main Economic Activity</t>
  </si>
  <si>
    <t>Qatari Employed Population (15+) by Sector, Sex and Main Economic Activity</t>
  </si>
  <si>
    <t>Employed Population (15+) by Sector, Sex and Main Economic Activity</t>
  </si>
  <si>
    <t>Non Qatari Employed Population (15+) by Sector, Sex and Main Occupation</t>
  </si>
  <si>
    <t>Employed Population (15+) by Sector, Sex and Main Occupation</t>
  </si>
  <si>
    <t>UnEmployed Worked Before</t>
  </si>
  <si>
    <t>UnEmployed Never Worked Before</t>
  </si>
  <si>
    <t>Non Qatari Population (15+) Seeking Work (UnEmployed) by Age Group, Sex and Reason for Unemployment</t>
  </si>
  <si>
    <t>Qatari Population (15+) Seeking Work (UnEmployed) by Age Group, Sex and Main Reason for Unemployment</t>
  </si>
  <si>
    <t>Population (15+) Seeking Work (UnEmployed) by Age Group, Sex and Main Reason for Unemployment</t>
  </si>
  <si>
    <t>*7 Relation to Work force:  (1) Employed   (2) UnEmployed, worked before  (3) UnEmployed, never worked before   (4) Paid Trainee   (5) Student
                  (6) Homemaker   (7) Hetired     (8) Unable to work   (9) Not Seeking Work   (10) Other</t>
  </si>
  <si>
    <t>Population with and without Disabilities by Sex and Age Group</t>
  </si>
  <si>
    <t>No of Disabilities أعداد الصعوبات</t>
  </si>
  <si>
    <t>With Disabilities</t>
  </si>
  <si>
    <t>Population (10+) by Educational Attainment, Sex, Disability Status and Age Group</t>
  </si>
  <si>
    <t>Non Qatari Population (15+) by Marital Status, Disability Status, Age Group and Sex</t>
  </si>
  <si>
    <t>Qatari Population (15+) by Marital Status, Disability Status, Age Group and Sex</t>
  </si>
  <si>
    <t>Population (15+) by Marital Status, Disability Status, Age Group and Sex</t>
  </si>
  <si>
    <t>Qatari Population (15+) by Relationship to Work force, Sex, Disability Status and Age Group</t>
  </si>
  <si>
    <t>Population (15+) by Relationship to Work force, Sex, Disability Status and Age Group</t>
  </si>
  <si>
    <t>Non Qatari Population (10+) by Educational Attainment, Sex, Disability Status and Age Group</t>
  </si>
  <si>
    <t>Qatari Population (10+) by Educational Attainment, Sex, Disability Status and Age Group</t>
  </si>
  <si>
    <t>Some Difficulty</t>
  </si>
  <si>
    <t>Lot Difficulty</t>
  </si>
  <si>
    <t>هل لديك
صعوبة في
Do you have Difficulty in</t>
  </si>
  <si>
    <t>درجة
الصعوبة
Difficulty Level</t>
  </si>
  <si>
    <t>*12 Difficulty Level:  (1) A little difficult    (2) A lot of Difficulty    (3) I can't at all    (4) No Difficulty</t>
  </si>
  <si>
    <t>Type of Difficulty (Disability) 
and Degree</t>
  </si>
  <si>
    <t>نوع حيازة المسكن
Dweling Type of Tenure
*1</t>
  </si>
  <si>
    <t>*1 Dweling Type of Tenure: (1) Owner    (2) Rented    (3) Govt. accom.    (4) Comp./estab. Accom.    (5) Free    (6) Waqf    (7) Other</t>
  </si>
  <si>
    <t>نوع المبنى     *3      Type of Building</t>
  </si>
  <si>
    <t>*3 Type of Building:  (National Standard Classification of Buildings Manual) V1</t>
  </si>
  <si>
    <t>Households, by Type of Housing Unit and Municipality</t>
  </si>
  <si>
    <t>Households and Individuals by Type of Housing Unit, and Number of Household Members</t>
  </si>
  <si>
    <t>Population with Difficulties (Disabilities can be more than 1) by Type of Difficulty &amp; Degree and Age Group</t>
  </si>
  <si>
    <t>Non-Qatari Female Population (10+) with Difficulties (Disabilities can be more than 1)
by Type of Difficulty, Degree and Educational Attainment</t>
  </si>
  <si>
    <t>Non-Qatari Male Population (10+) with Difficulties (Disabilities can be more than 1)
by Type of Difficulty, Degree and Educational Attainment</t>
  </si>
  <si>
    <t>Non-Qatari Population (10+) with Difficulties (Disabilities can be more than 1)
by Type of Difficulty, Degree and Educational Attainment</t>
  </si>
  <si>
    <t>Qatari Female Population (10+) with Difficulties (Disabilities can be more than 1)
by Type of Difficulty, Degree and Educational Attainment</t>
  </si>
  <si>
    <t>Qatari Male Population (10+) with Difficulties (Disabilities can be more than 1)
by Type of Difficulty, Degree and Educational Attainment</t>
  </si>
  <si>
    <t>Qatari Population (10+) with Difficulties (Disabilities can be more than 1)
by Type of Difficulty, Degree and Educational Attainment</t>
  </si>
  <si>
    <t>Female Population (10+) with Difficulties (Disabilities can be more than 1)
by Type of Difficulty, Degree and Educational Attainment</t>
  </si>
  <si>
    <t>Male Population (10+) with Difficulties (Disabilities can be more than 1)
by Type of Difficulty, Degree and Educational Attainment</t>
  </si>
  <si>
    <t>Population (10+) with Difficulties (Disabilities can be more than 1)
by Type of Difficulty, Degree and Educational Attainment</t>
  </si>
  <si>
    <t>Qatari Female Population (15+) with Difficulties (Disabilities can be more than 1)
by Marital Status, Type of Difficulty and Degree</t>
  </si>
  <si>
    <t>Qatari Male Population (15+) with Difficulties (Disabilities can be more than 1)
by Marital Status, Type of Difficulty and Degree</t>
  </si>
  <si>
    <t>Qatari Population (15+) with Difficulties (Disabilities can be more than 1)
by Marital Status, Type of Difficulty and Degree</t>
  </si>
  <si>
    <t>Population with Difficulties (Disabilities can be more than 1) by Type of Difficulty &amp; Degree and Municipality</t>
  </si>
  <si>
    <t>Male with Difficulties (Disabilities can be more than 1) by Type of Difficulty &amp; Degree and Age Group</t>
  </si>
  <si>
    <t>Total Persons</t>
  </si>
  <si>
    <t>Total No. of Diff.</t>
  </si>
  <si>
    <t>Economically Active Qatari Population with Difficulties (Disabilities can be more than 1),
by Type of Difficulty and Main Occupation</t>
  </si>
  <si>
    <t>Economically Active Female Qatari Population with Difficulties (Disabilities can be more than 1),
by Type of Difficulty and Main Economic Activity</t>
  </si>
  <si>
    <t>Economically Active Male Qatari Population with Difficulties (Disabilities can be more than 1),
by Type of Difficulty and Main Economic Activity</t>
  </si>
  <si>
    <t>Economically Active Qatari Population with Difficulties (Disabilities can be more than 1),
by Type of Difficulty and Main Economic Activity</t>
  </si>
  <si>
    <t>Economically Active Qatari Female Population with Difficulties (Disabilities can be more than 1),
by Type of Difficulty and Main Occupation</t>
  </si>
  <si>
    <t>Economically Active Qatari Male Population with Difficulties (Disabilities can be more than 1),
by Type of Difficulty and Main Occupation</t>
  </si>
  <si>
    <t>Household Persons, by Type of Housing Unit and Municipality</t>
  </si>
  <si>
    <t>Buildings by Building Status and Zone</t>
  </si>
  <si>
    <t>وصف نوع المبنى
Description of Building type</t>
  </si>
  <si>
    <t>*2 Building Status: (1) Completed    (2) Under Construction   (3) Under Demolition</t>
  </si>
  <si>
    <t>Buildings by Building Status and Municipality</t>
  </si>
  <si>
    <t>Occupied Housing Units, by Type of Unit and Municipality</t>
  </si>
  <si>
    <t>Households and Individuals, by Type of Housing Unit, and Type of Ownership</t>
  </si>
  <si>
    <t xml:space="preserve">Type of Ownership </t>
  </si>
  <si>
    <t>Households and Individuals, by Type of Housing Unit, Municipality and Main Fuel Used for Cooking</t>
  </si>
  <si>
    <t xml:space="preserve">Municipality \
 Main Fuel Used for Cooking </t>
  </si>
  <si>
    <t>الوقود الرئيسي المستخدم للطهي
Main Fuel Used for Cooking
*3</t>
  </si>
  <si>
    <t>*3 Main Fuel Used for Cooking: (1) Electricity     (2) Gas     (3) Other</t>
  </si>
  <si>
    <t>Households and Individuals by Type of Housing Unit, by Information and Communication Technology Devices, Access to Internet</t>
  </si>
  <si>
    <t>Devices, Access to Internet,
and Numbers of Households
and Individuals</t>
  </si>
  <si>
    <t>Completed Buildings, by Municipality and Type</t>
  </si>
  <si>
    <t>Completed Residential Buildings, by Connection to Public Facilities and Municipality</t>
  </si>
  <si>
    <r>
      <t xml:space="preserve">الاتصال بشبكات المرافق العامة </t>
    </r>
    <r>
      <rPr>
        <b/>
        <sz val="9"/>
        <rFont val="Arial"/>
        <family val="2"/>
      </rPr>
      <t>Connection to Public Facilities</t>
    </r>
  </si>
  <si>
    <t>Completed Residential Buildings, by connection to Public Facilities and Zone</t>
  </si>
  <si>
    <t>Housing Units, by Type of Unit and Zone</t>
  </si>
  <si>
    <t>Housing Units, by Type of Unit and Municipality</t>
  </si>
  <si>
    <t>Municipality and
Current Use of Unit</t>
  </si>
  <si>
    <t>اسم المنشأة
Name of 
Establishment</t>
  </si>
  <si>
    <t>أسم المنشأة
Name of
Establishment</t>
  </si>
  <si>
    <t>Operating Establishments by Sector and Municipality</t>
  </si>
  <si>
    <t>Completed Establishment Buildings, by Municipality and Type of Building</t>
  </si>
  <si>
    <t>*1  Establishment Number in the Building:   write down the blue plate data for the Establishment in the Building (if any), or write down the Establishment’s serial number
                                                                      according to its location inside the Building.</t>
  </si>
  <si>
    <t>*1 Housing Unit Number in the Building (blue plat):  Write down the blue plate data for the Housing Unit in the Building
                        (if any), or write down the Housing Unit’s serial Number according to its location inside the Building.</t>
  </si>
  <si>
    <t>*1 Building Number:  It is the Number set by Ministry of Municipality on the Main entrance of a Building.</t>
  </si>
  <si>
    <t>Sex and Age of
Head of Household</t>
  </si>
  <si>
    <t>Households, by Type of Housing Unit, Sex and Age of Head of Household</t>
  </si>
  <si>
    <t>Occupants of Housing Unit, by Sex and Age of Head of Household</t>
  </si>
  <si>
    <t xml:space="preserve">Business Establishments &amp; Persons Engaged (P.E.) by Employment Size &amp; Sector </t>
  </si>
  <si>
    <t>Total of Establishments and Persons Engaged</t>
  </si>
  <si>
    <t>النشاط الاقتصادي الرئيسي
(بالتفصيل)
Main Economic Activity
(in details)</t>
  </si>
  <si>
    <t xml:space="preserve">Business Establishments &amp; Persons Engaged (P.E.) by Sector &amp; Main Economic Activity </t>
  </si>
  <si>
    <t xml:space="preserve">Business Establishment Employment by Sex &amp; Main Economic Activity </t>
  </si>
  <si>
    <t xml:space="preserve">Business Establishments &amp; Persons Engaged (P.E.) by Number of Employees and Main Economic Activity </t>
  </si>
  <si>
    <t>Business Establishments &amp; Persons Engaged (P.E.) by Number of Employees and Municipality</t>
  </si>
  <si>
    <r>
      <t xml:space="preserve">مجموع السكان
الإناث
</t>
    </r>
    <r>
      <rPr>
        <b/>
        <sz val="8"/>
        <color rgb="FFFF0000"/>
        <rFont val="Arial"/>
        <family val="2"/>
      </rPr>
      <t>Total of Female Population</t>
    </r>
    <r>
      <rPr>
        <b/>
        <sz val="10"/>
        <color rgb="FFFF0000"/>
        <rFont val="Arial"/>
        <family val="2"/>
      </rPr>
      <t xml:space="preserve"> </t>
    </r>
  </si>
  <si>
    <r>
      <t xml:space="preserve">مجموع السكان الذكور
</t>
    </r>
    <r>
      <rPr>
        <b/>
        <sz val="8"/>
        <color rgb="FFFF0000"/>
        <rFont val="Arial"/>
        <family val="2"/>
      </rPr>
      <t>Total of Male Population</t>
    </r>
    <r>
      <rPr>
        <b/>
        <sz val="10"/>
        <color rgb="FFFF0000"/>
        <rFont val="Arial"/>
        <family val="2"/>
      </rPr>
      <t xml:space="preserve"> </t>
    </r>
  </si>
  <si>
    <t>Family Characteristics</t>
  </si>
  <si>
    <t>Education Characteristics</t>
  </si>
  <si>
    <t>Economic Characteristics</t>
  </si>
  <si>
    <t>Disability Characteristics</t>
  </si>
  <si>
    <r>
      <rPr>
        <b/>
        <u/>
        <sz val="11"/>
        <color indexed="30"/>
        <rFont val="Arial"/>
        <family val="2"/>
      </rPr>
      <t>*2</t>
    </r>
    <r>
      <rPr>
        <b/>
        <u/>
        <sz val="10"/>
        <color indexed="30"/>
        <rFont val="Arial"/>
        <family val="2"/>
      </rPr>
      <t xml:space="preserve"> صفة الإقامة:</t>
    </r>
    <r>
      <rPr>
        <b/>
        <sz val="10"/>
        <color indexed="30"/>
        <rFont val="Arial"/>
        <family val="2"/>
      </rPr>
      <t xml:space="preserve">  (1) </t>
    </r>
    <r>
      <rPr>
        <sz val="10"/>
        <color indexed="30"/>
        <rFont val="Arial"/>
        <family val="2"/>
      </rPr>
      <t>حاضر</t>
    </r>
    <r>
      <rPr>
        <b/>
        <sz val="10"/>
        <color indexed="30"/>
        <rFont val="Arial"/>
        <family val="2"/>
      </rPr>
      <t xml:space="preserve">   (2) </t>
    </r>
    <r>
      <rPr>
        <sz val="10"/>
        <color indexed="30"/>
        <rFont val="Arial"/>
        <family val="2"/>
      </rPr>
      <t>غائب مؤقتاً</t>
    </r>
    <r>
      <rPr>
        <b/>
        <sz val="10"/>
        <color indexed="30"/>
        <rFont val="Arial"/>
        <family val="2"/>
      </rPr>
      <t xml:space="preserve">    (3) </t>
    </r>
    <r>
      <rPr>
        <sz val="10"/>
        <color indexed="30"/>
        <rFont val="Arial"/>
        <family val="2"/>
      </rPr>
      <t>زائر</t>
    </r>
    <r>
      <rPr>
        <b/>
        <sz val="10"/>
        <color indexed="30"/>
        <rFont val="Arial"/>
        <family val="2"/>
      </rPr>
      <t xml:space="preserve">    (4) </t>
    </r>
    <r>
      <rPr>
        <sz val="10"/>
        <color indexed="30"/>
        <rFont val="Arial"/>
        <family val="2"/>
      </rPr>
      <t xml:space="preserve">خارج البلاد </t>
    </r>
    <r>
      <rPr>
        <sz val="10"/>
        <color rgb="FF7E0000"/>
        <rFont val="Arial"/>
        <family val="2"/>
      </rPr>
      <t>(للقطريين فقط</t>
    </r>
    <r>
      <rPr>
        <sz val="10"/>
        <color indexed="30"/>
        <rFont val="Arial"/>
        <family val="2"/>
      </rPr>
      <t>)</t>
    </r>
  </si>
  <si>
    <r>
      <t xml:space="preserve">*2 Residence Status: (1) Present    (2) Temporarily absent    (3) Visitor    (4) Abroad </t>
    </r>
    <r>
      <rPr>
        <b/>
        <sz val="10"/>
        <color rgb="FF7E0000"/>
        <rFont val="Arial"/>
        <family val="2"/>
      </rPr>
      <t>(for Qataris only)</t>
    </r>
  </si>
  <si>
    <t>Al Ruwais/Al Shamal</t>
  </si>
  <si>
    <r>
      <t xml:space="preserve">مجموع السكان
</t>
    </r>
    <r>
      <rPr>
        <b/>
        <sz val="8"/>
        <color rgb="FFFF0000"/>
        <rFont val="Arial"/>
        <family val="2"/>
      </rPr>
      <t>Total of Population</t>
    </r>
    <r>
      <rPr>
        <b/>
        <sz val="10"/>
        <color rgb="FFFF0000"/>
        <rFont val="Arial"/>
        <family val="2"/>
      </rPr>
      <t xml:space="preserve"> </t>
    </r>
  </si>
  <si>
    <r>
      <t xml:space="preserve">عدد أفراد الأسر
</t>
    </r>
    <r>
      <rPr>
        <b/>
        <sz val="8"/>
        <rFont val="Arial"/>
        <family val="2"/>
      </rPr>
      <t>Population in Households</t>
    </r>
  </si>
  <si>
    <r>
      <t xml:space="preserve">عدد الأسر
</t>
    </r>
    <r>
      <rPr>
        <b/>
        <sz val="8"/>
        <rFont val="Arial"/>
        <family val="2"/>
      </rPr>
      <t>Total of
 Households</t>
    </r>
  </si>
  <si>
    <r>
      <t xml:space="preserve">متوسط حجم الأسرة
</t>
    </r>
    <r>
      <rPr>
        <b/>
        <sz val="8"/>
        <rFont val="Arial"/>
        <family val="2"/>
      </rPr>
      <t>Average Size
of HHD.</t>
    </r>
  </si>
  <si>
    <r>
      <t xml:space="preserve">مجموع </t>
    </r>
    <r>
      <rPr>
        <b/>
        <sz val="8"/>
        <color rgb="FFFF0000"/>
        <rFont val="Arial"/>
        <family val="2"/>
      </rPr>
      <t>Total</t>
    </r>
  </si>
  <si>
    <r>
      <t xml:space="preserve">مجموع
</t>
    </r>
    <r>
      <rPr>
        <b/>
        <sz val="8"/>
        <color rgb="FFFF0000"/>
        <rFont val="Arial"/>
        <family val="2"/>
      </rPr>
      <t>Total</t>
    </r>
  </si>
  <si>
    <t>Households and Individuals by Head of Household Educational Attainment and Household Size</t>
  </si>
  <si>
    <t>الأسر والأفراد حسب الحالة التعليمية لرب الأسرة وحجم الأسرة</t>
  </si>
  <si>
    <r>
      <rPr>
        <b/>
        <sz val="9"/>
        <color rgb="FF000000"/>
        <rFont val="Arial"/>
        <family val="2"/>
      </rPr>
      <t>Age Group</t>
    </r>
    <r>
      <rPr>
        <b/>
        <sz val="10"/>
        <color indexed="8"/>
        <rFont val="Arial"/>
        <family val="2"/>
      </rPr>
      <t xml:space="preserve"> فئات العمـــر</t>
    </r>
  </si>
  <si>
    <r>
      <t xml:space="preserve">المجموع
</t>
    </r>
    <r>
      <rPr>
        <b/>
        <sz val="8"/>
        <color rgb="FFFF0000"/>
        <rFont val="Arial"/>
        <family val="2"/>
      </rPr>
      <t>Total</t>
    </r>
  </si>
  <si>
    <r>
      <t xml:space="preserve">عدد الغرف </t>
    </r>
    <r>
      <rPr>
        <b/>
        <sz val="9"/>
        <rFont val="Arial"/>
        <family val="2"/>
      </rPr>
      <t>Number of Rooms</t>
    </r>
  </si>
  <si>
    <r>
      <rPr>
        <b/>
        <sz val="9"/>
        <rFont val="Arial"/>
        <family val="2"/>
      </rPr>
      <t>Head of Household Educational Attainment</t>
    </r>
    <r>
      <rPr>
        <b/>
        <sz val="10"/>
        <rFont val="Arial"/>
        <family val="2"/>
      </rPr>
      <t xml:space="preserve"> الحالة التعليمية لرب الأسرة</t>
    </r>
  </si>
  <si>
    <r>
      <rPr>
        <b/>
        <sz val="9"/>
        <rFont val="Arial"/>
        <family val="2"/>
      </rPr>
      <t>Head of Household Occupation ( ISCO - 88 )</t>
    </r>
    <r>
      <rPr>
        <b/>
        <sz val="10"/>
        <rFont val="Arial"/>
        <family val="2"/>
      </rPr>
      <t xml:space="preserve"> مهنة رب الأسرة</t>
    </r>
  </si>
  <si>
    <r>
      <t xml:space="preserve">نوع الوحدة السكنية </t>
    </r>
    <r>
      <rPr>
        <b/>
        <sz val="9"/>
        <rFont val="Arial"/>
        <family val="2"/>
      </rPr>
      <t>Type of Housing Unit</t>
    </r>
  </si>
  <si>
    <r>
      <t xml:space="preserve">مجموع الأسر والأفراد
</t>
    </r>
    <r>
      <rPr>
        <b/>
        <sz val="8"/>
        <color rgb="FFFF0000"/>
        <rFont val="Arial"/>
        <family val="2"/>
      </rPr>
      <t>Total of Households and Individuals</t>
    </r>
  </si>
  <si>
    <t>Non Qatari Household Population (10+) by Age Group, Sex and Educational Attainment</t>
  </si>
  <si>
    <t>Households by Municipality and Number of Mobile Phone</t>
  </si>
  <si>
    <t>Households by Municipality and Number of Land Line Phone</t>
  </si>
  <si>
    <r>
      <t xml:space="preserve">بيت عربي
بيت شعبي
</t>
    </r>
    <r>
      <rPr>
        <b/>
        <sz val="8"/>
        <rFont val="Arial"/>
        <family val="2"/>
      </rPr>
      <t>Arabic House
Popular House</t>
    </r>
    <r>
      <rPr>
        <b/>
        <sz val="10"/>
        <rFont val="Arial"/>
        <family val="2"/>
      </rPr>
      <t xml:space="preserve"> </t>
    </r>
  </si>
  <si>
    <t>الوحدات السكنية حسب نوع الوحدة السكنية والبلدية وكيفية الاشغال</t>
  </si>
  <si>
    <t>Small Gathering</t>
  </si>
  <si>
    <t>Labor Gathering</t>
  </si>
  <si>
    <t>Public House</t>
  </si>
  <si>
    <r>
      <rPr>
        <b/>
        <sz val="10"/>
        <color rgb="FFFF0000"/>
        <rFont val="Arial"/>
        <family val="2"/>
      </rPr>
      <t>المجموع</t>
    </r>
    <r>
      <rPr>
        <b/>
        <sz val="8"/>
        <color rgb="FFFF0000"/>
        <rFont val="Arial"/>
        <family val="2"/>
      </rPr>
      <t xml:space="preserve">
Total</t>
    </r>
  </si>
  <si>
    <r>
      <t xml:space="preserve">القطاع </t>
    </r>
    <r>
      <rPr>
        <b/>
        <sz val="9"/>
        <rFont val="Arial"/>
        <family val="2"/>
      </rPr>
      <t>Sector</t>
    </r>
  </si>
  <si>
    <r>
      <rPr>
        <b/>
        <sz val="10"/>
        <color rgb="FFFF0000"/>
        <rFont val="Arial"/>
        <family val="2"/>
      </rPr>
      <t>مجموع الأسر</t>
    </r>
    <r>
      <rPr>
        <b/>
        <sz val="8"/>
        <color rgb="FFFF0000"/>
        <rFont val="Arial"/>
        <family val="2"/>
      </rPr>
      <t xml:space="preserve">
Total of
Housholds</t>
    </r>
  </si>
  <si>
    <r>
      <t xml:space="preserve">عدد خطوط الهاتف الثابت </t>
    </r>
    <r>
      <rPr>
        <b/>
        <sz val="9"/>
        <rFont val="Arial"/>
        <family val="2"/>
      </rPr>
      <t>Number of Land Line Phone</t>
    </r>
    <r>
      <rPr>
        <b/>
        <sz val="10"/>
        <rFont val="Arial"/>
        <family val="2"/>
      </rPr>
      <t xml:space="preserve"> </t>
    </r>
  </si>
  <si>
    <r>
      <t xml:space="preserve">عدد خطوط الهاتف الجوال </t>
    </r>
    <r>
      <rPr>
        <b/>
        <sz val="9"/>
        <rFont val="Arial"/>
        <family val="2"/>
      </rPr>
      <t xml:space="preserve">Number of Mobile Phone </t>
    </r>
  </si>
  <si>
    <r>
      <rPr>
        <b/>
        <sz val="10"/>
        <rFont val="Arial"/>
        <family val="2"/>
      </rPr>
      <t>بيت عربي
بيت شعبي</t>
    </r>
    <r>
      <rPr>
        <b/>
        <sz val="8"/>
        <rFont val="Arial"/>
        <family val="2"/>
      </rPr>
      <t xml:space="preserve">
Arabic House
Popular House </t>
    </r>
  </si>
  <si>
    <r>
      <rPr>
        <b/>
        <sz val="10"/>
        <rFont val="Arial"/>
        <family val="2"/>
      </rPr>
      <t xml:space="preserve">بيت عربي
بيت شعبي
</t>
    </r>
    <r>
      <rPr>
        <b/>
        <sz val="8"/>
        <rFont val="Arial"/>
        <family val="2"/>
      </rPr>
      <t xml:space="preserve">Arabic House
Popular House </t>
    </r>
  </si>
  <si>
    <r>
      <t xml:space="preserve">متدرب براتب
</t>
    </r>
    <r>
      <rPr>
        <b/>
        <sz val="8"/>
        <rFont val="Arial"/>
        <family val="2"/>
      </rPr>
      <t>Paid Trainee</t>
    </r>
    <r>
      <rPr>
        <b/>
        <sz val="10"/>
        <rFont val="Arial"/>
        <family val="2"/>
      </rPr>
      <t xml:space="preserve"> </t>
    </r>
  </si>
  <si>
    <r>
      <t xml:space="preserve">متعطل سبق له العمل
</t>
    </r>
    <r>
      <rPr>
        <b/>
        <sz val="8"/>
        <rFont val="Arial"/>
        <family val="2"/>
      </rPr>
      <t>UnEmployed worked before</t>
    </r>
  </si>
  <si>
    <r>
      <t xml:space="preserve">متعطل لم يسبق له العمل
</t>
    </r>
    <r>
      <rPr>
        <b/>
        <sz val="8"/>
        <rFont val="Arial"/>
        <family val="2"/>
      </rPr>
      <t>UnEmployed never worked before</t>
    </r>
  </si>
  <si>
    <r>
      <t xml:space="preserve">طالب متفرغ للدراسة
</t>
    </r>
    <r>
      <rPr>
        <b/>
        <sz val="8"/>
        <rFont val="Arial"/>
        <family val="2"/>
      </rPr>
      <t>Student</t>
    </r>
    <r>
      <rPr>
        <b/>
        <sz val="10"/>
        <rFont val="Arial"/>
        <family val="2"/>
      </rPr>
      <t xml:space="preserve"> </t>
    </r>
  </si>
  <si>
    <r>
      <t xml:space="preserve">لايبحث عن عمل
</t>
    </r>
    <r>
      <rPr>
        <b/>
        <sz val="8"/>
        <rFont val="Arial"/>
        <family val="2"/>
      </rPr>
      <t>Not Seeking Work</t>
    </r>
  </si>
  <si>
    <r>
      <rPr>
        <b/>
        <sz val="9"/>
        <rFont val="Arial"/>
        <family val="2"/>
      </rPr>
      <t>Relationship to Work Force</t>
    </r>
    <r>
      <rPr>
        <b/>
        <sz val="11"/>
        <rFont val="Arial"/>
        <family val="2"/>
      </rPr>
      <t xml:space="preserve"> </t>
    </r>
    <r>
      <rPr>
        <b/>
        <sz val="10"/>
        <rFont val="Arial"/>
        <family val="2"/>
      </rPr>
      <t>العلاقة بقوة العمل</t>
    </r>
  </si>
  <si>
    <r>
      <rPr>
        <b/>
        <sz val="9"/>
        <rFont val="Arial"/>
        <family val="2"/>
      </rPr>
      <t>Relationship to Work Force</t>
    </r>
    <r>
      <rPr>
        <b/>
        <sz val="10"/>
        <rFont val="Arial"/>
        <family val="2"/>
      </rPr>
      <t xml:space="preserve"> العلاقة بقوة العمل</t>
    </r>
  </si>
  <si>
    <r>
      <rPr>
        <b/>
        <sz val="9"/>
        <rFont val="Arial"/>
        <family val="2"/>
      </rPr>
      <t>Educational Attainment</t>
    </r>
    <r>
      <rPr>
        <b/>
        <sz val="10"/>
        <rFont val="Arial"/>
        <family val="2"/>
      </rPr>
      <t xml:space="preserve"> الحالة التعليمية</t>
    </r>
  </si>
  <si>
    <r>
      <t xml:space="preserve">لم يسبق له الزواج
</t>
    </r>
    <r>
      <rPr>
        <b/>
        <sz val="8"/>
        <rFont val="Arial"/>
        <family val="2"/>
      </rPr>
      <t>Single
(Never Married)</t>
    </r>
  </si>
  <si>
    <r>
      <t xml:space="preserve">مجموع أعداد الصعوبات
</t>
    </r>
    <r>
      <rPr>
        <b/>
        <sz val="8"/>
        <color rgb="FFFF0000"/>
        <rFont val="Arial"/>
        <family val="2"/>
      </rPr>
      <t>Total No. of Disabilities</t>
    </r>
  </si>
  <si>
    <r>
      <t xml:space="preserve">مجموع
الأفراد ذوو
الصعوبات
</t>
    </r>
    <r>
      <rPr>
        <b/>
        <sz val="8"/>
        <color rgb="FF002060"/>
        <rFont val="Arial"/>
        <family val="2"/>
      </rPr>
      <t>Total
persons</t>
    </r>
  </si>
  <si>
    <t>Understanding and Communication</t>
  </si>
  <si>
    <r>
      <t xml:space="preserve"> </t>
    </r>
    <r>
      <rPr>
        <b/>
        <sz val="10"/>
        <rFont val="Arial"/>
        <family val="2"/>
      </rPr>
      <t>البـــلديــة</t>
    </r>
    <r>
      <rPr>
        <b/>
        <sz val="11"/>
        <rFont val="Arial"/>
        <family val="2"/>
      </rPr>
      <t xml:space="preserve"> </t>
    </r>
    <r>
      <rPr>
        <b/>
        <sz val="9"/>
        <rFont val="Arial"/>
        <family val="2"/>
      </rPr>
      <t>Municipality</t>
    </r>
  </si>
  <si>
    <r>
      <t xml:space="preserve">المجموع العام
</t>
    </r>
    <r>
      <rPr>
        <b/>
        <sz val="8"/>
        <color rgb="FFFF0000"/>
        <rFont val="Arial"/>
        <family val="2"/>
      </rPr>
      <t>General Total</t>
    </r>
  </si>
  <si>
    <r>
      <t xml:space="preserve">لم يسبق له الزواج
</t>
    </r>
    <r>
      <rPr>
        <b/>
        <sz val="9"/>
        <rFont val="Arial"/>
        <family val="2"/>
      </rPr>
      <t>Single (Never Married)</t>
    </r>
  </si>
  <si>
    <r>
      <t xml:space="preserve">الحالة الزواجية </t>
    </r>
    <r>
      <rPr>
        <b/>
        <sz val="9"/>
        <rFont val="Arial"/>
        <family val="2"/>
      </rPr>
      <t>Marital Status</t>
    </r>
  </si>
  <si>
    <r>
      <rPr>
        <b/>
        <sz val="9"/>
        <rFont val="Arial"/>
        <family val="2"/>
      </rPr>
      <t>Age Group</t>
    </r>
    <r>
      <rPr>
        <b/>
        <sz val="11"/>
        <rFont val="Arial"/>
        <family val="2"/>
      </rPr>
      <t xml:space="preserve"> </t>
    </r>
    <r>
      <rPr>
        <b/>
        <sz val="10"/>
        <rFont val="Arial"/>
        <family val="2"/>
      </rPr>
      <t>فئات العمــــــر</t>
    </r>
  </si>
  <si>
    <r>
      <t xml:space="preserve">مجموع 15 سنة فأكثر من العمر
</t>
    </r>
    <r>
      <rPr>
        <b/>
        <sz val="8"/>
        <color rgb="FFFF0000"/>
        <rFont val="Arial"/>
        <family val="2"/>
      </rPr>
      <t>Total 15 years of age and over</t>
    </r>
  </si>
  <si>
    <r>
      <t xml:space="preserve">متعطلون </t>
    </r>
    <r>
      <rPr>
        <b/>
        <sz val="9"/>
        <rFont val="Arial"/>
        <family val="2"/>
      </rPr>
      <t>UnEmployed</t>
    </r>
  </si>
  <si>
    <r>
      <rPr>
        <b/>
        <sz val="9"/>
        <rFont val="Arial"/>
        <family val="2"/>
      </rPr>
      <t>Relationship to Work force</t>
    </r>
    <r>
      <rPr>
        <b/>
        <sz val="10"/>
        <rFont val="Arial"/>
        <family val="2"/>
      </rPr>
      <t xml:space="preserve"> العلاقة بقوة العمل</t>
    </r>
  </si>
  <si>
    <r>
      <t xml:space="preserve">المجموع
</t>
    </r>
    <r>
      <rPr>
        <b/>
        <sz val="8"/>
        <color rgb="FFC00000"/>
        <rFont val="Arial"/>
        <family val="2"/>
      </rPr>
      <t>Total</t>
    </r>
  </si>
  <si>
    <r>
      <t>ل</t>
    </r>
    <r>
      <rPr>
        <b/>
        <sz val="10"/>
        <rFont val="Arial"/>
        <family val="2"/>
      </rPr>
      <t>ا يبحث
عن عمل</t>
    </r>
    <r>
      <rPr>
        <b/>
        <sz val="8"/>
        <rFont val="Arial"/>
        <family val="2"/>
      </rPr>
      <t xml:space="preserve">
Not Seeking Work</t>
    </r>
  </si>
  <si>
    <r>
      <t>غير النشيطين اقتصادياً N</t>
    </r>
    <r>
      <rPr>
        <b/>
        <sz val="9"/>
        <rFont val="Arial"/>
        <family val="2"/>
      </rPr>
      <t xml:space="preserve">ot Economically Active </t>
    </r>
  </si>
  <si>
    <r>
      <t xml:space="preserve">لا يبحث
عن عمل
</t>
    </r>
    <r>
      <rPr>
        <b/>
        <sz val="8"/>
        <rFont val="Arial"/>
        <family val="2"/>
      </rPr>
      <t>Not Seeking Work</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</si>
  <si>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</si>
  <si>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</si>
  <si>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</si>
  <si>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r>
      <t xml:space="preserve">بدون إعاقات
</t>
    </r>
    <r>
      <rPr>
        <b/>
        <sz val="9"/>
        <rFont val="Arial"/>
        <family val="2"/>
      </rPr>
      <t>Without Disabilities</t>
    </r>
  </si>
  <si>
    <r>
      <t xml:space="preserve">مع إعاقات
</t>
    </r>
    <r>
      <rPr>
        <b/>
        <sz val="9"/>
        <rFont val="Arial"/>
        <family val="2"/>
      </rPr>
      <t>With Disabilities</t>
    </r>
    <r>
      <rPr>
        <b/>
        <sz val="10"/>
        <rFont val="Arial"/>
        <family val="2"/>
      </rPr>
      <t xml:space="preserve"> </t>
    </r>
  </si>
  <si>
    <r>
      <t xml:space="preserve">المجموع العام
</t>
    </r>
    <r>
      <rPr>
        <b/>
        <sz val="9"/>
        <color rgb="FFFF0000"/>
        <rFont val="Arial"/>
        <family val="2"/>
      </rPr>
      <t>General Total</t>
    </r>
  </si>
  <si>
    <r>
      <t xml:space="preserve">إناث
</t>
    </r>
    <r>
      <rPr>
        <b/>
        <sz val="8"/>
        <rFont val="Arial"/>
        <family val="2"/>
      </rPr>
      <t>Female</t>
    </r>
  </si>
  <si>
    <r>
      <t xml:space="preserve">إناث
</t>
    </r>
    <r>
      <rPr>
        <b/>
        <sz val="8"/>
        <color rgb="FFC00000"/>
        <rFont val="Arial"/>
        <family val="2"/>
      </rPr>
      <t>Female</t>
    </r>
  </si>
  <si>
    <r>
      <t xml:space="preserve">ذكور
</t>
    </r>
    <r>
      <rPr>
        <b/>
        <sz val="8"/>
        <color rgb="FFC00000"/>
        <rFont val="Arial"/>
        <family val="2"/>
      </rPr>
      <t>Male</t>
    </r>
  </si>
  <si>
    <r>
      <rPr>
        <b/>
        <sz val="10"/>
        <color rgb="FFC00000"/>
        <rFont val="Arial"/>
        <family val="2"/>
      </rPr>
      <t>مع إعاقة</t>
    </r>
    <r>
      <rPr>
        <b/>
        <sz val="11"/>
        <color rgb="FFC00000"/>
        <rFont val="Arial"/>
        <family val="2"/>
      </rPr>
      <t xml:space="preserve">
</t>
    </r>
    <r>
      <rPr>
        <b/>
        <sz val="8"/>
        <color rgb="FFC00000"/>
        <rFont val="Arial"/>
        <family val="2"/>
      </rPr>
      <t>With</t>
    </r>
  </si>
  <si>
    <r>
      <rPr>
        <b/>
        <sz val="10"/>
        <color rgb="FFC00000"/>
        <rFont val="Arial"/>
        <family val="2"/>
      </rPr>
      <t>بدون إعاقة</t>
    </r>
    <r>
      <rPr>
        <b/>
        <sz val="11"/>
        <color rgb="FFC00000"/>
        <rFont val="Arial"/>
        <family val="2"/>
      </rPr>
      <t xml:space="preserve">
</t>
    </r>
    <r>
      <rPr>
        <b/>
        <sz val="8"/>
        <color rgb="FFC00000"/>
        <rFont val="Arial"/>
        <family val="2"/>
      </rPr>
      <t>Without</t>
    </r>
  </si>
  <si>
    <r>
      <t xml:space="preserve">الحالة العملية الرئيسية </t>
    </r>
    <r>
      <rPr>
        <b/>
        <sz val="9"/>
        <rFont val="Arial"/>
        <family val="2"/>
      </rPr>
      <t>Main Status in Employment</t>
    </r>
    <r>
      <rPr>
        <b/>
        <sz val="10"/>
        <rFont val="Arial"/>
        <family val="2"/>
      </rPr>
      <t xml:space="preserve"> </t>
    </r>
  </si>
  <si>
    <r>
      <rPr>
        <b/>
        <sz val="10"/>
        <color rgb="FFFF0000"/>
        <rFont val="Arial"/>
        <family val="2"/>
      </rPr>
      <t>المجموع</t>
    </r>
    <r>
      <rPr>
        <b/>
        <sz val="8"/>
        <color indexed="10"/>
        <rFont val="Arial"/>
        <family val="2"/>
      </rPr>
      <t xml:space="preserve">
Total</t>
    </r>
  </si>
  <si>
    <r>
      <t xml:space="preserve">الحالة العملية الرئيسية </t>
    </r>
    <r>
      <rPr>
        <b/>
        <sz val="9"/>
        <rFont val="Arial"/>
        <family val="2"/>
      </rPr>
      <t xml:space="preserve">Main Status in Employment </t>
    </r>
  </si>
  <si>
    <r>
      <t xml:space="preserve">لا يبحث عن عمل
</t>
    </r>
    <r>
      <rPr>
        <b/>
        <sz val="8"/>
        <rFont val="Arial"/>
        <family val="2"/>
      </rPr>
      <t>Not Seeking Work</t>
    </r>
  </si>
  <si>
    <r>
      <rPr>
        <b/>
        <sz val="10"/>
        <color rgb="FFC00000"/>
        <rFont val="Arial"/>
        <family val="2"/>
      </rPr>
      <t>المجموع</t>
    </r>
    <r>
      <rPr>
        <b/>
        <sz val="8"/>
        <color rgb="FFC00000"/>
        <rFont val="Arial"/>
        <family val="2"/>
      </rPr>
      <t xml:space="preserve">
Total</t>
    </r>
  </si>
  <si>
    <r>
      <rPr>
        <b/>
        <sz val="9"/>
        <rFont val="Arial"/>
        <family val="2"/>
      </rPr>
      <t>Main Status in Employment</t>
    </r>
    <r>
      <rPr>
        <b/>
        <sz val="10"/>
        <rFont val="Arial"/>
        <family val="2"/>
      </rPr>
      <t xml:space="preserve"> الحالة العملية الرئيسية</t>
    </r>
  </si>
  <si>
    <r>
      <t xml:space="preserve">غير النشيطين اقتصاديا </t>
    </r>
    <r>
      <rPr>
        <b/>
        <sz val="9"/>
        <rFont val="Arial"/>
        <family val="2"/>
      </rPr>
      <t xml:space="preserve">Not Economically Active </t>
    </r>
  </si>
  <si>
    <t>*7 العلاقة بقوة العمل:  (1) مشتغل   (2) متعطل سبق له العمل    (3) متعطل لم يسبق له العمل    (4) متدرب براتب
         (5) طالب متفرغ للدراسة    (6) متفرغة لأعمال المنزل    (7) متقاعد     (8) عاجز عن العمل    (9) لا يبحث عن عمل    (10) أخرى</t>
  </si>
  <si>
    <r>
      <rPr>
        <b/>
        <sz val="10"/>
        <rFont val="Arial"/>
        <family val="2"/>
      </rPr>
      <t xml:space="preserve">المهن العادية </t>
    </r>
    <r>
      <rPr>
        <b/>
        <sz val="11"/>
        <rFont val="Arial"/>
        <family val="2"/>
      </rPr>
      <t xml:space="preserve">
</t>
    </r>
    <r>
      <rPr>
        <b/>
        <sz val="8"/>
        <rFont val="Arial"/>
        <family val="2"/>
      </rPr>
      <t>Elementary Occupations</t>
    </r>
  </si>
  <si>
    <t>(جدول رقم (19</t>
  </si>
  <si>
    <t>Table No (19)</t>
  </si>
  <si>
    <t xml:space="preserve"> جدول رقم (20)</t>
  </si>
  <si>
    <t>Table No (20)</t>
  </si>
  <si>
    <t>(جدول رقم (21</t>
  </si>
  <si>
    <t>Table No (21)</t>
  </si>
  <si>
    <t>Table No (22)</t>
  </si>
  <si>
    <t>(جدول رقم (22</t>
  </si>
  <si>
    <t xml:space="preserve"> جدول رقم (23)</t>
  </si>
  <si>
    <t>(جدول رقم (27</t>
  </si>
  <si>
    <t xml:space="preserve"> جدول رقم (29)</t>
  </si>
  <si>
    <t xml:space="preserve"> جدول رقم (30)</t>
  </si>
  <si>
    <t>Table No (31)</t>
  </si>
  <si>
    <t>(جدول رقم (31</t>
  </si>
  <si>
    <t xml:space="preserve"> جدول رقم (32)</t>
  </si>
  <si>
    <t>Table No (32)</t>
  </si>
  <si>
    <t xml:space="preserve"> جدول رقم (33)</t>
  </si>
  <si>
    <t>جدول رقم (34)</t>
  </si>
  <si>
    <t>جدول رقم (35)</t>
  </si>
  <si>
    <t>جدول رقم (36)</t>
  </si>
  <si>
    <t>جدول رقم (37)</t>
  </si>
  <si>
    <t>(جدول رقم (40</t>
  </si>
  <si>
    <t xml:space="preserve"> جدول رقم (41)</t>
  </si>
  <si>
    <t xml:space="preserve"> جدول رقم (42)</t>
  </si>
  <si>
    <t>(جدول رقم (43</t>
  </si>
  <si>
    <t>جدول رقم (45)</t>
  </si>
  <si>
    <t xml:space="preserve"> جدول رقم (46)</t>
  </si>
  <si>
    <t>جدول رقم (49)</t>
  </si>
  <si>
    <t xml:space="preserve"> جدول رقم (51)</t>
  </si>
  <si>
    <t>(جدول رقم (52</t>
  </si>
  <si>
    <t>(جدول رقم (55</t>
  </si>
  <si>
    <t>جدول رقم (56)</t>
  </si>
  <si>
    <t>(جدول رقم (62</t>
  </si>
  <si>
    <t>(جدول رقم (63</t>
  </si>
  <si>
    <t xml:space="preserve"> جدول رقم (68)</t>
  </si>
  <si>
    <t xml:space="preserve"> جدول رقم (69)</t>
  </si>
  <si>
    <t>جدول رقم (72)</t>
  </si>
  <si>
    <t>(جدول رقم (75</t>
  </si>
  <si>
    <t xml:space="preserve"> جدول رقم (78)</t>
  </si>
  <si>
    <t>جدول رقم (79)</t>
  </si>
  <si>
    <t xml:space="preserve"> جدول رقم (81)</t>
  </si>
  <si>
    <t>جدول رقم (82)</t>
  </si>
  <si>
    <t>(جدول رقم (88</t>
  </si>
  <si>
    <t>(جدول رقم (89</t>
  </si>
  <si>
    <t>(جدول رقم (90</t>
  </si>
  <si>
    <t>(جدول رقم (91</t>
  </si>
  <si>
    <t>(جدول رقم (92</t>
  </si>
  <si>
    <t>(جدول رقم (93</t>
  </si>
  <si>
    <t>( جدول رقم ( 96</t>
  </si>
  <si>
    <t>جدول رقم (97)</t>
  </si>
  <si>
    <t xml:space="preserve"> جدول رقم (98)</t>
  </si>
  <si>
    <t xml:space="preserve"> جدول رقم (100)</t>
  </si>
  <si>
    <t>جدول رقم (101)</t>
  </si>
  <si>
    <t>(جدول رقم (102</t>
  </si>
  <si>
    <t>(جدول رقم ( 103</t>
  </si>
  <si>
    <t>(جدول رقم (104</t>
  </si>
  <si>
    <t>جدول رقم (106)</t>
  </si>
  <si>
    <t>(جدول رقم (108</t>
  </si>
  <si>
    <t>(جدول رقم (109</t>
  </si>
  <si>
    <t>(جدول رقم (110</t>
  </si>
  <si>
    <t>(جدول رقم (112</t>
  </si>
  <si>
    <t>(جدول رقم (113</t>
  </si>
  <si>
    <t>(جدول رقم (115</t>
  </si>
  <si>
    <t>(جدول رقم (116</t>
  </si>
  <si>
    <t>(جدول رقم (117</t>
  </si>
  <si>
    <t>(جدول رقم (118</t>
  </si>
  <si>
    <t>(جدول رقم (119</t>
  </si>
  <si>
    <t>(جدول رقم (120</t>
  </si>
  <si>
    <t>(جدول رقم (121</t>
  </si>
  <si>
    <t>(جدول رقم (122</t>
  </si>
  <si>
    <t>(جدول رقم (123</t>
  </si>
  <si>
    <t>(جدول رقم (124</t>
  </si>
  <si>
    <t>(جدول رقم (125</t>
  </si>
  <si>
    <t>(جدول رقم (126</t>
  </si>
  <si>
    <t>(جدول رقم (127</t>
  </si>
  <si>
    <t>(جدول رقم (128</t>
  </si>
  <si>
    <t>(جدول رقم (129</t>
  </si>
  <si>
    <t>(جدول رقم (130</t>
  </si>
  <si>
    <t xml:space="preserve"> جدول رقم (131) </t>
  </si>
  <si>
    <t>(جدول رقم (132</t>
  </si>
  <si>
    <t>(جدول رقم (133</t>
  </si>
  <si>
    <t>(جدول رقم (134</t>
  </si>
  <si>
    <t>(جدول رقم (135</t>
  </si>
  <si>
    <t>(جدول رقم (136</t>
  </si>
  <si>
    <t>(جدول رقم (137</t>
  </si>
  <si>
    <t>(جدول رقم (140</t>
  </si>
  <si>
    <t>Table No (140)</t>
  </si>
  <si>
    <t>Table No (141)</t>
  </si>
  <si>
    <t>(جدول رقم (141</t>
  </si>
  <si>
    <t>(جدول رقم (142</t>
  </si>
  <si>
    <t>Table No (142)</t>
  </si>
  <si>
    <t>جدول رقم (149)</t>
  </si>
  <si>
    <t>Table No. (149)</t>
  </si>
  <si>
    <t>Table No. (150)</t>
  </si>
  <si>
    <t>Table No. (151)</t>
  </si>
  <si>
    <t>Table No. (152)</t>
  </si>
  <si>
    <t>Table No. (153)</t>
  </si>
  <si>
    <t>Table No. (154)</t>
  </si>
  <si>
    <t>(جدول رقم (155</t>
  </si>
  <si>
    <t>Table No. (155)</t>
  </si>
  <si>
    <t>(جدول رقم (156</t>
  </si>
  <si>
    <t>Table No. (156)</t>
  </si>
  <si>
    <t>Read and Write \
Night School</t>
  </si>
  <si>
    <t>Read and Write \
Night Schooll</t>
  </si>
  <si>
    <r>
      <t xml:space="preserve">الكتبة
</t>
    </r>
    <r>
      <rPr>
        <b/>
        <sz val="8"/>
        <rFont val="Arial"/>
        <family val="2"/>
      </rPr>
      <t>Clerks</t>
    </r>
  </si>
  <si>
    <t>Zone
No.</t>
  </si>
  <si>
    <t>رقم المنطقة</t>
  </si>
  <si>
    <r>
      <rPr>
        <b/>
        <sz val="10"/>
        <color rgb="FFFF0000"/>
        <rFont val="Arial"/>
        <family val="2"/>
      </rPr>
      <t>مجموع الأفراد</t>
    </r>
    <r>
      <rPr>
        <b/>
        <sz val="8"/>
        <color rgb="FFFF0000"/>
        <rFont val="Arial"/>
        <family val="2"/>
      </rPr>
      <t xml:space="preserve">
Total of
Individuals</t>
    </r>
  </si>
  <si>
    <t>منشآت الأعمال حسب القطاع والنشاط الإقتصادى الرئيسي</t>
  </si>
  <si>
    <t xml:space="preserve">Business Establishments by Sector and Main Economic Activity </t>
  </si>
  <si>
    <t>Government Est. \ Company</t>
  </si>
  <si>
    <t>Business Est.</t>
  </si>
  <si>
    <t>منشآت الأعمال</t>
  </si>
  <si>
    <r>
      <t xml:space="preserve">قطاع منشآت الأعمال </t>
    </r>
    <r>
      <rPr>
        <b/>
        <sz val="9"/>
        <rFont val="Arial"/>
        <family val="2"/>
      </rPr>
      <t>Sector of Business Establishments</t>
    </r>
  </si>
  <si>
    <t>Housing Units, by Type of Housing Unit, Municipality and Current Use</t>
  </si>
  <si>
    <t>Qatari and Non-Qatari Population in Households (4+) by Age Group, Sex and Use of Computer and Internet</t>
  </si>
  <si>
    <t>Sex and use of Computer/Internet</t>
  </si>
  <si>
    <t>انترنت Internet</t>
  </si>
  <si>
    <t>Total Using Internet</t>
  </si>
  <si>
    <t>Large and Small Labor Camp Population (15+) by Age Group, Sex and Educational Attainment</t>
  </si>
  <si>
    <t>Qatari Population that has Successfully Completed a Course of Study at the Post Secondary or
Higher Level of Education by Age Group, Sex and Educational Specialization</t>
  </si>
  <si>
    <t>Population Not Economically Active (15+) by Age Group, Sex and Relation to Work Force</t>
  </si>
  <si>
    <t>Qatari Population Not Economically Active (15+) by Age Group, Sex and Relation to Work Force</t>
  </si>
  <si>
    <t>Non Qatari Population Not Economically Active (15+) by Age Group, Sex and Relation to Work Force</t>
  </si>
  <si>
    <t>Qatari Population (15+) by Relation to Work Force, Sex and Marital Status</t>
  </si>
  <si>
    <t>Non Qatari Population (15+) by Relation to Work Force, Sex and Marital Status</t>
  </si>
  <si>
    <t>Population (15+) by Relation to Work Force, Sex and Age Group</t>
  </si>
  <si>
    <t>Population (15+) with an Educational Attainment (Primary) by Relation to Work Force, Sex and Age Group</t>
  </si>
  <si>
    <t>Population (15+) with an Educational Attainment (Preparatory &amp; Vocational) by Relation to Work Force, Sex and Age Group</t>
  </si>
  <si>
    <t>Population (15+) Without an Education Attainment (Illiterate) by Relation to Work Force, Sex and Age Group</t>
  </si>
  <si>
    <t>Population (15+) with an Educational Attainment (Read and Write &amp; Night School) by Relation to Work Force, Sex and Age Group</t>
  </si>
  <si>
    <t>Population (15+) with an Educational Attainment (Secondary &amp; Post Secondary) by Relation to Work Force, Sex and Age Group</t>
  </si>
  <si>
    <t>Population (15+) with an Educational Attainment (University and Above) by Relation to Work Force, Sex and Age Group</t>
  </si>
  <si>
    <t>Non Qatari Population (15+) by Relationship to Work Force, Sex, Disability Status and Age Group</t>
  </si>
  <si>
    <t>Female with Difficulties (Disabilities can be more than 1) by Age Group, Type of Dificulty and Degree</t>
  </si>
  <si>
    <t>Population (15+) with Difficulties (Disabilities can be more than 1),
by Type of Difficulty, Degree and Relationship to Work Force</t>
  </si>
  <si>
    <t>Male Population (15+) with Difficulties (Disabilities can be more than 1),
by Type of Difficulty, Degree and Relationship to Work Force</t>
  </si>
  <si>
    <t>Female Population (15+) with Difficulties (Disabilities can be more than 1),
by Type of Difficulty, Degree and Relationship to Work Force</t>
  </si>
  <si>
    <t>خصائص التعليم</t>
  </si>
  <si>
    <r>
      <t xml:space="preserve">متعطلون </t>
    </r>
    <r>
      <rPr>
        <b/>
        <sz val="9"/>
        <rFont val="Arial"/>
        <family val="2"/>
      </rPr>
      <t>Unemployed</t>
    </r>
  </si>
  <si>
    <t>Unemployed Worked Before</t>
  </si>
  <si>
    <t>Unemployed Never Worked Before</t>
  </si>
  <si>
    <t>Unemployed (Seeking Work) Population (15+) by Sex, Age Group and Educational Attainment</t>
  </si>
  <si>
    <t>Qatari Unemployed (Seeking Work) Population (15+) by Sex, Age Group and Educational Attainment</t>
  </si>
  <si>
    <t>Non Qatari Unemployed (Seeking Work) Population (15+) by Sex, Age Group and Educational Attainment</t>
  </si>
  <si>
    <t>Census 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</si>
</sst>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_ "/>
    <numFmt numFmtId="165" formatCode="0_ "/>
    <numFmt numFmtId="166" formatCode="_-* #,##0.00_-;_-* #,##0.00\-;_-* &quot;-&quot;??_-;_-@_-"/>
    <numFmt numFmtId="167" formatCode="_-* #,##0_-;_-* #,##0\-;_-* &quot;-&quot;??_-;_-@_-"/>
    <numFmt numFmtId="168" formatCode="0.0"/>
    <numFmt numFmtId="169" formatCode="_(* #,##0_);_(* \(#,##0\);_(* &quot;-&quot;??_);_(@_)"/>
    <numFmt numFmtId="170" formatCode="_-* #,##0.0_-;_-* #,##0.0\-;_-* &quot;-&quot;??_-;_-@_-"/>
  </numFmts>
  <fonts count="101" x14ac:knownFonts="1">
    <font>
      <sz val="11"/>
      <color theme="1"/>
      <name val="Arial"/>
      <family val="2"/>
      <scheme val="minor"/>
    </font>
    <font>
      <sz val="10"/>
      <name val="Arial"/>
      <family val="2"/>
    </font>
    <font>
      <b/>
      <sz val="14"/>
      <name val="Arial"/>
      <family val="2"/>
    </font>
    <font>
      <sz val="12"/>
      <name val="Arial"/>
      <family val="2"/>
    </font>
    <font>
      <b/>
      <sz val="12"/>
      <name val="Arial"/>
      <family val="2"/>
    </font>
    <font>
      <b/>
      <sz val="10"/>
      <name val="Arial"/>
      <family val="2"/>
    </font>
    <font>
      <b/>
      <sz val="8"/>
      <name val="Arial"/>
      <family val="2"/>
    </font>
    <font>
      <b/>
      <sz val="11"/>
      <name val="Arial"/>
      <family val="2"/>
    </font>
    <font>
      <b/>
      <sz val="10"/>
      <color indexed="10"/>
      <name val="Arial"/>
      <family val="2"/>
    </font>
    <font>
      <b/>
      <sz val="8"/>
      <color indexed="10"/>
      <name val="Arial"/>
      <family val="2"/>
    </font>
    <font>
      <sz val="10"/>
      <color indexed="10"/>
      <name val="Arial"/>
      <family val="2"/>
    </font>
    <font>
      <b/>
      <sz val="8"/>
      <color rgb="FFFF0000"/>
      <name val="Arial"/>
      <family val="2"/>
    </font>
    <font>
      <sz val="8"/>
      <color rgb="FFFF0000"/>
      <name val="Arial"/>
      <family val="2"/>
    </font>
    <font>
      <sz val="10"/>
      <color rgb="FFFF0000"/>
      <name val="Arial"/>
      <family val="2"/>
    </font>
    <font>
      <b/>
      <sz val="10"/>
      <color rgb="FFFF0000"/>
      <name val="Arial"/>
      <family val="2"/>
    </font>
    <font>
      <b/>
      <sz val="9"/>
      <name val="Arial"/>
      <family val="2"/>
    </font>
    <font>
      <b/>
      <sz val="11"/>
      <color indexed="10"/>
      <name val="Arial"/>
      <family val="2"/>
    </font>
    <font>
      <b/>
      <sz val="7"/>
      <name val="Arial"/>
      <family val="2"/>
    </font>
    <font>
      <b/>
      <sz val="8"/>
      <color indexed="8"/>
      <name val="Arial"/>
      <family val="2"/>
    </font>
    <font>
      <sz val="9"/>
      <name val="Arial"/>
      <family val="2"/>
    </font>
    <font>
      <sz val="11"/>
      <color theme="1"/>
      <name val="Arial"/>
      <family val="2"/>
      <charset val="178"/>
      <scheme val="minor"/>
    </font>
    <font>
      <b/>
      <sz val="10"/>
      <color indexed="8"/>
      <name val="Arial"/>
      <family val="2"/>
    </font>
    <font>
      <sz val="11"/>
      <color indexed="8"/>
      <name val="Calibri"/>
      <family val="2"/>
    </font>
    <font>
      <b/>
      <sz val="10"/>
      <color rgb="FFC00000"/>
      <name val="Arial"/>
      <family val="2"/>
    </font>
    <font>
      <b/>
      <sz val="8"/>
      <color rgb="FFC00000"/>
      <name val="Arial"/>
      <family val="2"/>
    </font>
    <font>
      <sz val="11"/>
      <color theme="1"/>
      <name val="Arial"/>
      <family val="2"/>
      <scheme val="minor"/>
    </font>
    <font>
      <sz val="10"/>
      <color rgb="FFC00000"/>
      <name val="Arial"/>
      <family val="2"/>
    </font>
    <font>
      <b/>
      <sz val="9"/>
      <color rgb="FF000000"/>
      <name val="Arial"/>
      <family val="2"/>
    </font>
    <font>
      <sz val="11"/>
      <color theme="1"/>
      <name val="Arial"/>
      <family val="2"/>
    </font>
    <font>
      <sz val="28"/>
      <color indexed="8"/>
      <name val="Arial"/>
      <family val="2"/>
    </font>
    <font>
      <sz val="18"/>
      <color indexed="8"/>
      <name val="Arial"/>
      <family val="2"/>
    </font>
    <font>
      <sz val="10"/>
      <color indexed="8"/>
      <name val="Arial"/>
      <family val="2"/>
    </font>
    <font>
      <sz val="10"/>
      <color theme="1"/>
      <name val="Arial"/>
      <family val="2"/>
    </font>
    <font>
      <b/>
      <sz val="28"/>
      <color indexed="8"/>
      <name val="Arial"/>
      <family val="2"/>
    </font>
    <font>
      <b/>
      <sz val="11"/>
      <color theme="1"/>
      <name val="Arial"/>
      <family val="2"/>
    </font>
    <font>
      <b/>
      <sz val="18"/>
      <color indexed="8"/>
      <name val="Arial"/>
      <family val="2"/>
    </font>
    <font>
      <b/>
      <sz val="14"/>
      <color indexed="8"/>
      <name val="Arial"/>
      <family val="2"/>
    </font>
    <font>
      <b/>
      <sz val="11"/>
      <color indexed="8"/>
      <name val="Arial"/>
      <family val="2"/>
    </font>
    <font>
      <sz val="11"/>
      <color indexed="8"/>
      <name val="Arial"/>
      <family val="2"/>
    </font>
    <font>
      <sz val="11"/>
      <color indexed="10"/>
      <name val="Arial"/>
      <family val="2"/>
    </font>
    <font>
      <b/>
      <sz val="9"/>
      <color indexed="8"/>
      <name val="Arial"/>
      <family val="2"/>
    </font>
    <font>
      <b/>
      <sz val="9"/>
      <color rgb="FFFF0000"/>
      <name val="Arial"/>
      <family val="2"/>
    </font>
    <font>
      <b/>
      <sz val="10"/>
      <color theme="1"/>
      <name val="Arial"/>
      <family val="2"/>
    </font>
    <font>
      <b/>
      <sz val="8"/>
      <color theme="1"/>
      <name val="Arial"/>
      <family val="2"/>
    </font>
    <font>
      <b/>
      <sz val="8"/>
      <color rgb="FF002060"/>
      <name val="Arial"/>
      <family val="2"/>
    </font>
    <font>
      <sz val="10"/>
      <color rgb="FF002060"/>
      <name val="Arial"/>
      <family val="2"/>
    </font>
    <font>
      <b/>
      <sz val="10"/>
      <color rgb="FF002060"/>
      <name val="Arial"/>
      <family val="2"/>
    </font>
    <font>
      <b/>
      <sz val="8"/>
      <color theme="1" tint="0.34998626667073579"/>
      <name val="Arial"/>
      <family val="2"/>
    </font>
    <font>
      <sz val="10"/>
      <color theme="1" tint="0.34998626667073579"/>
      <name val="Arial"/>
      <family val="2"/>
    </font>
    <font>
      <b/>
      <sz val="10"/>
      <color theme="1" tint="0.34998626667073579"/>
      <name val="Arial"/>
      <family val="2"/>
    </font>
    <font>
      <b/>
      <sz val="8"/>
      <color rgb="FF7E0000"/>
      <name val="Arial"/>
      <family val="2"/>
    </font>
    <font>
      <sz val="10"/>
      <color rgb="FF7E0000"/>
      <name val="Arial"/>
      <family val="2"/>
    </font>
    <font>
      <b/>
      <sz val="10"/>
      <color rgb="FF7E0000"/>
      <name val="Arial"/>
      <family val="2"/>
    </font>
    <font>
      <b/>
      <sz val="11"/>
      <color rgb="FFFF0000"/>
      <name val="Arial"/>
      <family val="2"/>
    </font>
    <font>
      <sz val="10"/>
      <color rgb="FFFF0909"/>
      <name val="Arial"/>
      <family val="2"/>
    </font>
    <font>
      <b/>
      <sz val="8"/>
      <color rgb="FF000000"/>
      <name val="Arial"/>
      <family val="2"/>
    </font>
    <font>
      <b/>
      <sz val="8"/>
      <color theme="4" tint="-0.499984740745262"/>
      <name val="Arial"/>
      <family val="2"/>
    </font>
    <font>
      <sz val="10"/>
      <color theme="4" tint="-0.499984740745262"/>
      <name val="Arial"/>
      <family val="2"/>
    </font>
    <font>
      <b/>
      <sz val="10"/>
      <color theme="4" tint="-0.499984740745262"/>
      <name val="Arial"/>
      <family val="2"/>
    </font>
    <font>
      <b/>
      <sz val="8"/>
      <color rgb="FFFF0909"/>
      <name val="Arial"/>
      <family val="2"/>
    </font>
    <font>
      <b/>
      <sz val="8"/>
      <color theme="8" tint="-0.499984740745262"/>
      <name val="Arial"/>
      <family val="2"/>
    </font>
    <font>
      <b/>
      <sz val="10"/>
      <color theme="8" tint="-0.499984740745262"/>
      <name val="Arial"/>
      <family val="2"/>
    </font>
    <font>
      <sz val="10"/>
      <color theme="8" tint="-0.499984740745262"/>
      <name val="Arial"/>
      <family val="2"/>
    </font>
    <font>
      <b/>
      <sz val="11"/>
      <color theme="1"/>
      <name val="Arial"/>
      <family val="2"/>
      <scheme val="minor"/>
    </font>
    <font>
      <sz val="12"/>
      <color theme="1"/>
      <name val="Arial"/>
      <family val="2"/>
    </font>
    <font>
      <b/>
      <sz val="9"/>
      <color theme="1"/>
      <name val="Arial"/>
      <family val="2"/>
      <scheme val="minor"/>
    </font>
    <font>
      <sz val="20"/>
      <color rgb="FF8A0000"/>
      <name val="PT Bold Heading"/>
      <charset val="178"/>
    </font>
    <font>
      <b/>
      <sz val="20"/>
      <color rgb="FF8A0000"/>
      <name val="Rockwell Nova Cond"/>
      <family val="1"/>
    </font>
    <font>
      <b/>
      <sz val="11"/>
      <color rgb="FFC00000"/>
      <name val="Arial"/>
      <family val="2"/>
    </font>
    <font>
      <b/>
      <sz val="10"/>
      <color indexed="60"/>
      <name val="Arial"/>
      <family val="2"/>
    </font>
    <font>
      <b/>
      <sz val="9"/>
      <color indexed="30"/>
      <name val="Arial"/>
      <family val="2"/>
    </font>
    <font>
      <b/>
      <sz val="9"/>
      <color rgb="FFC00000"/>
      <name val="Arial"/>
      <family val="2"/>
    </font>
    <font>
      <b/>
      <sz val="10"/>
      <color theme="1"/>
      <name val="Arial"/>
      <family val="2"/>
      <scheme val="minor"/>
    </font>
    <font>
      <b/>
      <sz val="10"/>
      <color rgb="FF0070C0"/>
      <name val="Arial"/>
      <family val="2"/>
    </font>
    <font>
      <b/>
      <u/>
      <sz val="11"/>
      <color indexed="30"/>
      <name val="Arial"/>
      <family val="2"/>
    </font>
    <font>
      <b/>
      <u/>
      <sz val="10"/>
      <color indexed="30"/>
      <name val="Arial"/>
      <family val="2"/>
    </font>
    <font>
      <b/>
      <sz val="10"/>
      <color indexed="30"/>
      <name val="Arial"/>
      <family val="2"/>
    </font>
    <font>
      <sz val="10"/>
      <color indexed="30"/>
      <name val="Arial"/>
      <family val="2"/>
    </font>
    <font>
      <sz val="10"/>
      <color rgb="FF0070C0"/>
      <name val="Arial"/>
      <family val="2"/>
    </font>
    <font>
      <sz val="11"/>
      <color rgb="FF0070C0"/>
      <name val="Arial"/>
      <family val="2"/>
      <scheme val="minor"/>
    </font>
    <font>
      <b/>
      <u/>
      <sz val="9"/>
      <color indexed="30"/>
      <name val="Arial"/>
      <family val="2"/>
    </font>
    <font>
      <sz val="11"/>
      <name val="Arial"/>
      <family val="2"/>
      <scheme val="minor"/>
    </font>
    <font>
      <b/>
      <sz val="11"/>
      <color rgb="FF0070C0"/>
      <name val="Arial"/>
      <family val="2"/>
    </font>
    <font>
      <b/>
      <sz val="12"/>
      <color rgb="FFC00000"/>
      <name val="Arial"/>
      <family val="2"/>
    </font>
    <font>
      <b/>
      <sz val="10"/>
      <color rgb="FF0070C0"/>
      <name val="Arial"/>
      <family val="2"/>
      <scheme val="minor"/>
    </font>
    <font>
      <b/>
      <sz val="9"/>
      <color theme="1"/>
      <name val="Arial"/>
      <family val="2"/>
    </font>
    <font>
      <sz val="9"/>
      <color indexed="8"/>
      <name val="Arial"/>
      <family val="2"/>
    </font>
    <font>
      <sz val="9"/>
      <color theme="1"/>
      <name val="Arial"/>
      <family val="2"/>
    </font>
    <font>
      <b/>
      <sz val="18"/>
      <color rgb="FF8A0000"/>
      <name val="Rockwell Nova Cond"/>
      <family val="1"/>
    </font>
    <font>
      <sz val="18"/>
      <color rgb="FF8A0000"/>
      <name val="Segoe UI Black"/>
      <family val="2"/>
    </font>
    <font>
      <sz val="11"/>
      <color rgb="FF0070C0"/>
      <name val="Arial"/>
      <family val="2"/>
    </font>
    <font>
      <b/>
      <sz val="8"/>
      <color indexed="60"/>
      <name val="Arial"/>
      <family val="2"/>
    </font>
    <font>
      <b/>
      <u/>
      <sz val="8"/>
      <color indexed="56"/>
      <name val="Arial"/>
      <family val="2"/>
    </font>
    <font>
      <b/>
      <u/>
      <sz val="8"/>
      <color indexed="63"/>
      <name val="Arial"/>
      <family val="2"/>
    </font>
    <font>
      <u/>
      <sz val="8"/>
      <color indexed="56"/>
      <name val="Arial"/>
      <family val="2"/>
    </font>
    <font>
      <b/>
      <sz val="9"/>
      <color rgb="FF0070C0"/>
      <name val="Arial"/>
      <family val="2"/>
    </font>
    <font>
      <sz val="8"/>
      <color rgb="FF0070C0"/>
      <name val="Arial"/>
      <family val="2"/>
    </font>
    <font>
      <sz val="8"/>
      <name val="Arial"/>
      <family val="2"/>
    </font>
    <font>
      <sz val="8"/>
      <color indexed="8"/>
      <name val="Arial"/>
      <family val="2"/>
    </font>
    <font>
      <b/>
      <sz val="12"/>
      <color rgb="FF595959"/>
      <name val="Arial"/>
      <family val="2"/>
    </font>
    <font>
      <b/>
      <sz val="10"/>
      <color rgb="FF595959"/>
      <name val="Arial"/>
      <family val="2"/>
    </font>
  </fonts>
  <fills count="26">
    <fill>
      <patternFill patternType="none"/>
    </fill>
    <fill>
      <patternFill patternType="gray125"/>
    </fill>
    <fill>
      <patternFill patternType="solid">
        <fgColor theme="2"/>
        <bgColor indexed="64"/>
      </patternFill>
    </fill>
    <fill>
      <patternFill patternType="solid">
        <fgColor indexed="9"/>
        <bgColor indexed="64"/>
      </patternFill>
    </fill>
    <fill>
      <patternFill patternType="solid">
        <fgColor theme="2" tint="-9.9978637043366805E-2"/>
        <bgColor indexed="64"/>
      </patternFill>
    </fill>
    <fill>
      <patternFill patternType="solid">
        <fgColor theme="0"/>
        <bgColor indexed="64"/>
      </patternFill>
    </fill>
    <fill>
      <patternFill patternType="solid">
        <fgColor rgb="FFEEECE1"/>
        <bgColor indexed="64"/>
      </patternFill>
    </fill>
    <fill>
      <patternFill patternType="solid">
        <fgColor rgb="FFFBFAF7"/>
        <bgColor indexed="64"/>
      </patternFill>
    </fill>
    <fill>
      <patternFill patternType="solid">
        <fgColor rgb="FFDDD9C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s>
  <borders count="319">
    <border>
      <left/>
      <right/>
      <top/>
      <bottom/>
      <diagonal/>
    </border>
    <border>
      <left/>
      <right/>
      <top/>
      <bottom style="thin">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indexed="64"/>
      </bottom>
      <diagonal/>
    </border>
    <border>
      <left style="thin">
        <color theme="0"/>
      </left>
      <right/>
      <top style="thin">
        <color indexed="64"/>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style="thin">
        <color theme="0"/>
      </left>
      <right/>
      <top style="thin">
        <color theme="0"/>
      </top>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64"/>
      </top>
      <bottom style="thick">
        <color indexed="9"/>
      </bottom>
      <diagonal/>
    </border>
    <border>
      <left style="thin">
        <color theme="0"/>
      </left>
      <right style="thin">
        <color theme="0"/>
      </right>
      <top style="thin">
        <color indexed="64"/>
      </top>
      <bottom style="thick">
        <color indexed="9"/>
      </bottom>
      <diagonal/>
    </border>
    <border>
      <left/>
      <right style="thin">
        <color theme="0"/>
      </right>
      <top style="thick">
        <color indexed="9"/>
      </top>
      <bottom style="thick">
        <color indexed="9"/>
      </bottom>
      <diagonal/>
    </border>
    <border>
      <left style="thin">
        <color theme="0"/>
      </left>
      <right style="thin">
        <color theme="0"/>
      </right>
      <top style="thick">
        <color indexed="9"/>
      </top>
      <bottom style="thick">
        <color indexed="9"/>
      </bottom>
      <diagonal/>
    </border>
    <border>
      <left/>
      <right style="thin">
        <color theme="0"/>
      </right>
      <top style="thick">
        <color indexed="9"/>
      </top>
      <bottom style="thin">
        <color indexed="64"/>
      </bottom>
      <diagonal/>
    </border>
    <border>
      <left style="thin">
        <color theme="0"/>
      </left>
      <right style="thin">
        <color theme="0"/>
      </right>
      <top style="thick">
        <color indexed="9"/>
      </top>
      <bottom style="thin">
        <color indexed="64"/>
      </bottom>
      <diagonal/>
    </border>
    <border>
      <left style="thick">
        <color indexed="9"/>
      </left>
      <right style="thin">
        <color indexed="9"/>
      </right>
      <top style="thin">
        <color indexed="64"/>
      </top>
      <bottom style="thick">
        <color indexed="9"/>
      </bottom>
      <diagonal/>
    </border>
    <border>
      <left style="thin">
        <color indexed="9"/>
      </left>
      <right style="thin">
        <color indexed="9"/>
      </right>
      <top style="thin">
        <color indexed="64"/>
      </top>
      <bottom style="thin">
        <color indexed="64"/>
      </bottom>
      <diagonal/>
    </border>
    <border>
      <left style="thin">
        <color indexed="9"/>
      </left>
      <right style="thin">
        <color indexed="9"/>
      </right>
      <top style="thin">
        <color indexed="64"/>
      </top>
      <bottom style="thick">
        <color indexed="9"/>
      </bottom>
      <diagonal/>
    </border>
    <border>
      <left style="thin">
        <color indexed="9"/>
      </left>
      <right style="thick">
        <color indexed="9"/>
      </right>
      <top style="thin">
        <color indexed="64"/>
      </top>
      <bottom style="thick">
        <color indexed="9"/>
      </bottom>
      <diagonal/>
    </border>
    <border>
      <left style="thick">
        <color indexed="9"/>
      </left>
      <right style="thin">
        <color indexed="9"/>
      </right>
      <top style="thick">
        <color indexed="9"/>
      </top>
      <bottom style="thick">
        <color indexed="9"/>
      </bottom>
      <diagonal/>
    </border>
    <border>
      <left style="thin">
        <color indexed="9"/>
      </left>
      <right style="thin">
        <color indexed="9"/>
      </right>
      <top style="thin">
        <color indexed="64"/>
      </top>
      <bottom/>
      <diagonal/>
    </border>
    <border>
      <left style="thin">
        <color indexed="9"/>
      </left>
      <right style="thin">
        <color indexed="9"/>
      </right>
      <top style="thick">
        <color indexed="9"/>
      </top>
      <bottom style="thick">
        <color indexed="9"/>
      </bottom>
      <diagonal/>
    </border>
    <border>
      <left style="thin">
        <color indexed="9"/>
      </left>
      <right style="thick">
        <color indexed="9"/>
      </right>
      <top style="thick">
        <color indexed="9"/>
      </top>
      <bottom style="thick">
        <color indexed="9"/>
      </bottom>
      <diagonal/>
    </border>
    <border>
      <left style="thick">
        <color indexed="9"/>
      </left>
      <right style="thin">
        <color indexed="9"/>
      </right>
      <top style="thick">
        <color indexed="9"/>
      </top>
      <bottom style="thin">
        <color indexed="64"/>
      </bottom>
      <diagonal/>
    </border>
    <border>
      <left style="thin">
        <color indexed="9"/>
      </left>
      <right style="thin">
        <color indexed="9"/>
      </right>
      <top/>
      <bottom style="thin">
        <color indexed="64"/>
      </bottom>
      <diagonal/>
    </border>
    <border>
      <left style="thin">
        <color indexed="9"/>
      </left>
      <right style="thin">
        <color indexed="9"/>
      </right>
      <top style="thick">
        <color indexed="9"/>
      </top>
      <bottom style="thin">
        <color indexed="64"/>
      </bottom>
      <diagonal/>
    </border>
    <border>
      <left style="thin">
        <color indexed="9"/>
      </left>
      <right style="thick">
        <color indexed="9"/>
      </right>
      <top style="thick">
        <color indexed="9"/>
      </top>
      <bottom style="thin">
        <color indexed="64"/>
      </bottom>
      <diagonal/>
    </border>
    <border>
      <left style="thick">
        <color indexed="9"/>
      </left>
      <right style="dashed">
        <color indexed="9"/>
      </right>
      <top style="thin">
        <color indexed="64"/>
      </top>
      <bottom style="thick">
        <color indexed="9"/>
      </bottom>
      <diagonal/>
    </border>
    <border>
      <left style="dashed">
        <color indexed="9"/>
      </left>
      <right style="dashed">
        <color indexed="9"/>
      </right>
      <top style="thin">
        <color indexed="64"/>
      </top>
      <bottom style="thick">
        <color indexed="9"/>
      </bottom>
      <diagonal/>
    </border>
    <border>
      <left style="dashed">
        <color indexed="9"/>
      </left>
      <right style="thick">
        <color indexed="9"/>
      </right>
      <top style="thin">
        <color indexed="64"/>
      </top>
      <bottom style="thick">
        <color indexed="9"/>
      </bottom>
      <diagonal/>
    </border>
    <border>
      <left style="dashed">
        <color indexed="9"/>
      </left>
      <right style="dashed">
        <color indexed="9"/>
      </right>
      <top style="thin">
        <color indexed="64"/>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ck">
        <color indexed="9"/>
      </right>
      <top style="thin">
        <color indexed="64"/>
      </top>
      <bottom style="thin">
        <color theme="0"/>
      </bottom>
      <diagonal/>
    </border>
    <border>
      <left style="thin">
        <color theme="0"/>
      </left>
      <right style="thick">
        <color indexed="9"/>
      </right>
      <top style="thin">
        <color theme="0"/>
      </top>
      <bottom style="thin">
        <color theme="0"/>
      </bottom>
      <diagonal/>
    </border>
    <border>
      <left style="thin">
        <color theme="0"/>
      </left>
      <right style="thick">
        <color indexed="9"/>
      </right>
      <top style="thin">
        <color indexed="64"/>
      </top>
      <bottom style="thick">
        <color indexed="9"/>
      </bottom>
      <diagonal/>
    </border>
    <border>
      <left style="thin">
        <color theme="0"/>
      </left>
      <right style="thick">
        <color indexed="9"/>
      </right>
      <top style="thick">
        <color indexed="9"/>
      </top>
      <bottom style="thick">
        <color indexed="9"/>
      </bottom>
      <diagonal/>
    </border>
    <border>
      <left style="thin">
        <color theme="0"/>
      </left>
      <right style="thick">
        <color indexed="9"/>
      </right>
      <top style="thin">
        <color theme="0"/>
      </top>
      <bottom style="thin">
        <color indexed="64"/>
      </bottom>
      <diagonal/>
    </border>
    <border>
      <left style="thick">
        <color indexed="9"/>
      </left>
      <right style="dashed">
        <color indexed="9"/>
      </right>
      <top/>
      <bottom style="thin">
        <color indexed="64"/>
      </bottom>
      <diagonal/>
    </border>
    <border>
      <left style="dashed">
        <color indexed="9"/>
      </left>
      <right style="dashed">
        <color indexed="9"/>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ck">
        <color indexed="9"/>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ck">
        <color indexed="9"/>
      </right>
      <top style="thin">
        <color indexed="64"/>
      </top>
      <bottom style="thin">
        <color indexed="9"/>
      </bottom>
      <diagonal/>
    </border>
    <border>
      <left style="thick">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ck">
        <color indexed="9"/>
      </right>
      <top style="thin">
        <color indexed="9"/>
      </top>
      <bottom style="thin">
        <color indexed="9"/>
      </bottom>
      <diagonal/>
    </border>
    <border>
      <left style="thick">
        <color indexed="9"/>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ck">
        <color indexed="9"/>
      </right>
      <top style="thin">
        <color indexed="9"/>
      </top>
      <bottom style="thin">
        <color indexed="64"/>
      </bottom>
      <diagonal/>
    </border>
    <border>
      <left style="thick">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9"/>
      </bottom>
      <diagonal/>
    </border>
    <border>
      <left style="dashed">
        <color indexed="9"/>
      </left>
      <right style="thick">
        <color indexed="9"/>
      </right>
      <top style="thin">
        <color indexed="9"/>
      </top>
      <bottom style="thin">
        <color indexed="9"/>
      </bottom>
      <diagonal/>
    </border>
    <border>
      <left style="thick">
        <color indexed="9"/>
      </left>
      <right style="dashed">
        <color indexed="9"/>
      </right>
      <top style="thin">
        <color indexed="9"/>
      </top>
      <bottom style="thin">
        <color indexed="64"/>
      </bottom>
      <diagonal/>
    </border>
    <border>
      <left style="dashed">
        <color indexed="9"/>
      </left>
      <right style="dashed">
        <color indexed="9"/>
      </right>
      <top style="thin">
        <color indexed="9"/>
      </top>
      <bottom style="thin">
        <color indexed="64"/>
      </bottom>
      <diagonal/>
    </border>
    <border>
      <left style="dashed">
        <color indexed="9"/>
      </left>
      <right style="thick">
        <color indexed="9"/>
      </right>
      <top style="thin">
        <color indexed="9"/>
      </top>
      <bottom style="thin">
        <color indexed="64"/>
      </bottom>
      <diagonal/>
    </border>
    <border>
      <left style="thick">
        <color indexed="9"/>
      </left>
      <right style="dashed">
        <color indexed="9"/>
      </right>
      <top/>
      <bottom style="thin">
        <color indexed="9"/>
      </bottom>
      <diagonal/>
    </border>
    <border>
      <left style="dashed">
        <color indexed="9"/>
      </left>
      <right style="dashed">
        <color indexed="9"/>
      </right>
      <top/>
      <bottom style="thin">
        <color indexed="9"/>
      </bottom>
      <diagonal/>
    </border>
    <border>
      <left style="dashed">
        <color indexed="9"/>
      </left>
      <right style="thick">
        <color indexed="9"/>
      </right>
      <top/>
      <bottom style="thin">
        <color indexed="9"/>
      </bottom>
      <diagonal/>
    </border>
    <border>
      <left style="dashed">
        <color indexed="9"/>
      </left>
      <right style="dashed">
        <color indexed="9"/>
      </right>
      <top style="thin">
        <color indexed="64"/>
      </top>
      <bottom style="thin">
        <color auto="1"/>
      </bottom>
      <diagonal/>
    </border>
    <border>
      <left style="thin">
        <color theme="0"/>
      </left>
      <right style="thick">
        <color indexed="9"/>
      </right>
      <top style="thick">
        <color indexed="9"/>
      </top>
      <bottom style="thin">
        <color indexed="64"/>
      </bottom>
      <diagonal/>
    </border>
    <border>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ck">
        <color indexed="9"/>
      </right>
      <top style="thin">
        <color indexed="64"/>
      </top>
      <bottom/>
      <diagonal/>
    </border>
    <border>
      <left style="thin">
        <color theme="0"/>
      </left>
      <right style="thick">
        <color indexed="9"/>
      </right>
      <top/>
      <bottom/>
      <diagonal/>
    </border>
    <border>
      <left/>
      <right style="thin">
        <color theme="0"/>
      </right>
      <top/>
      <bottom style="thin">
        <color indexed="9"/>
      </bottom>
      <diagonal/>
    </border>
    <border>
      <left style="thin">
        <color theme="0"/>
      </left>
      <right style="thin">
        <color theme="0"/>
      </right>
      <top/>
      <bottom style="thin">
        <color indexed="9"/>
      </bottom>
      <diagonal/>
    </border>
    <border>
      <left style="thin">
        <color theme="0"/>
      </left>
      <right style="thick">
        <color indexed="9"/>
      </right>
      <top/>
      <bottom style="thin">
        <color indexed="9"/>
      </bottom>
      <diagonal/>
    </border>
    <border>
      <left/>
      <right style="thin">
        <color theme="0"/>
      </right>
      <top style="thin">
        <color indexed="9"/>
      </top>
      <bottom/>
      <diagonal/>
    </border>
    <border>
      <left style="thin">
        <color theme="0"/>
      </left>
      <right style="thin">
        <color theme="0"/>
      </right>
      <top style="thin">
        <color indexed="9"/>
      </top>
      <bottom/>
      <diagonal/>
    </border>
    <border>
      <left style="thin">
        <color theme="0"/>
      </left>
      <right style="thick">
        <color indexed="9"/>
      </right>
      <top style="thin">
        <color indexed="9"/>
      </top>
      <bottom/>
      <diagonal/>
    </border>
    <border>
      <left style="thin">
        <color theme="0"/>
      </left>
      <right style="thin">
        <color theme="0"/>
      </right>
      <top style="thin">
        <color indexed="64"/>
      </top>
      <bottom style="thin">
        <color rgb="FFEEECE1"/>
      </bottom>
      <diagonal/>
    </border>
    <border>
      <left style="thin">
        <color theme="0"/>
      </left>
      <right style="thick">
        <color indexed="9"/>
      </right>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rgb="FFEEECE1"/>
      </bottom>
      <diagonal/>
    </border>
    <border>
      <left style="thin">
        <color theme="0"/>
      </left>
      <right/>
      <top style="thin">
        <color indexed="64"/>
      </top>
      <bottom style="thin">
        <color rgb="FFEEECE1"/>
      </bottom>
      <diagonal/>
    </border>
    <border>
      <left/>
      <right style="thin">
        <color theme="0"/>
      </right>
      <top style="thin">
        <color rgb="FFEEECE1"/>
      </top>
      <bottom style="thin">
        <color rgb="FFEEECE1"/>
      </bottom>
      <diagonal/>
    </border>
    <border>
      <left style="thin">
        <color theme="0"/>
      </left>
      <right style="thin">
        <color theme="0"/>
      </right>
      <top style="thin">
        <color rgb="FFEEECE1"/>
      </top>
      <bottom style="thin">
        <color rgb="FFEEECE1"/>
      </bottom>
      <diagonal/>
    </border>
    <border>
      <left style="thin">
        <color theme="0"/>
      </left>
      <right/>
      <top style="thin">
        <color rgb="FFEEECE1"/>
      </top>
      <bottom style="thin">
        <color rgb="FFEEECE1"/>
      </bottom>
      <diagonal/>
    </border>
    <border>
      <left/>
      <right style="thin">
        <color theme="0"/>
      </right>
      <top style="thin">
        <color theme="0"/>
      </top>
      <bottom style="thin">
        <color rgb="FFEEECE1"/>
      </bottom>
      <diagonal/>
    </border>
    <border>
      <left style="thin">
        <color theme="0"/>
      </left>
      <right style="thin">
        <color theme="0"/>
      </right>
      <top style="thin">
        <color theme="0"/>
      </top>
      <bottom style="thin">
        <color rgb="FFEEECE1"/>
      </bottom>
      <diagonal/>
    </border>
    <border>
      <left style="thin">
        <color theme="0"/>
      </left>
      <right/>
      <top style="thin">
        <color theme="0"/>
      </top>
      <bottom style="thin">
        <color rgb="FFEEECE1"/>
      </bottom>
      <diagonal/>
    </border>
    <border>
      <left/>
      <right style="thin">
        <color theme="0"/>
      </right>
      <top style="thin">
        <color rgb="FFEEECE1"/>
      </top>
      <bottom style="thin">
        <color theme="0"/>
      </bottom>
      <diagonal/>
    </border>
    <border>
      <left style="thin">
        <color theme="0"/>
      </left>
      <right style="thin">
        <color theme="0"/>
      </right>
      <top style="thin">
        <color rgb="FFEEECE1"/>
      </top>
      <bottom style="thin">
        <color theme="0"/>
      </bottom>
      <diagonal/>
    </border>
    <border>
      <left style="thin">
        <color theme="0"/>
      </left>
      <right/>
      <top style="thin">
        <color rgb="FFEEECE1"/>
      </top>
      <bottom style="thin">
        <color theme="0"/>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style="thin">
        <color indexed="9"/>
      </left>
      <right style="dashed">
        <color indexed="9"/>
      </right>
      <top style="thin">
        <color indexed="64"/>
      </top>
      <bottom style="thin">
        <color indexed="9"/>
      </bottom>
      <diagonal/>
    </border>
    <border>
      <left style="thin">
        <color indexed="9"/>
      </left>
      <right style="dashed">
        <color indexed="9"/>
      </right>
      <top style="thin">
        <color indexed="9"/>
      </top>
      <bottom style="thin">
        <color indexed="9"/>
      </bottom>
      <diagonal/>
    </border>
    <border>
      <left style="thin">
        <color indexed="9"/>
      </left>
      <right style="dashed">
        <color indexed="9"/>
      </right>
      <top style="thin">
        <color indexed="9"/>
      </top>
      <bottom style="thin">
        <color indexed="64"/>
      </bottom>
      <diagonal/>
    </border>
    <border>
      <left/>
      <right/>
      <top style="thin">
        <color indexed="64"/>
      </top>
      <bottom/>
      <diagonal/>
    </border>
    <border>
      <left/>
      <right/>
      <top/>
      <bottom style="thin">
        <color theme="0"/>
      </bottom>
      <diagonal/>
    </border>
    <border>
      <left style="thin">
        <color theme="0"/>
      </left>
      <right/>
      <top style="thin">
        <color indexed="9"/>
      </top>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top style="thin">
        <color auto="1"/>
      </top>
      <bottom/>
      <diagonal/>
    </border>
    <border>
      <left/>
      <right/>
      <top style="thin">
        <color indexed="64"/>
      </top>
      <bottom/>
      <diagonal/>
    </border>
    <border>
      <left style="dashed">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64"/>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9"/>
      </top>
      <bottom style="thin">
        <color indexed="64"/>
      </bottom>
      <diagonal/>
    </border>
    <border>
      <left style="thin">
        <color theme="0"/>
      </left>
      <right style="thin">
        <color theme="0"/>
      </right>
      <top style="thin">
        <color indexed="9"/>
      </top>
      <bottom style="thin">
        <color indexed="64"/>
      </bottom>
      <diagonal/>
    </border>
    <border>
      <left style="thin">
        <color theme="0"/>
      </left>
      <right/>
      <top style="thin">
        <color indexed="9"/>
      </top>
      <bottom style="thin">
        <color indexed="64"/>
      </bottom>
      <diagonal/>
    </border>
    <border>
      <left style="thin">
        <color theme="0"/>
      </left>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style="dashed">
        <color indexed="9"/>
      </right>
      <top style="thin">
        <color indexed="64"/>
      </top>
      <bottom style="thick">
        <color indexed="9"/>
      </bottom>
      <diagonal/>
    </border>
    <border>
      <left style="dashed">
        <color indexed="9"/>
      </left>
      <right/>
      <top style="thin">
        <color indexed="64"/>
      </top>
      <bottom style="thick">
        <color indexed="9"/>
      </bottom>
      <diagonal/>
    </border>
    <border>
      <left/>
      <right style="dashed">
        <color indexed="9"/>
      </right>
      <top/>
      <bottom style="thin">
        <color indexed="9"/>
      </bottom>
      <diagonal/>
    </border>
    <border>
      <left style="dashed">
        <color indexed="9"/>
      </left>
      <right/>
      <top/>
      <bottom style="thin">
        <color indexed="9"/>
      </bottom>
      <diagonal/>
    </border>
    <border>
      <left/>
      <right style="dashed">
        <color indexed="9"/>
      </right>
      <top style="thin">
        <color indexed="9"/>
      </top>
      <bottom style="thin">
        <color indexed="9"/>
      </bottom>
      <diagonal/>
    </border>
    <border>
      <left style="dashed">
        <color indexed="9"/>
      </left>
      <right/>
      <top style="thin">
        <color indexed="9"/>
      </top>
      <bottom style="thin">
        <color indexed="9"/>
      </bottom>
      <diagonal/>
    </border>
    <border>
      <left/>
      <right style="dashed">
        <color indexed="9"/>
      </right>
      <top style="thin">
        <color indexed="9"/>
      </top>
      <bottom style="thin">
        <color indexed="64"/>
      </bottom>
      <diagonal/>
    </border>
    <border>
      <left style="dashed">
        <color indexed="9"/>
      </left>
      <right/>
      <top style="thin">
        <color indexed="9"/>
      </top>
      <bottom style="thin">
        <color indexed="64"/>
      </bottom>
      <diagonal/>
    </border>
    <border>
      <left style="thin">
        <color theme="0"/>
      </left>
      <right/>
      <top style="thin">
        <color indexed="64"/>
      </top>
      <bottom style="thick">
        <color indexed="9"/>
      </bottom>
      <diagonal/>
    </border>
    <border>
      <left style="thin">
        <color theme="0"/>
      </left>
      <right/>
      <top style="thick">
        <color indexed="9"/>
      </top>
      <bottom style="thick">
        <color indexed="9"/>
      </bottom>
      <diagonal/>
    </border>
    <border>
      <left style="thin">
        <color theme="0"/>
      </left>
      <right/>
      <top style="thick">
        <color indexed="9"/>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bottom style="hair">
        <color indexed="64"/>
      </bottom>
      <diagonal/>
    </border>
    <border>
      <left style="dashed">
        <color indexed="9"/>
      </left>
      <right style="dashed">
        <color indexed="9"/>
      </right>
      <top style="thin">
        <color indexed="64"/>
      </top>
      <bottom/>
      <diagonal/>
    </border>
    <border>
      <left style="dashed">
        <color indexed="9"/>
      </left>
      <right style="dashed">
        <color indexed="9"/>
      </right>
      <top/>
      <bottom/>
      <diagonal/>
    </border>
    <border>
      <left style="dashed">
        <color indexed="9"/>
      </left>
      <right style="thick">
        <color indexed="9"/>
      </right>
      <top style="thin">
        <color indexed="64"/>
      </top>
      <bottom/>
      <diagonal/>
    </border>
    <border>
      <left style="dashed">
        <color indexed="9"/>
      </left>
      <right style="thick">
        <color indexed="9"/>
      </right>
      <top/>
      <bottom/>
      <diagonal/>
    </border>
    <border>
      <left style="dashed">
        <color indexed="9"/>
      </left>
      <right style="thick">
        <color indexed="9"/>
      </right>
      <top/>
      <bottom style="thin">
        <color auto="1"/>
      </bottom>
      <diagonal/>
    </border>
    <border>
      <left style="thick">
        <color indexed="9"/>
      </left>
      <right style="dashed">
        <color indexed="9"/>
      </right>
      <top style="thin">
        <color indexed="64"/>
      </top>
      <bottom/>
      <diagonal/>
    </border>
    <border>
      <left style="thick">
        <color indexed="9"/>
      </left>
      <right style="dashed">
        <color indexed="9"/>
      </right>
      <top/>
      <bottom/>
      <diagonal/>
    </border>
  </borders>
  <cellStyleXfs count="10">
    <xf numFmtId="0" fontId="0" fillId="0" borderId="0"/>
    <xf numFmtId="0" fontId="1" fillId="0" borderId="0"/>
    <xf numFmtId="0" fontId="1" fillId="0" borderId="0"/>
    <xf numFmtId="166" fontId="22"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5" fillId="0" borderId="0"/>
    <xf numFmtId="0" fontId="1" fillId="0" borderId="0"/>
  </cellStyleXfs>
  <cellXfs count="2470">
    <xf numFmtId="0" fontId="0" fillId="0" borderId="0" xfId="0"/>
    <xf numFmtId="0" fontId="3" fillId="0" borderId="0" xfId="1" applyFont="1" applyAlignment="1">
      <alignment vertical="center"/>
    </xf>
    <xf numFmtId="0" fontId="3" fillId="2" borderId="0" xfId="1" applyFont="1" applyFill="1" applyAlignment="1">
      <alignment vertical="center"/>
    </xf>
    <xf numFmtId="49" fontId="6" fillId="3" borderId="13" xfId="1" applyNumberFormat="1" applyFont="1" applyFill="1" applyBorder="1" applyAlignment="1">
      <alignment horizontal="center" vertical="center"/>
    </xf>
    <xf numFmtId="164" fontId="5" fillId="3" borderId="13" xfId="1" applyNumberFormat="1" applyFont="1" applyFill="1" applyBorder="1" applyAlignment="1">
      <alignment horizontal="center" vertical="center"/>
    </xf>
    <xf numFmtId="164" fontId="14" fillId="0" borderId="10" xfId="1" applyNumberFormat="1" applyFont="1" applyBorder="1" applyAlignment="1">
      <alignment horizontal="center" vertical="center"/>
    </xf>
    <xf numFmtId="0" fontId="1" fillId="0" borderId="0" xfId="1" applyFont="1"/>
    <xf numFmtId="0" fontId="3" fillId="0" borderId="0" xfId="2" applyFont="1" applyAlignment="1">
      <alignment vertical="center"/>
    </xf>
    <xf numFmtId="49" fontId="5" fillId="0" borderId="0" xfId="2" applyNumberFormat="1" applyFont="1" applyAlignment="1">
      <alignment horizontal="left" vertical="center"/>
    </xf>
    <xf numFmtId="0" fontId="3" fillId="2" borderId="0" xfId="2" applyFont="1" applyFill="1" applyAlignment="1">
      <alignment vertical="center"/>
    </xf>
    <xf numFmtId="49" fontId="5" fillId="0" borderId="31" xfId="2" applyNumberFormat="1" applyFont="1" applyBorder="1" applyAlignment="1">
      <alignment horizontal="center" vertical="center"/>
    </xf>
    <xf numFmtId="49" fontId="5" fillId="0" borderId="32" xfId="2" applyNumberFormat="1" applyFont="1" applyBorder="1" applyAlignment="1">
      <alignment horizontal="center" vertical="center"/>
    </xf>
    <xf numFmtId="0" fontId="1" fillId="0" borderId="0" xfId="2" applyFont="1" applyAlignment="1">
      <alignment vertical="center"/>
    </xf>
    <xf numFmtId="0" fontId="1" fillId="0" borderId="0" xfId="1" applyFont="1" applyAlignment="1">
      <alignment horizontal="center"/>
    </xf>
    <xf numFmtId="49" fontId="5" fillId="0" borderId="0" xfId="1" applyNumberFormat="1" applyFont="1" applyAlignment="1">
      <alignment horizontal="left" vertical="center"/>
    </xf>
    <xf numFmtId="0" fontId="1" fillId="0" borderId="0" xfId="1" applyFont="1" applyAlignment="1">
      <alignment vertical="center"/>
    </xf>
    <xf numFmtId="0" fontId="1" fillId="0" borderId="0" xfId="2" applyFont="1" applyAlignment="1">
      <alignment horizontal="center"/>
    </xf>
    <xf numFmtId="0" fontId="1" fillId="0" borderId="0" xfId="2" applyFont="1"/>
    <xf numFmtId="49" fontId="6" fillId="3" borderId="13" xfId="2" applyNumberFormat="1" applyFont="1" applyFill="1" applyBorder="1" applyAlignment="1">
      <alignment horizontal="center" vertical="center"/>
    </xf>
    <xf numFmtId="164" fontId="5" fillId="3" borderId="13" xfId="2" applyNumberFormat="1" applyFont="1" applyFill="1" applyBorder="1" applyAlignment="1">
      <alignment horizontal="center" vertical="center"/>
    </xf>
    <xf numFmtId="0" fontId="5" fillId="0" borderId="0" xfId="1" applyFont="1" applyAlignment="1">
      <alignment horizontal="right" vertical="center"/>
    </xf>
    <xf numFmtId="0" fontId="5" fillId="0" borderId="1" xfId="1" applyFont="1" applyBorder="1" applyAlignment="1">
      <alignment vertical="center"/>
    </xf>
    <xf numFmtId="0" fontId="5" fillId="0" borderId="0" xfId="1" applyFont="1" applyBorder="1" applyAlignment="1">
      <alignment vertical="center"/>
    </xf>
    <xf numFmtId="0" fontId="5" fillId="0" borderId="0" xfId="2" applyFont="1" applyAlignment="1">
      <alignment horizontal="right" vertical="center"/>
    </xf>
    <xf numFmtId="0" fontId="5" fillId="0" borderId="1" xfId="2" applyFont="1" applyBorder="1" applyAlignment="1">
      <alignment vertical="center"/>
    </xf>
    <xf numFmtId="0" fontId="5" fillId="0" borderId="1" xfId="2" applyFont="1" applyBorder="1" applyAlignment="1">
      <alignment horizontal="right" vertical="center"/>
    </xf>
    <xf numFmtId="0" fontId="5" fillId="0" borderId="0" xfId="2" applyFont="1" applyBorder="1" applyAlignment="1">
      <alignment vertical="center"/>
    </xf>
    <xf numFmtId="0" fontId="5" fillId="0" borderId="0" xfId="2" applyFont="1" applyBorder="1" applyAlignment="1">
      <alignment horizontal="center" vertical="center"/>
    </xf>
    <xf numFmtId="3" fontId="1" fillId="0" borderId="13" xfId="2" applyNumberFormat="1" applyFont="1" applyBorder="1" applyAlignment="1">
      <alignment horizontal="right" vertical="center"/>
    </xf>
    <xf numFmtId="3" fontId="1" fillId="0" borderId="32" xfId="2" applyNumberFormat="1" applyFont="1" applyBorder="1" applyAlignment="1">
      <alignment horizontal="right" vertical="center"/>
    </xf>
    <xf numFmtId="3" fontId="1" fillId="3" borderId="13" xfId="2" applyNumberFormat="1" applyFont="1" applyFill="1" applyBorder="1" applyAlignment="1">
      <alignment horizontal="right" vertical="center"/>
    </xf>
    <xf numFmtId="49" fontId="24" fillId="6" borderId="13" xfId="1" applyNumberFormat="1" applyFont="1" applyFill="1" applyBorder="1" applyAlignment="1">
      <alignment horizontal="center" vertical="center"/>
    </xf>
    <xf numFmtId="49" fontId="6" fillId="6" borderId="13" xfId="1" applyNumberFormat="1" applyFont="1" applyFill="1" applyBorder="1" applyAlignment="1">
      <alignment horizontal="center" vertical="center"/>
    </xf>
    <xf numFmtId="164" fontId="5" fillId="6" borderId="13" xfId="1" applyNumberFormat="1" applyFont="1" applyFill="1" applyBorder="1" applyAlignment="1">
      <alignment horizontal="center" vertical="center"/>
    </xf>
    <xf numFmtId="49" fontId="15" fillId="0" borderId="0" xfId="2" applyNumberFormat="1" applyFont="1" applyAlignment="1">
      <alignment horizontal="left" vertical="center"/>
    </xf>
    <xf numFmtId="49" fontId="15" fillId="0" borderId="0" xfId="1" applyNumberFormat="1" applyFont="1" applyAlignment="1">
      <alignment horizontal="left" vertical="center"/>
    </xf>
    <xf numFmtId="0" fontId="19" fillId="0" borderId="0" xfId="0" applyFont="1"/>
    <xf numFmtId="0" fontId="15" fillId="0" borderId="0" xfId="0" applyFont="1"/>
    <xf numFmtId="0" fontId="1" fillId="2" borderId="0" xfId="2" applyFont="1" applyFill="1" applyAlignment="1">
      <alignment vertical="center"/>
    </xf>
    <xf numFmtId="0" fontId="1" fillId="2" borderId="0" xfId="1" applyFont="1" applyFill="1" applyAlignment="1">
      <alignment vertical="center"/>
    </xf>
    <xf numFmtId="0" fontId="1" fillId="5" borderId="0" xfId="1" applyFont="1" applyFill="1" applyAlignment="1">
      <alignment vertical="center"/>
    </xf>
    <xf numFmtId="0" fontId="29" fillId="0" borderId="0" xfId="0" applyFont="1" applyAlignment="1">
      <alignment horizontal="center"/>
    </xf>
    <xf numFmtId="0" fontId="28" fillId="0" borderId="0" xfId="0" applyFont="1"/>
    <xf numFmtId="0" fontId="30" fillId="0" borderId="0" xfId="0" applyFont="1" applyAlignment="1">
      <alignment horizontal="center"/>
    </xf>
    <xf numFmtId="0" fontId="28" fillId="0" borderId="0" xfId="0" applyFont="1" applyAlignment="1">
      <alignment vertical="center"/>
    </xf>
    <xf numFmtId="0" fontId="1" fillId="3" borderId="0" xfId="1" applyFont="1" applyFill="1" applyAlignment="1">
      <alignment vertical="center"/>
    </xf>
    <xf numFmtId="0" fontId="1" fillId="0" borderId="0" xfId="1" applyFont="1" applyFill="1" applyAlignment="1">
      <alignment vertical="center"/>
    </xf>
    <xf numFmtId="0" fontId="1" fillId="0" borderId="0" xfId="2" applyFont="1" applyAlignment="1">
      <alignment horizontal="left"/>
    </xf>
    <xf numFmtId="0" fontId="1" fillId="0" borderId="0" xfId="2" applyFont="1" applyAlignment="1">
      <alignment horizontal="right"/>
    </xf>
    <xf numFmtId="0" fontId="1" fillId="2" borderId="0" xfId="2" applyFont="1" applyFill="1" applyAlignment="1">
      <alignment vertical="center" wrapText="1"/>
    </xf>
    <xf numFmtId="0" fontId="1" fillId="0" borderId="0" xfId="2" applyFont="1" applyAlignment="1">
      <alignment vertical="center" wrapText="1"/>
    </xf>
    <xf numFmtId="0" fontId="1" fillId="3" borderId="0" xfId="2" applyFont="1" applyFill="1" applyAlignment="1">
      <alignment vertical="center"/>
    </xf>
    <xf numFmtId="0" fontId="1" fillId="4" borderId="0" xfId="2" applyFont="1" applyFill="1" applyAlignment="1">
      <alignment vertical="center"/>
    </xf>
    <xf numFmtId="0" fontId="4" fillId="0" borderId="0" xfId="1" applyFont="1" applyFill="1" applyBorder="1" applyAlignment="1">
      <alignment vertical="center"/>
    </xf>
    <xf numFmtId="0" fontId="5" fillId="0" borderId="0" xfId="1" applyFont="1" applyFill="1" applyBorder="1"/>
    <xf numFmtId="0" fontId="5" fillId="0" borderId="0" xfId="1" applyFont="1" applyFill="1" applyBorder="1" applyAlignment="1">
      <alignment vertical="center"/>
    </xf>
    <xf numFmtId="0" fontId="1" fillId="0" borderId="0" xfId="1" applyFont="1" applyFill="1" applyBorder="1" applyAlignment="1">
      <alignment vertical="center"/>
    </xf>
    <xf numFmtId="0" fontId="1" fillId="0" borderId="0" xfId="1" applyFont="1" applyFill="1"/>
    <xf numFmtId="0" fontId="1" fillId="0" borderId="0" xfId="1" applyFont="1" applyFill="1" applyBorder="1"/>
    <xf numFmtId="0" fontId="33" fillId="0" borderId="0" xfId="0" applyFont="1" applyAlignment="1">
      <alignment horizontal="center"/>
    </xf>
    <xf numFmtId="0" fontId="34" fillId="0" borderId="0" xfId="0" applyFont="1"/>
    <xf numFmtId="0" fontId="35" fillId="0" borderId="0" xfId="0" applyFont="1" applyAlignment="1">
      <alignment horizontal="center"/>
    </xf>
    <xf numFmtId="3" fontId="1" fillId="0" borderId="32" xfId="1" applyNumberFormat="1" applyFont="1" applyBorder="1" applyAlignment="1">
      <alignment horizontal="right" vertical="center"/>
    </xf>
    <xf numFmtId="0" fontId="38" fillId="0" borderId="0" xfId="4" applyFont="1" applyAlignment="1">
      <alignment vertical="center"/>
    </xf>
    <xf numFmtId="169" fontId="1" fillId="6" borderId="13" xfId="7" applyNumberFormat="1" applyFont="1" applyFill="1" applyBorder="1" applyAlignment="1">
      <alignment horizontal="right" vertical="center"/>
    </xf>
    <xf numFmtId="169" fontId="1" fillId="3" borderId="13" xfId="7" applyNumberFormat="1" applyFont="1" applyFill="1" applyBorder="1" applyAlignment="1">
      <alignment horizontal="right" vertical="center"/>
    </xf>
    <xf numFmtId="169" fontId="1" fillId="6" borderId="16" xfId="7" applyNumberFormat="1" applyFont="1" applyFill="1" applyBorder="1" applyAlignment="1">
      <alignment horizontal="right" vertical="center"/>
    </xf>
    <xf numFmtId="0" fontId="38" fillId="6" borderId="0" xfId="4" applyFont="1" applyFill="1" applyAlignment="1">
      <alignment vertical="center"/>
    </xf>
    <xf numFmtId="49" fontId="5" fillId="6" borderId="20" xfId="1" applyNumberFormat="1" applyFont="1" applyFill="1" applyBorder="1" applyAlignment="1">
      <alignment horizontal="center" vertical="center"/>
    </xf>
    <xf numFmtId="167" fontId="1" fillId="6" borderId="21" xfId="3" applyNumberFormat="1" applyFont="1" applyFill="1" applyBorder="1" applyAlignment="1">
      <alignment horizontal="center" vertical="center"/>
    </xf>
    <xf numFmtId="49" fontId="5" fillId="6" borderId="22" xfId="1" applyNumberFormat="1" applyFont="1" applyFill="1" applyBorder="1" applyAlignment="1">
      <alignment horizontal="center" vertical="center"/>
    </xf>
    <xf numFmtId="0" fontId="3" fillId="6" borderId="0" xfId="1" applyFont="1" applyFill="1" applyAlignment="1">
      <alignment vertical="center"/>
    </xf>
    <xf numFmtId="0" fontId="1" fillId="6" borderId="0" xfId="1" applyFont="1" applyFill="1" applyAlignment="1">
      <alignment vertical="center"/>
    </xf>
    <xf numFmtId="3" fontId="1" fillId="6" borderId="32" xfId="1" applyNumberFormat="1" applyFont="1" applyFill="1" applyBorder="1" applyAlignment="1">
      <alignment horizontal="right" vertical="center"/>
    </xf>
    <xf numFmtId="0" fontId="26" fillId="0" borderId="0" xfId="1" applyFont="1" applyAlignment="1">
      <alignment vertical="center"/>
    </xf>
    <xf numFmtId="3" fontId="1" fillId="6" borderId="13" xfId="1" applyNumberFormat="1" applyFont="1" applyFill="1" applyBorder="1" applyAlignment="1">
      <alignment vertical="center"/>
    </xf>
    <xf numFmtId="49" fontId="5" fillId="6" borderId="13" xfId="1" applyNumberFormat="1" applyFont="1" applyFill="1" applyBorder="1" applyAlignment="1">
      <alignment horizontal="center" vertical="center"/>
    </xf>
    <xf numFmtId="165" fontId="5" fillId="6" borderId="13" xfId="1" applyNumberFormat="1" applyFont="1" applyFill="1" applyBorder="1" applyAlignment="1">
      <alignment horizontal="center" vertical="center"/>
    </xf>
    <xf numFmtId="3" fontId="1" fillId="6" borderId="13" xfId="1" applyNumberFormat="1" applyFont="1" applyFill="1" applyBorder="1" applyAlignment="1">
      <alignment horizontal="right" vertical="center"/>
    </xf>
    <xf numFmtId="169" fontId="10" fillId="0" borderId="10" xfId="7" applyNumberFormat="1" applyFont="1" applyFill="1" applyBorder="1" applyAlignment="1">
      <alignment horizontal="right" vertical="center"/>
    </xf>
    <xf numFmtId="0" fontId="3" fillId="6" borderId="0" xfId="2" applyFont="1" applyFill="1" applyAlignment="1">
      <alignment vertical="center"/>
    </xf>
    <xf numFmtId="0" fontId="1" fillId="6" borderId="0" xfId="2" applyFont="1" applyFill="1" applyAlignment="1">
      <alignment vertical="center"/>
    </xf>
    <xf numFmtId="0" fontId="26" fillId="0" borderId="0" xfId="2" applyFont="1" applyAlignment="1">
      <alignment vertical="center"/>
    </xf>
    <xf numFmtId="0" fontId="13" fillId="0" borderId="0" xfId="2" applyFont="1" applyAlignment="1">
      <alignment vertical="center"/>
    </xf>
    <xf numFmtId="49" fontId="6" fillId="6" borderId="13" xfId="2" applyNumberFormat="1" applyFont="1" applyFill="1" applyBorder="1" applyAlignment="1">
      <alignment horizontal="center" vertical="center"/>
    </xf>
    <xf numFmtId="3" fontId="1" fillId="6" borderId="13" xfId="2" applyNumberFormat="1" applyFont="1" applyFill="1" applyBorder="1" applyAlignment="1">
      <alignment horizontal="right" vertical="center"/>
    </xf>
    <xf numFmtId="164" fontId="5" fillId="6" borderId="13" xfId="2" applyNumberFormat="1" applyFont="1" applyFill="1" applyBorder="1" applyAlignment="1">
      <alignment horizontal="center" vertical="center"/>
    </xf>
    <xf numFmtId="3" fontId="26" fillId="6" borderId="13" xfId="2" applyNumberFormat="1" applyFont="1" applyFill="1" applyBorder="1" applyAlignment="1">
      <alignment horizontal="right" vertical="center"/>
    </xf>
    <xf numFmtId="3" fontId="26" fillId="3" borderId="13" xfId="2" applyNumberFormat="1" applyFont="1" applyFill="1" applyBorder="1" applyAlignment="1">
      <alignment horizontal="right" vertical="center"/>
    </xf>
    <xf numFmtId="49" fontId="5" fillId="6" borderId="31" xfId="2" applyNumberFormat="1" applyFont="1" applyFill="1" applyBorder="1" applyAlignment="1">
      <alignment horizontal="center" vertical="center"/>
    </xf>
    <xf numFmtId="3" fontId="1" fillId="6" borderId="32" xfId="2" applyNumberFormat="1" applyFont="1" applyFill="1" applyBorder="1" applyAlignment="1">
      <alignment horizontal="right" vertical="center"/>
    </xf>
    <xf numFmtId="0" fontId="26" fillId="6" borderId="0" xfId="2" applyFont="1" applyFill="1" applyAlignment="1">
      <alignment vertical="center"/>
    </xf>
    <xf numFmtId="169" fontId="13" fillId="0" borderId="10" xfId="7" applyNumberFormat="1" applyFont="1" applyBorder="1" applyAlignment="1">
      <alignment horizontal="right" vertical="center"/>
    </xf>
    <xf numFmtId="169" fontId="13" fillId="0" borderId="13" xfId="7" applyNumberFormat="1" applyFont="1" applyBorder="1" applyAlignment="1">
      <alignment horizontal="right" vertical="center"/>
    </xf>
    <xf numFmtId="169" fontId="26" fillId="6" borderId="27" xfId="7" applyNumberFormat="1" applyFont="1" applyFill="1" applyBorder="1" applyAlignment="1">
      <alignment horizontal="right" vertical="center"/>
    </xf>
    <xf numFmtId="49" fontId="5" fillId="6" borderId="32" xfId="2" applyNumberFormat="1" applyFont="1" applyFill="1" applyBorder="1" applyAlignment="1">
      <alignment horizontal="center" vertical="center"/>
    </xf>
    <xf numFmtId="3" fontId="26" fillId="6" borderId="30" xfId="2" applyNumberFormat="1" applyFont="1" applyFill="1" applyBorder="1" applyAlignment="1">
      <alignment horizontal="right" vertical="center"/>
    </xf>
    <xf numFmtId="3" fontId="26" fillId="0" borderId="30" xfId="2" applyNumberFormat="1" applyFont="1" applyBorder="1" applyAlignment="1">
      <alignment horizontal="right" vertical="center"/>
    </xf>
    <xf numFmtId="3" fontId="13" fillId="6" borderId="30" xfId="2" applyNumberFormat="1" applyFont="1" applyFill="1" applyBorder="1" applyAlignment="1">
      <alignment horizontal="right" vertical="center"/>
    </xf>
    <xf numFmtId="3" fontId="13" fillId="0" borderId="30" xfId="2" applyNumberFormat="1" applyFont="1" applyBorder="1" applyAlignment="1">
      <alignment horizontal="right" vertical="center"/>
    </xf>
    <xf numFmtId="49" fontId="11" fillId="6" borderId="9" xfId="2" applyNumberFormat="1" applyFont="1" applyFill="1" applyBorder="1" applyAlignment="1">
      <alignment horizontal="center" vertical="center"/>
    </xf>
    <xf numFmtId="49" fontId="14" fillId="6" borderId="11" xfId="2" applyNumberFormat="1" applyFont="1" applyFill="1" applyBorder="1" applyAlignment="1">
      <alignment horizontal="center" vertical="center"/>
    </xf>
    <xf numFmtId="169" fontId="13" fillId="6" borderId="10" xfId="7" applyNumberFormat="1" applyFont="1" applyFill="1" applyBorder="1" applyAlignment="1">
      <alignment horizontal="right" vertical="center"/>
    </xf>
    <xf numFmtId="169" fontId="1" fillId="0" borderId="13" xfId="7" applyNumberFormat="1" applyFont="1" applyFill="1" applyBorder="1" applyAlignment="1">
      <alignment horizontal="right" vertical="center"/>
    </xf>
    <xf numFmtId="169" fontId="13" fillId="6" borderId="13" xfId="7" applyNumberFormat="1" applyFont="1" applyFill="1" applyBorder="1" applyAlignment="1">
      <alignment horizontal="right" vertical="center"/>
    </xf>
    <xf numFmtId="169" fontId="13" fillId="3" borderId="13" xfId="7" applyNumberFormat="1" applyFont="1" applyFill="1" applyBorder="1" applyAlignment="1">
      <alignment horizontal="right" vertical="center"/>
    </xf>
    <xf numFmtId="3" fontId="26" fillId="0" borderId="13" xfId="2" applyNumberFormat="1" applyFont="1" applyBorder="1" applyAlignment="1">
      <alignment horizontal="right" vertical="center"/>
    </xf>
    <xf numFmtId="3" fontId="13" fillId="6" borderId="13" xfId="2" applyNumberFormat="1" applyFont="1" applyFill="1" applyBorder="1" applyAlignment="1">
      <alignment horizontal="right" vertical="center"/>
    </xf>
    <xf numFmtId="3" fontId="13" fillId="3" borderId="13" xfId="2" applyNumberFormat="1" applyFont="1" applyFill="1" applyBorder="1" applyAlignment="1">
      <alignment horizontal="right" vertical="center"/>
    </xf>
    <xf numFmtId="3" fontId="13" fillId="0" borderId="13" xfId="2" applyNumberFormat="1" applyFont="1" applyBorder="1" applyAlignment="1">
      <alignment horizontal="right" vertical="center"/>
    </xf>
    <xf numFmtId="169" fontId="10" fillId="3" borderId="10" xfId="7" applyNumberFormat="1" applyFont="1" applyFill="1" applyBorder="1" applyAlignment="1">
      <alignment horizontal="right" vertical="center"/>
    </xf>
    <xf numFmtId="169" fontId="1" fillId="6" borderId="32" xfId="7" applyNumberFormat="1" applyFont="1" applyFill="1" applyBorder="1" applyAlignment="1">
      <alignment horizontal="right" vertical="center"/>
    </xf>
    <xf numFmtId="169" fontId="13" fillId="6" borderId="27" xfId="7" applyNumberFormat="1" applyFont="1" applyFill="1" applyBorder="1" applyAlignment="1">
      <alignment horizontal="right" vertical="center"/>
    </xf>
    <xf numFmtId="164" fontId="5" fillId="6" borderId="13" xfId="1" applyNumberFormat="1" applyFont="1" applyFill="1" applyBorder="1" applyAlignment="1">
      <alignment horizontal="right" vertical="center" wrapText="1"/>
    </xf>
    <xf numFmtId="165" fontId="6" fillId="6" borderId="13" xfId="1" applyNumberFormat="1" applyFont="1" applyFill="1" applyBorder="1" applyAlignment="1">
      <alignment horizontal="center" vertical="center"/>
    </xf>
    <xf numFmtId="167" fontId="31" fillId="6" borderId="68" xfId="3" applyNumberFormat="1" applyFont="1" applyFill="1" applyBorder="1" applyAlignment="1">
      <alignment horizontal="right" vertical="center"/>
    </xf>
    <xf numFmtId="0" fontId="21" fillId="6" borderId="73" xfId="4" applyFont="1" applyFill="1" applyBorder="1" applyAlignment="1">
      <alignment horizontal="center" vertical="center"/>
    </xf>
    <xf numFmtId="0" fontId="18" fillId="6" borderId="74" xfId="4" applyFont="1" applyFill="1" applyBorder="1" applyAlignment="1">
      <alignment horizontal="left" vertical="center" wrapText="1"/>
    </xf>
    <xf numFmtId="167" fontId="31" fillId="6" borderId="74" xfId="3" applyNumberFormat="1" applyFont="1" applyFill="1" applyBorder="1" applyAlignment="1">
      <alignment horizontal="right" vertical="center"/>
    </xf>
    <xf numFmtId="0" fontId="21" fillId="6" borderId="74" xfId="4" applyFont="1" applyFill="1" applyBorder="1" applyAlignment="1">
      <alignment horizontal="right" vertical="center" wrapText="1"/>
    </xf>
    <xf numFmtId="0" fontId="21" fillId="6" borderId="75" xfId="4" applyFont="1" applyFill="1" applyBorder="1" applyAlignment="1">
      <alignment horizontal="center" vertical="center"/>
    </xf>
    <xf numFmtId="0" fontId="18" fillId="0" borderId="74" xfId="4" applyFont="1" applyBorder="1" applyAlignment="1">
      <alignment horizontal="left" vertical="center" wrapText="1"/>
    </xf>
    <xf numFmtId="167" fontId="31" fillId="3" borderId="74" xfId="3" applyNumberFormat="1" applyFont="1" applyFill="1" applyBorder="1" applyAlignment="1">
      <alignment horizontal="right" vertical="center"/>
    </xf>
    <xf numFmtId="0" fontId="21" fillId="0" borderId="74" xfId="4" applyFont="1" applyBorder="1" applyAlignment="1">
      <alignment horizontal="right" vertical="center" wrapText="1"/>
    </xf>
    <xf numFmtId="0" fontId="21" fillId="6" borderId="76" xfId="4" applyFont="1" applyFill="1" applyBorder="1" applyAlignment="1">
      <alignment horizontal="center" vertical="center"/>
    </xf>
    <xf numFmtId="0" fontId="18" fillId="6" borderId="77" xfId="4" applyFont="1" applyFill="1" applyBorder="1" applyAlignment="1">
      <alignment horizontal="left" vertical="center" wrapText="1"/>
    </xf>
    <xf numFmtId="167" fontId="31" fillId="6" borderId="77" xfId="3" applyNumberFormat="1" applyFont="1" applyFill="1" applyBorder="1" applyAlignment="1">
      <alignment horizontal="right" vertical="center"/>
    </xf>
    <xf numFmtId="0" fontId="21" fillId="6" borderId="77" xfId="4" applyFont="1" applyFill="1" applyBorder="1" applyAlignment="1">
      <alignment horizontal="right" vertical="center" wrapText="1"/>
    </xf>
    <xf numFmtId="0" fontId="21" fillId="6" borderId="78" xfId="4" applyFont="1" applyFill="1" applyBorder="1" applyAlignment="1">
      <alignment horizontal="center" vertical="center"/>
    </xf>
    <xf numFmtId="167" fontId="13" fillId="3" borderId="80" xfId="3" applyNumberFormat="1" applyFont="1" applyFill="1" applyBorder="1" applyAlignment="1">
      <alignment horizontal="right" vertical="center"/>
    </xf>
    <xf numFmtId="0" fontId="18" fillId="0" borderId="47" xfId="4" applyFont="1" applyFill="1" applyBorder="1" applyAlignment="1">
      <alignment horizontal="center" vertical="center"/>
    </xf>
    <xf numFmtId="0" fontId="18" fillId="0" borderId="48" xfId="4" applyFont="1" applyFill="1" applyBorder="1" applyAlignment="1">
      <alignment horizontal="center" vertical="center"/>
    </xf>
    <xf numFmtId="0" fontId="21" fillId="0" borderId="48" xfId="4" applyFont="1" applyFill="1" applyBorder="1" applyAlignment="1">
      <alignment horizontal="center" vertical="center"/>
    </xf>
    <xf numFmtId="0" fontId="21" fillId="0" borderId="49" xfId="4" applyFont="1" applyFill="1" applyBorder="1" applyAlignment="1">
      <alignment horizontal="center" vertical="center"/>
    </xf>
    <xf numFmtId="167" fontId="1" fillId="6" borderId="7" xfId="3" applyNumberFormat="1" applyFont="1" applyFill="1" applyBorder="1" applyAlignment="1">
      <alignment horizontal="center" vertical="center"/>
    </xf>
    <xf numFmtId="167" fontId="13" fillId="6" borderId="13" xfId="3" applyNumberFormat="1" applyFont="1" applyFill="1" applyBorder="1" applyAlignment="1">
      <alignment horizontal="right" vertical="center"/>
    </xf>
    <xf numFmtId="167" fontId="13" fillId="6" borderId="10" xfId="3" applyNumberFormat="1" applyFont="1" applyFill="1" applyBorder="1" applyAlignment="1">
      <alignment horizontal="right" vertical="center"/>
    </xf>
    <xf numFmtId="49" fontId="14" fillId="6" borderId="53" xfId="1" applyNumberFormat="1" applyFont="1" applyFill="1" applyBorder="1" applyAlignment="1">
      <alignment horizontal="center" vertical="center"/>
    </xf>
    <xf numFmtId="167" fontId="1" fillId="0" borderId="13" xfId="3" applyNumberFormat="1" applyFont="1" applyFill="1" applyBorder="1" applyAlignment="1">
      <alignment horizontal="right" vertical="center"/>
    </xf>
    <xf numFmtId="0" fontId="21" fillId="6" borderId="69" xfId="1" applyFont="1" applyFill="1" applyBorder="1" applyAlignment="1">
      <alignment horizontal="right" vertical="center" indent="1"/>
    </xf>
    <xf numFmtId="0" fontId="18" fillId="6" borderId="67" xfId="1" applyFont="1" applyFill="1" applyBorder="1" applyAlignment="1">
      <alignment horizontal="left" vertical="center" indent="1"/>
    </xf>
    <xf numFmtId="49" fontId="5" fillId="0" borderId="54" xfId="1" applyNumberFormat="1" applyFont="1" applyFill="1" applyBorder="1" applyAlignment="1">
      <alignment horizontal="right" vertical="center" indent="1"/>
    </xf>
    <xf numFmtId="49" fontId="46" fillId="0" borderId="54" xfId="1" applyNumberFormat="1" applyFont="1" applyFill="1" applyBorder="1" applyAlignment="1">
      <alignment horizontal="right" vertical="center" wrapText="1" indent="1"/>
    </xf>
    <xf numFmtId="49" fontId="44" fillId="0" borderId="12" xfId="1" applyNumberFormat="1" applyFont="1" applyFill="1" applyBorder="1" applyAlignment="1">
      <alignment horizontal="left" vertical="center" indent="1"/>
    </xf>
    <xf numFmtId="49" fontId="6" fillId="0" borderId="12" xfId="1" applyNumberFormat="1" applyFont="1" applyFill="1" applyBorder="1" applyAlignment="1">
      <alignment horizontal="left" vertical="center" indent="1"/>
    </xf>
    <xf numFmtId="49" fontId="44" fillId="0" borderId="18" xfId="1" applyNumberFormat="1" applyFont="1" applyFill="1" applyBorder="1" applyAlignment="1">
      <alignment horizontal="left" vertical="center" indent="1"/>
    </xf>
    <xf numFmtId="165" fontId="5" fillId="6" borderId="56" xfId="1" applyNumberFormat="1" applyFont="1" applyFill="1" applyBorder="1" applyAlignment="1">
      <alignment horizontal="right" vertical="center" indent="1"/>
    </xf>
    <xf numFmtId="49" fontId="6" fillId="6" borderId="31" xfId="1" applyNumberFormat="1" applyFont="1" applyFill="1" applyBorder="1" applyAlignment="1">
      <alignment horizontal="left" vertical="center" indent="1"/>
    </xf>
    <xf numFmtId="167" fontId="13" fillId="6" borderId="10" xfId="3" applyNumberFormat="1" applyFont="1" applyFill="1" applyBorder="1" applyAlignment="1">
      <alignment vertical="center"/>
    </xf>
    <xf numFmtId="167" fontId="13" fillId="6" borderId="13" xfId="3" applyNumberFormat="1" applyFont="1" applyFill="1" applyBorder="1" applyAlignment="1">
      <alignment vertical="center"/>
    </xf>
    <xf numFmtId="49" fontId="11" fillId="6" borderId="9" xfId="1" applyNumberFormat="1" applyFont="1" applyFill="1" applyBorder="1" applyAlignment="1">
      <alignment horizontal="center" vertical="center"/>
    </xf>
    <xf numFmtId="49" fontId="11" fillId="6" borderId="12" xfId="1" applyNumberFormat="1" applyFont="1" applyFill="1" applyBorder="1" applyAlignment="1">
      <alignment horizontal="center" vertical="center"/>
    </xf>
    <xf numFmtId="0" fontId="14" fillId="6" borderId="14" xfId="1" applyFont="1" applyFill="1" applyBorder="1" applyAlignment="1">
      <alignment horizontal="center" vertical="center"/>
    </xf>
    <xf numFmtId="0" fontId="14" fillId="6" borderId="11" xfId="1" applyFont="1" applyFill="1" applyBorder="1" applyAlignment="1">
      <alignment horizontal="center" vertical="center"/>
    </xf>
    <xf numFmtId="0" fontId="4" fillId="0" borderId="0" xfId="1" applyFont="1" applyFill="1" applyBorder="1" applyAlignment="1"/>
    <xf numFmtId="0" fontId="5" fillId="0" borderId="0" xfId="1" applyFont="1" applyFill="1" applyBorder="1" applyAlignment="1"/>
    <xf numFmtId="0" fontId="4" fillId="0" borderId="0" xfId="1" applyFont="1" applyFill="1" applyBorder="1" applyAlignment="1">
      <alignment vertical="top"/>
    </xf>
    <xf numFmtId="0" fontId="5" fillId="0" borderId="0" xfId="1" applyFont="1" applyFill="1" applyBorder="1" applyAlignment="1">
      <alignment vertical="top"/>
    </xf>
    <xf numFmtId="49" fontId="6" fillId="3" borderId="16" xfId="1" applyNumberFormat="1" applyFont="1" applyFill="1" applyBorder="1" applyAlignment="1">
      <alignment horizontal="center" vertical="center"/>
    </xf>
    <xf numFmtId="164" fontId="5" fillId="3" borderId="16" xfId="1" applyNumberFormat="1" applyFont="1" applyFill="1" applyBorder="1" applyAlignment="1">
      <alignment horizontal="center" vertical="center"/>
    </xf>
    <xf numFmtId="49" fontId="6" fillId="6" borderId="89" xfId="1" applyNumberFormat="1" applyFont="1" applyFill="1" applyBorder="1" applyAlignment="1">
      <alignment horizontal="center" vertical="center"/>
    </xf>
    <xf numFmtId="3" fontId="1" fillId="6" borderId="89" xfId="5" applyNumberFormat="1" applyFont="1" applyFill="1" applyBorder="1" applyAlignment="1">
      <alignment vertical="center"/>
    </xf>
    <xf numFmtId="49" fontId="5" fillId="6" borderId="89" xfId="1" applyNumberFormat="1" applyFont="1" applyFill="1" applyBorder="1" applyAlignment="1">
      <alignment horizontal="center" vertical="center"/>
    </xf>
    <xf numFmtId="49" fontId="6" fillId="6" borderId="92" xfId="1" applyNumberFormat="1" applyFont="1" applyFill="1" applyBorder="1" applyAlignment="1">
      <alignment horizontal="center" vertical="center"/>
    </xf>
    <xf numFmtId="3" fontId="1" fillId="6" borderId="92" xfId="5" applyNumberFormat="1" applyFont="1" applyFill="1" applyBorder="1" applyAlignment="1">
      <alignment vertical="center"/>
    </xf>
    <xf numFmtId="49" fontId="5" fillId="6" borderId="92" xfId="1" applyNumberFormat="1" applyFont="1" applyFill="1" applyBorder="1" applyAlignment="1">
      <alignment horizontal="center" vertical="center"/>
    </xf>
    <xf numFmtId="169" fontId="1" fillId="3" borderId="16" xfId="7" applyNumberFormat="1" applyFont="1" applyFill="1" applyBorder="1" applyAlignment="1">
      <alignment horizontal="right" vertical="center"/>
    </xf>
    <xf numFmtId="49" fontId="11" fillId="6" borderId="12" xfId="2" applyNumberFormat="1" applyFont="1" applyFill="1" applyBorder="1" applyAlignment="1">
      <alignment horizontal="center" vertical="center"/>
    </xf>
    <xf numFmtId="49" fontId="14" fillId="6" borderId="14" xfId="2" applyNumberFormat="1" applyFont="1" applyFill="1" applyBorder="1" applyAlignment="1">
      <alignment horizontal="center" vertical="center"/>
    </xf>
    <xf numFmtId="167" fontId="13" fillId="6" borderId="68" xfId="3" applyNumberFormat="1" applyFont="1" applyFill="1" applyBorder="1" applyAlignment="1">
      <alignment horizontal="right" vertical="center"/>
    </xf>
    <xf numFmtId="0" fontId="14" fillId="0" borderId="48" xfId="4" applyFont="1" applyFill="1" applyBorder="1" applyAlignment="1">
      <alignment horizontal="center" vertical="center" wrapText="1"/>
    </xf>
    <xf numFmtId="167" fontId="13" fillId="6" borderId="74" xfId="3" applyNumberFormat="1" applyFont="1" applyFill="1" applyBorder="1" applyAlignment="1">
      <alignment horizontal="right" vertical="center"/>
    </xf>
    <xf numFmtId="167" fontId="13" fillId="3" borderId="74" xfId="3" applyNumberFormat="1" applyFont="1" applyFill="1" applyBorder="1" applyAlignment="1">
      <alignment horizontal="right" vertical="center"/>
    </xf>
    <xf numFmtId="167" fontId="13" fillId="6" borderId="77" xfId="3" applyNumberFormat="1" applyFont="1" applyFill="1" applyBorder="1" applyAlignment="1">
      <alignment horizontal="right" vertical="center"/>
    </xf>
    <xf numFmtId="167" fontId="13" fillId="6" borderId="21" xfId="3" applyNumberFormat="1" applyFont="1" applyFill="1" applyBorder="1" applyAlignment="1">
      <alignment horizontal="center" vertical="center"/>
    </xf>
    <xf numFmtId="167" fontId="13" fillId="6" borderId="7" xfId="3" applyNumberFormat="1" applyFont="1" applyFill="1" applyBorder="1" applyAlignment="1">
      <alignment horizontal="center" vertical="center"/>
    </xf>
    <xf numFmtId="167" fontId="13" fillId="0" borderId="13" xfId="3" applyNumberFormat="1" applyFont="1" applyFill="1" applyBorder="1" applyAlignment="1">
      <alignment horizontal="right" vertical="center"/>
    </xf>
    <xf numFmtId="49" fontId="24" fillId="0" borderId="12" xfId="1" applyNumberFormat="1" applyFont="1" applyFill="1" applyBorder="1" applyAlignment="1">
      <alignment horizontal="left" vertical="center" indent="1"/>
    </xf>
    <xf numFmtId="168" fontId="45" fillId="6" borderId="32" xfId="1" applyNumberFormat="1" applyFont="1" applyFill="1" applyBorder="1" applyAlignment="1">
      <alignment horizontal="right" vertical="center"/>
    </xf>
    <xf numFmtId="3" fontId="13" fillId="6" borderId="89" xfId="5" applyNumberFormat="1" applyFont="1" applyFill="1" applyBorder="1" applyAlignment="1">
      <alignment vertical="center"/>
    </xf>
    <xf numFmtId="3" fontId="13" fillId="6" borderId="92" xfId="5" applyNumberFormat="1" applyFont="1" applyFill="1" applyBorder="1" applyAlignment="1">
      <alignment vertical="center"/>
    </xf>
    <xf numFmtId="3" fontId="13" fillId="6" borderId="13" xfId="1" applyNumberFormat="1" applyFont="1" applyFill="1" applyBorder="1" applyAlignment="1">
      <alignment vertical="center"/>
    </xf>
    <xf numFmtId="3" fontId="13" fillId="6" borderId="13" xfId="5" applyNumberFormat="1" applyFont="1" applyFill="1" applyBorder="1" applyAlignment="1">
      <alignment vertical="center"/>
    </xf>
    <xf numFmtId="49" fontId="11" fillId="6" borderId="13" xfId="1" applyNumberFormat="1" applyFont="1" applyFill="1" applyBorder="1" applyAlignment="1">
      <alignment horizontal="center" vertical="center"/>
    </xf>
    <xf numFmtId="49" fontId="14" fillId="6" borderId="13" xfId="1" applyNumberFormat="1" applyFont="1" applyFill="1" applyBorder="1" applyAlignment="1">
      <alignment horizontal="center" vertical="center"/>
    </xf>
    <xf numFmtId="165" fontId="14" fillId="6" borderId="13" xfId="1" applyNumberFormat="1" applyFont="1" applyFill="1" applyBorder="1" applyAlignment="1">
      <alignment horizontal="center" vertical="center"/>
    </xf>
    <xf numFmtId="169" fontId="13" fillId="0" borderId="13" xfId="7" applyNumberFormat="1" applyFont="1" applyFill="1" applyBorder="1" applyAlignment="1">
      <alignment horizontal="right" vertical="center"/>
    </xf>
    <xf numFmtId="169" fontId="13" fillId="0" borderId="10" xfId="7" applyNumberFormat="1" applyFont="1" applyFill="1" applyBorder="1" applyAlignment="1">
      <alignment horizontal="right" vertical="center"/>
    </xf>
    <xf numFmtId="169" fontId="13" fillId="3" borderId="16" xfId="7" applyNumberFormat="1" applyFont="1" applyFill="1" applyBorder="1" applyAlignment="1">
      <alignment horizontal="right" vertical="center"/>
    </xf>
    <xf numFmtId="167" fontId="13" fillId="7" borderId="13" xfId="3" applyNumberFormat="1" applyFont="1" applyFill="1" applyBorder="1" applyAlignment="1">
      <alignment horizontal="right" vertical="center"/>
    </xf>
    <xf numFmtId="49" fontId="6" fillId="7" borderId="12" xfId="2" applyNumberFormat="1" applyFont="1" applyFill="1" applyBorder="1" applyAlignment="1">
      <alignment horizontal="left" vertical="center" indent="1"/>
    </xf>
    <xf numFmtId="49" fontId="5" fillId="7" borderId="14" xfId="2" applyNumberFormat="1" applyFont="1" applyFill="1" applyBorder="1" applyAlignment="1">
      <alignment horizontal="right" vertical="center" indent="1"/>
    </xf>
    <xf numFmtId="167" fontId="13" fillId="0" borderId="16" xfId="3" applyNumberFormat="1" applyFont="1" applyFill="1" applyBorder="1" applyAlignment="1">
      <alignment horizontal="right" vertical="center"/>
    </xf>
    <xf numFmtId="169" fontId="1" fillId="7" borderId="13" xfId="7" applyNumberFormat="1" applyFont="1" applyFill="1" applyBorder="1" applyAlignment="1">
      <alignment horizontal="right" vertical="center"/>
    </xf>
    <xf numFmtId="169" fontId="1" fillId="0" borderId="16" xfId="7" applyNumberFormat="1" applyFont="1" applyFill="1" applyBorder="1" applyAlignment="1">
      <alignment horizontal="right" vertical="center"/>
    </xf>
    <xf numFmtId="49" fontId="6" fillId="7" borderId="18" xfId="2" applyNumberFormat="1" applyFont="1" applyFill="1" applyBorder="1" applyAlignment="1">
      <alignment horizontal="left" vertical="center" indent="1"/>
    </xf>
    <xf numFmtId="169" fontId="1" fillId="7" borderId="16" xfId="7" applyNumberFormat="1" applyFont="1" applyFill="1" applyBorder="1" applyAlignment="1">
      <alignment horizontal="right" vertical="center"/>
    </xf>
    <xf numFmtId="49" fontId="5" fillId="7" borderId="19" xfId="2" applyNumberFormat="1" applyFont="1" applyFill="1" applyBorder="1" applyAlignment="1">
      <alignment horizontal="right" vertical="center" indent="1"/>
    </xf>
    <xf numFmtId="49" fontId="6" fillId="6" borderId="16" xfId="2" applyNumberFormat="1" applyFont="1" applyFill="1" applyBorder="1" applyAlignment="1">
      <alignment horizontal="center" vertical="center"/>
    </xf>
    <xf numFmtId="3" fontId="1" fillId="6" borderId="16" xfId="2" applyNumberFormat="1" applyFont="1" applyFill="1" applyBorder="1" applyAlignment="1">
      <alignment horizontal="right" vertical="center"/>
    </xf>
    <xf numFmtId="164" fontId="5" fillId="6" borderId="16" xfId="2" applyNumberFormat="1" applyFont="1" applyFill="1" applyBorder="1" applyAlignment="1">
      <alignment horizontal="center" vertical="center"/>
    </xf>
    <xf numFmtId="3" fontId="13" fillId="0" borderId="10" xfId="2" applyNumberFormat="1" applyFont="1" applyFill="1" applyBorder="1" applyAlignment="1">
      <alignment horizontal="right" vertical="center"/>
    </xf>
    <xf numFmtId="49" fontId="11" fillId="6" borderId="13" xfId="2" applyNumberFormat="1" applyFont="1" applyFill="1" applyBorder="1" applyAlignment="1">
      <alignment horizontal="center" vertical="center"/>
    </xf>
    <xf numFmtId="165" fontId="14" fillId="6" borderId="13" xfId="2" applyNumberFormat="1" applyFont="1" applyFill="1" applyBorder="1" applyAlignment="1">
      <alignment horizontal="center" vertical="center"/>
    </xf>
    <xf numFmtId="49" fontId="11" fillId="3" borderId="13" xfId="2" applyNumberFormat="1" applyFont="1" applyFill="1" applyBorder="1" applyAlignment="1">
      <alignment horizontal="center" vertical="center"/>
    </xf>
    <xf numFmtId="3" fontId="13" fillId="0" borderId="13" xfId="2" applyNumberFormat="1" applyFont="1" applyFill="1" applyBorder="1" applyAlignment="1">
      <alignment horizontal="right" vertical="center"/>
    </xf>
    <xf numFmtId="165" fontId="14" fillId="3" borderId="13" xfId="2" applyNumberFormat="1" applyFont="1" applyFill="1" applyBorder="1" applyAlignment="1">
      <alignment horizontal="center" vertical="center"/>
    </xf>
    <xf numFmtId="3" fontId="13" fillId="6" borderId="16" xfId="2" applyNumberFormat="1" applyFont="1" applyFill="1" applyBorder="1" applyAlignment="1">
      <alignment horizontal="right" vertical="center"/>
    </xf>
    <xf numFmtId="49" fontId="24" fillId="0" borderId="13" xfId="2" applyNumberFormat="1" applyFont="1" applyBorder="1" applyAlignment="1">
      <alignment horizontal="center" vertical="center"/>
    </xf>
    <xf numFmtId="164" fontId="23" fillId="0" borderId="13" xfId="2" applyNumberFormat="1" applyFont="1" applyFill="1" applyBorder="1" applyAlignment="1">
      <alignment horizontal="center" vertical="center"/>
    </xf>
    <xf numFmtId="164" fontId="23" fillId="0" borderId="13" xfId="2" applyNumberFormat="1" applyFont="1" applyBorder="1" applyAlignment="1">
      <alignment horizontal="center" vertical="center"/>
    </xf>
    <xf numFmtId="169" fontId="13" fillId="6" borderId="13" xfId="7" applyNumberFormat="1" applyFont="1" applyFill="1" applyBorder="1" applyAlignment="1">
      <alignment horizontal="center" vertical="center"/>
    </xf>
    <xf numFmtId="170" fontId="45" fillId="0" borderId="13" xfId="3" applyNumberFormat="1" applyFont="1" applyFill="1" applyBorder="1" applyAlignment="1">
      <alignment horizontal="right" vertical="center"/>
    </xf>
    <xf numFmtId="170" fontId="45" fillId="0" borderId="16" xfId="3" applyNumberFormat="1" applyFont="1" applyFill="1" applyBorder="1" applyAlignment="1">
      <alignment horizontal="right" vertical="center"/>
    </xf>
    <xf numFmtId="0" fontId="1" fillId="0" borderId="0" xfId="2" applyFont="1" applyAlignment="1">
      <alignment horizontal="center" vertical="center"/>
    </xf>
    <xf numFmtId="0" fontId="5" fillId="0" borderId="1" xfId="2" applyFont="1" applyBorder="1" applyAlignment="1">
      <alignment horizontal="right" vertical="center"/>
    </xf>
    <xf numFmtId="49" fontId="14" fillId="6" borderId="54"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169" fontId="13" fillId="7" borderId="13" xfId="7" applyNumberFormat="1" applyFont="1" applyFill="1" applyBorder="1" applyAlignment="1">
      <alignment horizontal="right" vertical="center"/>
    </xf>
    <xf numFmtId="169" fontId="13" fillId="0" borderId="16" xfId="7" applyNumberFormat="1" applyFont="1" applyFill="1" applyBorder="1" applyAlignment="1">
      <alignment horizontal="right" vertical="center"/>
    </xf>
    <xf numFmtId="49" fontId="6" fillId="6" borderId="12"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3" fontId="26" fillId="6" borderId="16" xfId="2" applyNumberFormat="1" applyFont="1" applyFill="1" applyBorder="1" applyAlignment="1">
      <alignment horizontal="right" vertical="center"/>
    </xf>
    <xf numFmtId="49" fontId="43" fillId="7" borderId="12" xfId="2" applyNumberFormat="1" applyFont="1" applyFill="1" applyBorder="1" applyAlignment="1">
      <alignment horizontal="left" vertical="center" indent="1"/>
    </xf>
    <xf numFmtId="49" fontId="43" fillId="0" borderId="12" xfId="2" applyNumberFormat="1" applyFont="1" applyFill="1" applyBorder="1" applyAlignment="1">
      <alignment horizontal="left" vertical="center" indent="1"/>
    </xf>
    <xf numFmtId="49" fontId="42" fillId="7" borderId="14" xfId="2" applyNumberFormat="1" applyFont="1" applyFill="1" applyBorder="1" applyAlignment="1">
      <alignment horizontal="right" vertical="center" indent="1"/>
    </xf>
    <xf numFmtId="49" fontId="42" fillId="0" borderId="14" xfId="2" applyNumberFormat="1" applyFont="1" applyFill="1" applyBorder="1" applyAlignment="1">
      <alignment horizontal="right" vertical="center" indent="1"/>
    </xf>
    <xf numFmtId="169" fontId="32" fillId="7" borderId="13" xfId="7" applyNumberFormat="1" applyFont="1" applyFill="1" applyBorder="1" applyAlignment="1">
      <alignment horizontal="right" vertical="center"/>
    </xf>
    <xf numFmtId="167" fontId="32" fillId="7" borderId="13" xfId="3" applyNumberFormat="1" applyFont="1" applyFill="1" applyBorder="1" applyAlignment="1">
      <alignment horizontal="right" vertical="center"/>
    </xf>
    <xf numFmtId="167" fontId="32" fillId="0" borderId="13" xfId="3" applyNumberFormat="1" applyFont="1" applyFill="1" applyBorder="1" applyAlignment="1">
      <alignment horizontal="right" vertical="center"/>
    </xf>
    <xf numFmtId="49" fontId="11" fillId="0" borderId="29" xfId="2" applyNumberFormat="1" applyFont="1" applyBorder="1" applyAlignment="1">
      <alignment horizontal="center" vertical="center"/>
    </xf>
    <xf numFmtId="0" fontId="14" fillId="0" borderId="30" xfId="2" applyFont="1" applyBorder="1" applyAlignment="1">
      <alignment horizontal="center" vertical="center"/>
    </xf>
    <xf numFmtId="3" fontId="13" fillId="6" borderId="32" xfId="2" applyNumberFormat="1" applyFont="1" applyFill="1" applyBorder="1" applyAlignment="1">
      <alignment horizontal="right" vertical="center"/>
    </xf>
    <xf numFmtId="3" fontId="13" fillId="0" borderId="32" xfId="2" applyNumberFormat="1" applyFont="1" applyBorder="1" applyAlignment="1">
      <alignment horizontal="right" vertical="center"/>
    </xf>
    <xf numFmtId="49" fontId="5" fillId="0" borderId="33" xfId="2" applyNumberFormat="1" applyFont="1" applyBorder="1" applyAlignment="1">
      <alignment horizontal="center" vertical="center"/>
    </xf>
    <xf numFmtId="3" fontId="13" fillId="0" borderId="34" xfId="2" applyNumberFormat="1" applyFont="1" applyBorder="1" applyAlignment="1">
      <alignment horizontal="right" vertical="center"/>
    </xf>
    <xf numFmtId="3" fontId="1" fillId="0" borderId="34" xfId="2" applyNumberFormat="1" applyFont="1" applyBorder="1" applyAlignment="1">
      <alignment horizontal="right" vertical="center"/>
    </xf>
    <xf numFmtId="3" fontId="26" fillId="0" borderId="34" xfId="2" applyNumberFormat="1" applyFont="1" applyBorder="1" applyAlignment="1">
      <alignment horizontal="right" vertical="center"/>
    </xf>
    <xf numFmtId="49" fontId="5" fillId="0" borderId="34" xfId="2" applyNumberFormat="1" applyFont="1" applyBorder="1" applyAlignment="1">
      <alignment horizontal="center" vertical="center"/>
    </xf>
    <xf numFmtId="49" fontId="11" fillId="5" borderId="99" xfId="2" applyNumberFormat="1" applyFont="1" applyFill="1" applyBorder="1" applyAlignment="1">
      <alignment horizontal="center" vertical="center"/>
    </xf>
    <xf numFmtId="169" fontId="13" fillId="5" borderId="94" xfId="7" applyNumberFormat="1" applyFont="1" applyFill="1" applyBorder="1" applyAlignment="1">
      <alignment horizontal="right" vertical="center"/>
    </xf>
    <xf numFmtId="49" fontId="14" fillId="5" borderId="100" xfId="2" applyNumberFormat="1" applyFont="1" applyFill="1" applyBorder="1" applyAlignment="1">
      <alignment horizontal="center" vertical="center"/>
    </xf>
    <xf numFmtId="169" fontId="13" fillId="0" borderId="3" xfId="7" applyNumberFormat="1" applyFont="1" applyFill="1" applyBorder="1" applyAlignment="1">
      <alignment horizontal="right" vertical="center"/>
    </xf>
    <xf numFmtId="49" fontId="5" fillId="8" borderId="4" xfId="2" applyNumberFormat="1" applyFont="1" applyFill="1" applyBorder="1" applyAlignment="1">
      <alignment horizontal="center" vertical="center" wrapText="1"/>
    </xf>
    <xf numFmtId="169" fontId="13" fillId="6" borderId="16" xfId="7" applyNumberFormat="1" applyFont="1" applyFill="1" applyBorder="1" applyAlignment="1">
      <alignment horizontal="right" vertical="center"/>
    </xf>
    <xf numFmtId="0" fontId="14" fillId="8" borderId="4" xfId="2" applyFont="1" applyFill="1" applyBorder="1" applyAlignment="1">
      <alignment horizontal="center" vertical="center" wrapText="1"/>
    </xf>
    <xf numFmtId="169" fontId="13" fillId="6" borderId="108" xfId="7" applyNumberFormat="1" applyFont="1" applyFill="1" applyBorder="1" applyAlignment="1">
      <alignment horizontal="right" vertical="center"/>
    </xf>
    <xf numFmtId="49" fontId="44" fillId="0" borderId="9" xfId="2" applyNumberFormat="1" applyFont="1" applyFill="1" applyBorder="1" applyAlignment="1">
      <alignment horizontal="center" vertical="center"/>
    </xf>
    <xf numFmtId="164" fontId="45" fillId="0" borderId="10" xfId="2" applyNumberFormat="1" applyFont="1" applyFill="1" applyBorder="1" applyAlignment="1">
      <alignment horizontal="right" vertical="center"/>
    </xf>
    <xf numFmtId="49" fontId="46" fillId="0" borderId="11" xfId="2" applyNumberFormat="1" applyFont="1" applyFill="1" applyBorder="1" applyAlignment="1">
      <alignment horizontal="center" vertical="center"/>
    </xf>
    <xf numFmtId="49" fontId="11" fillId="0" borderId="12" xfId="2" applyNumberFormat="1" applyFont="1" applyFill="1" applyBorder="1" applyAlignment="1">
      <alignment horizontal="center" vertical="center"/>
    </xf>
    <xf numFmtId="164" fontId="13" fillId="0" borderId="13" xfId="2" applyNumberFormat="1" applyFont="1" applyFill="1" applyBorder="1" applyAlignment="1">
      <alignment horizontal="right" vertical="center"/>
    </xf>
    <xf numFmtId="49" fontId="14" fillId="0" borderId="14" xfId="2" applyNumberFormat="1" applyFont="1" applyFill="1" applyBorder="1" applyAlignment="1">
      <alignment horizontal="center" vertical="center"/>
    </xf>
    <xf numFmtId="3" fontId="13" fillId="3" borderId="10" xfId="2" applyNumberFormat="1" applyFont="1" applyFill="1" applyBorder="1" applyAlignment="1">
      <alignment horizontal="center" vertical="center"/>
    </xf>
    <xf numFmtId="3" fontId="13" fillId="3" borderId="13" xfId="2" applyNumberFormat="1" applyFont="1" applyFill="1" applyBorder="1" applyAlignment="1">
      <alignment horizontal="center" vertical="center"/>
    </xf>
    <xf numFmtId="3" fontId="13" fillId="3" borderId="10" xfId="2" applyNumberFormat="1" applyFont="1" applyFill="1" applyBorder="1" applyAlignment="1">
      <alignment horizontal="right" vertical="center"/>
    </xf>
    <xf numFmtId="3" fontId="23" fillId="3" borderId="13" xfId="2" applyNumberFormat="1" applyFont="1" applyFill="1" applyBorder="1" applyAlignment="1">
      <alignment horizontal="center" vertical="center"/>
    </xf>
    <xf numFmtId="3" fontId="14" fillId="6" borderId="13" xfId="2" applyNumberFormat="1" applyFont="1" applyFill="1" applyBorder="1" applyAlignment="1">
      <alignment horizontal="center" vertical="center"/>
    </xf>
    <xf numFmtId="3" fontId="5" fillId="6" borderId="13" xfId="2" applyNumberFormat="1" applyFont="1" applyFill="1" applyBorder="1" applyAlignment="1">
      <alignment horizontal="center" vertical="center"/>
    </xf>
    <xf numFmtId="3" fontId="14" fillId="3" borderId="13" xfId="2" applyNumberFormat="1" applyFont="1" applyFill="1" applyBorder="1" applyAlignment="1">
      <alignment horizontal="center" vertical="center"/>
    </xf>
    <xf numFmtId="3" fontId="5" fillId="3" borderId="13" xfId="2" applyNumberFormat="1" applyFont="1" applyFill="1" applyBorder="1" applyAlignment="1">
      <alignment horizontal="center" vertical="center"/>
    </xf>
    <xf numFmtId="3" fontId="9" fillId="3" borderId="10" xfId="2" applyNumberFormat="1" applyFont="1" applyFill="1" applyBorder="1" applyAlignment="1">
      <alignment horizontal="center" vertical="center"/>
    </xf>
    <xf numFmtId="3" fontId="24" fillId="3" borderId="13" xfId="2" applyNumberFormat="1" applyFont="1" applyFill="1" applyBorder="1" applyAlignment="1">
      <alignment horizontal="center" vertical="center"/>
    </xf>
    <xf numFmtId="3" fontId="11" fillId="6" borderId="13" xfId="2" applyNumberFormat="1" applyFont="1" applyFill="1" applyBorder="1" applyAlignment="1">
      <alignment horizontal="center" vertical="center"/>
    </xf>
    <xf numFmtId="3" fontId="6" fillId="6" borderId="13" xfId="2" applyNumberFormat="1" applyFont="1" applyFill="1" applyBorder="1" applyAlignment="1">
      <alignment horizontal="center" vertical="center"/>
    </xf>
    <xf numFmtId="3" fontId="11" fillId="3" borderId="13" xfId="2" applyNumberFormat="1" applyFont="1" applyFill="1" applyBorder="1" applyAlignment="1">
      <alignment horizontal="center" vertical="center"/>
    </xf>
    <xf numFmtId="3" fontId="6" fillId="3" borderId="13" xfId="2" applyNumberFormat="1" applyFont="1" applyFill="1" applyBorder="1" applyAlignment="1">
      <alignment horizontal="center" vertical="center"/>
    </xf>
    <xf numFmtId="3" fontId="6" fillId="6" borderId="16" xfId="2" applyNumberFormat="1" applyFont="1" applyFill="1" applyBorder="1" applyAlignment="1">
      <alignment horizontal="center" vertical="center"/>
    </xf>
    <xf numFmtId="3" fontId="5" fillId="6" borderId="16" xfId="2" applyNumberFormat="1" applyFont="1" applyFill="1" applyBorder="1" applyAlignment="1">
      <alignment horizontal="center" vertical="center"/>
    </xf>
    <xf numFmtId="49" fontId="5" fillId="8" borderId="85"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top" wrapText="1" readingOrder="1"/>
    </xf>
    <xf numFmtId="0" fontId="11" fillId="8" borderId="7" xfId="2" applyFont="1" applyFill="1" applyBorder="1" applyAlignment="1">
      <alignment horizontal="center" vertical="top" wrapText="1" readingOrder="1"/>
    </xf>
    <xf numFmtId="49" fontId="5" fillId="8" borderId="3" xfId="2" applyNumberFormat="1" applyFont="1" applyFill="1" applyBorder="1" applyAlignment="1">
      <alignment horizontal="center" wrapText="1"/>
    </xf>
    <xf numFmtId="0" fontId="14" fillId="8" borderId="3" xfId="2" applyFont="1" applyFill="1" applyBorder="1" applyAlignment="1">
      <alignment horizontal="center" wrapText="1"/>
    </xf>
    <xf numFmtId="49" fontId="5" fillId="0" borderId="13" xfId="2" applyNumberFormat="1" applyFont="1" applyBorder="1" applyAlignment="1">
      <alignment vertical="center" wrapText="1"/>
    </xf>
    <xf numFmtId="49" fontId="5" fillId="6" borderId="13" xfId="2" applyNumberFormat="1" applyFont="1" applyFill="1" applyBorder="1" applyAlignment="1">
      <alignment vertical="center" wrapText="1"/>
    </xf>
    <xf numFmtId="49" fontId="5" fillId="0" borderId="16" xfId="2" applyNumberFormat="1" applyFont="1" applyBorder="1" applyAlignment="1">
      <alignment vertical="center" wrapText="1"/>
    </xf>
    <xf numFmtId="49" fontId="6" fillId="0" borderId="14"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17" fillId="8" borderId="7" xfId="2" applyNumberFormat="1" applyFont="1" applyFill="1" applyBorder="1" applyAlignment="1">
      <alignment horizontal="center" vertical="top" wrapText="1"/>
    </xf>
    <xf numFmtId="49" fontId="6" fillId="6" borderId="13" xfId="2" applyNumberFormat="1" applyFont="1" applyFill="1" applyBorder="1" applyAlignment="1">
      <alignment vertical="center" wrapText="1"/>
    </xf>
    <xf numFmtId="49" fontId="6" fillId="0" borderId="12" xfId="2" applyNumberFormat="1" applyFont="1" applyBorder="1" applyAlignment="1">
      <alignment horizontal="center" vertical="center" wrapText="1"/>
    </xf>
    <xf numFmtId="49" fontId="6" fillId="0" borderId="13" xfId="2" applyNumberFormat="1" applyFont="1" applyBorder="1" applyAlignment="1">
      <alignment vertical="center" wrapText="1"/>
    </xf>
    <xf numFmtId="49" fontId="6" fillId="0" borderId="18" xfId="2" applyNumberFormat="1" applyFont="1" applyBorder="1" applyAlignment="1">
      <alignment horizontal="center" vertical="center" wrapText="1"/>
    </xf>
    <xf numFmtId="49" fontId="6" fillId="0" borderId="16" xfId="2" applyNumberFormat="1" applyFont="1" applyBorder="1" applyAlignment="1">
      <alignment vertical="center" wrapText="1"/>
    </xf>
    <xf numFmtId="49" fontId="24" fillId="0" borderId="0" xfId="2" applyNumberFormat="1" applyFont="1" applyAlignment="1">
      <alignment horizontal="left" vertical="center"/>
    </xf>
    <xf numFmtId="49" fontId="23" fillId="0" borderId="0" xfId="2" applyNumberFormat="1" applyFont="1" applyAlignment="1">
      <alignment horizontal="right" vertical="center"/>
    </xf>
    <xf numFmtId="169" fontId="45" fillId="3" borderId="10" xfId="7" applyNumberFormat="1" applyFont="1" applyFill="1" applyBorder="1" applyAlignment="1">
      <alignment horizontal="right" vertical="center"/>
    </xf>
    <xf numFmtId="169" fontId="45" fillId="6" borderId="13" xfId="7" applyNumberFormat="1" applyFont="1" applyFill="1" applyBorder="1" applyAlignment="1">
      <alignment horizontal="right" vertical="center"/>
    </xf>
    <xf numFmtId="169" fontId="45" fillId="3" borderId="13" xfId="7" applyNumberFormat="1" applyFont="1" applyFill="1" applyBorder="1" applyAlignment="1">
      <alignment horizontal="right" vertical="center"/>
    </xf>
    <xf numFmtId="169" fontId="45" fillId="3" borderId="16" xfId="7" applyNumberFormat="1" applyFont="1" applyFill="1" applyBorder="1" applyAlignment="1">
      <alignment horizontal="right" vertical="center"/>
    </xf>
    <xf numFmtId="169" fontId="54" fillId="3" borderId="10" xfId="7" applyNumberFormat="1" applyFont="1" applyFill="1" applyBorder="1" applyAlignment="1">
      <alignment horizontal="right" vertical="center"/>
    </xf>
    <xf numFmtId="169" fontId="54" fillId="6" borderId="13" xfId="7" applyNumberFormat="1" applyFont="1" applyFill="1" applyBorder="1" applyAlignment="1">
      <alignment horizontal="right" vertical="center"/>
    </xf>
    <xf numFmtId="169" fontId="54" fillId="3" borderId="13" xfId="7" applyNumberFormat="1" applyFont="1" applyFill="1" applyBorder="1" applyAlignment="1">
      <alignment horizontal="right" vertical="center"/>
    </xf>
    <xf numFmtId="169" fontId="54" fillId="3" borderId="16" xfId="7" applyNumberFormat="1" applyFont="1" applyFill="1" applyBorder="1" applyAlignment="1">
      <alignment horizontal="right" vertical="center"/>
    </xf>
    <xf numFmtId="49" fontId="6" fillId="6" borderId="16" xfId="2" applyNumberFormat="1" applyFont="1" applyFill="1" applyBorder="1" applyAlignment="1">
      <alignment vertical="center" wrapText="1"/>
    </xf>
    <xf numFmtId="169" fontId="54" fillId="6" borderId="16" xfId="7" applyNumberFormat="1" applyFont="1" applyFill="1" applyBorder="1" applyAlignment="1">
      <alignment horizontal="right" vertical="center"/>
    </xf>
    <xf numFmtId="169" fontId="45" fillId="6" borderId="16" xfId="7" applyNumberFormat="1" applyFont="1" applyFill="1" applyBorder="1" applyAlignment="1">
      <alignment horizontal="right" vertical="center"/>
    </xf>
    <xf numFmtId="49" fontId="5" fillId="6" borderId="16" xfId="2" applyNumberFormat="1" applyFont="1" applyFill="1" applyBorder="1" applyAlignment="1">
      <alignment vertical="center" wrapText="1"/>
    </xf>
    <xf numFmtId="16" fontId="6" fillId="6" borderId="14" xfId="2" applyNumberFormat="1" applyFont="1" applyFill="1" applyBorder="1" applyAlignment="1">
      <alignment horizontal="center" vertical="center" wrapText="1" readingOrder="2"/>
    </xf>
    <xf numFmtId="0" fontId="6" fillId="6" borderId="14" xfId="2" applyNumberFormat="1" applyFont="1" applyFill="1" applyBorder="1" applyAlignment="1">
      <alignment horizontal="center" vertical="center" wrapText="1" readingOrder="2"/>
    </xf>
    <xf numFmtId="49" fontId="6" fillId="6" borderId="12" xfId="2" applyNumberFormat="1" applyFont="1" applyFill="1" applyBorder="1" applyAlignment="1">
      <alignment horizontal="center" vertical="center" wrapText="1" readingOrder="1"/>
    </xf>
    <xf numFmtId="49" fontId="6" fillId="6" borderId="18" xfId="2" applyNumberFormat="1" applyFont="1" applyFill="1" applyBorder="1" applyAlignment="1">
      <alignment horizontal="center" vertical="center" wrapText="1" readingOrder="1"/>
    </xf>
    <xf numFmtId="164" fontId="1" fillId="6" borderId="13" xfId="2" applyNumberFormat="1" applyFont="1" applyFill="1" applyBorder="1" applyAlignment="1">
      <alignment horizontal="right" vertical="center" wrapText="1"/>
    </xf>
    <xf numFmtId="0" fontId="5" fillId="6" borderId="13" xfId="2" applyNumberFormat="1" applyFont="1" applyFill="1" applyBorder="1" applyAlignment="1">
      <alignment vertical="center" wrapText="1" readingOrder="2"/>
    </xf>
    <xf numFmtId="0" fontId="5" fillId="6" borderId="16" xfId="2" applyNumberFormat="1" applyFont="1" applyFill="1" applyBorder="1" applyAlignment="1">
      <alignment vertical="center" wrapText="1" readingOrder="2"/>
    </xf>
    <xf numFmtId="164" fontId="10" fillId="5" borderId="10" xfId="2" applyNumberFormat="1" applyFont="1" applyFill="1" applyBorder="1" applyAlignment="1">
      <alignment horizontal="right" vertical="center"/>
    </xf>
    <xf numFmtId="49" fontId="6" fillId="5" borderId="13" xfId="2" applyNumberFormat="1" applyFont="1" applyFill="1" applyBorder="1" applyAlignment="1">
      <alignment vertical="center" wrapText="1"/>
    </xf>
    <xf numFmtId="164" fontId="1" fillId="5" borderId="13" xfId="2" applyNumberFormat="1" applyFont="1" applyFill="1" applyBorder="1" applyAlignment="1">
      <alignment horizontal="right" vertical="center" wrapText="1"/>
    </xf>
    <xf numFmtId="0" fontId="5" fillId="5" borderId="13" xfId="2" applyNumberFormat="1" applyFont="1" applyFill="1" applyBorder="1" applyAlignment="1">
      <alignment vertical="center" wrapText="1" readingOrder="2"/>
    </xf>
    <xf numFmtId="49" fontId="6" fillId="5" borderId="16" xfId="2" applyNumberFormat="1" applyFont="1" applyFill="1" applyBorder="1" applyAlignment="1">
      <alignment vertical="center" wrapText="1"/>
    </xf>
    <xf numFmtId="164" fontId="1" fillId="5" borderId="16" xfId="2" applyNumberFormat="1" applyFont="1" applyFill="1" applyBorder="1" applyAlignment="1">
      <alignment horizontal="right" vertical="center" wrapText="1"/>
    </xf>
    <xf numFmtId="164" fontId="26" fillId="5" borderId="16" xfId="2" applyNumberFormat="1" applyFont="1" applyFill="1" applyBorder="1" applyAlignment="1">
      <alignment horizontal="right" vertical="center" wrapText="1"/>
    </xf>
    <xf numFmtId="0" fontId="5" fillId="5" borderId="16" xfId="2" applyNumberFormat="1" applyFont="1" applyFill="1" applyBorder="1" applyAlignment="1">
      <alignment vertical="center" wrapText="1" readingOrder="2"/>
    </xf>
    <xf numFmtId="164" fontId="45" fillId="5" borderId="10" xfId="2" applyNumberFormat="1" applyFont="1" applyFill="1" applyBorder="1" applyAlignment="1">
      <alignment horizontal="right" vertical="center"/>
    </xf>
    <xf numFmtId="164" fontId="45" fillId="6" borderId="13" xfId="2" applyNumberFormat="1" applyFont="1" applyFill="1" applyBorder="1" applyAlignment="1">
      <alignment horizontal="right" vertical="center" wrapText="1"/>
    </xf>
    <xf numFmtId="164" fontId="45" fillId="5" borderId="13" xfId="2" applyNumberFormat="1" applyFont="1" applyFill="1" applyBorder="1" applyAlignment="1">
      <alignment horizontal="right" vertical="center" wrapText="1"/>
    </xf>
    <xf numFmtId="164" fontId="45" fillId="5" borderId="16" xfId="2" applyNumberFormat="1" applyFont="1" applyFill="1" applyBorder="1" applyAlignment="1">
      <alignment horizontal="right" vertical="center" wrapText="1"/>
    </xf>
    <xf numFmtId="0" fontId="6" fillId="5" borderId="14" xfId="2" applyNumberFormat="1" applyFont="1" applyFill="1" applyBorder="1" applyAlignment="1">
      <alignment horizontal="center" vertical="center" wrapText="1" readingOrder="2"/>
    </xf>
    <xf numFmtId="0" fontId="6" fillId="5" borderId="19" xfId="2" applyNumberFormat="1" applyFont="1" applyFill="1" applyBorder="1" applyAlignment="1">
      <alignment horizontal="center" vertical="center" wrapText="1" readingOrder="2"/>
    </xf>
    <xf numFmtId="49" fontId="6" fillId="5" borderId="12" xfId="2" applyNumberFormat="1" applyFont="1" applyFill="1" applyBorder="1" applyAlignment="1">
      <alignment horizontal="center" vertical="center" wrapText="1" readingOrder="1"/>
    </xf>
    <xf numFmtId="49" fontId="6" fillId="5" borderId="18" xfId="2" applyNumberFormat="1" applyFont="1" applyFill="1" applyBorder="1" applyAlignment="1">
      <alignment horizontal="center" vertical="center" wrapText="1" readingOrder="1"/>
    </xf>
    <xf numFmtId="164" fontId="1" fillId="6" borderId="16" xfId="2" applyNumberFormat="1" applyFont="1" applyFill="1" applyBorder="1" applyAlignment="1">
      <alignment horizontal="right" vertical="center" wrapText="1"/>
    </xf>
    <xf numFmtId="164" fontId="45" fillId="6" borderId="16" xfId="2" applyNumberFormat="1" applyFont="1" applyFill="1" applyBorder="1" applyAlignment="1">
      <alignment horizontal="right" vertical="center" wrapText="1"/>
    </xf>
    <xf numFmtId="0" fontId="14" fillId="8" borderId="4" xfId="1" applyFont="1" applyFill="1" applyBorder="1" applyAlignment="1">
      <alignment horizontal="center" vertical="center" wrapText="1"/>
    </xf>
    <xf numFmtId="0" fontId="8" fillId="8" borderId="7" xfId="1" applyFont="1" applyFill="1" applyBorder="1" applyAlignment="1">
      <alignment horizontal="center" vertical="center" wrapText="1"/>
    </xf>
    <xf numFmtId="49" fontId="5" fillId="8" borderId="4" xfId="1" applyNumberFormat="1" applyFont="1" applyFill="1" applyBorder="1" applyAlignment="1">
      <alignment horizontal="center" vertical="center" wrapText="1" readingOrder="1"/>
    </xf>
    <xf numFmtId="0" fontId="5" fillId="8" borderId="4" xfId="1" applyFont="1" applyFill="1" applyBorder="1" applyAlignment="1">
      <alignment horizontal="center" vertical="center" wrapText="1"/>
    </xf>
    <xf numFmtId="49" fontId="5" fillId="8" borderId="52" xfId="1" applyNumberFormat="1" applyFont="1" applyFill="1" applyBorder="1" applyAlignment="1">
      <alignment horizontal="center" vertical="center" wrapText="1"/>
    </xf>
    <xf numFmtId="49" fontId="14" fillId="8" borderId="4" xfId="1" applyNumberFormat="1" applyFont="1" applyFill="1" applyBorder="1" applyAlignment="1">
      <alignment horizontal="center" vertical="center" wrapText="1"/>
    </xf>
    <xf numFmtId="0" fontId="8" fillId="8" borderId="4" xfId="1" applyFont="1" applyFill="1" applyBorder="1" applyAlignment="1">
      <alignment horizontal="center" vertical="center" wrapText="1"/>
    </xf>
    <xf numFmtId="49" fontId="7" fillId="8" borderId="4" xfId="1" applyNumberFormat="1" applyFont="1" applyFill="1" applyBorder="1" applyAlignment="1">
      <alignment horizontal="center" vertical="center" wrapText="1" readingOrder="1"/>
    </xf>
    <xf numFmtId="0" fontId="21" fillId="8" borderId="40" xfId="1" applyFont="1" applyFill="1" applyBorder="1" applyAlignment="1">
      <alignment horizontal="center"/>
    </xf>
    <xf numFmtId="0" fontId="55" fillId="8" borderId="44" xfId="1" applyFont="1" applyFill="1" applyBorder="1" applyAlignment="1">
      <alignment horizontal="center" vertical="top"/>
    </xf>
    <xf numFmtId="0" fontId="21" fillId="8" borderId="50" xfId="4" applyFont="1" applyFill="1" applyBorder="1" applyAlignment="1">
      <alignment horizontal="center"/>
    </xf>
    <xf numFmtId="0" fontId="18" fillId="8" borderId="59" xfId="4" applyFont="1" applyFill="1" applyBorder="1" applyAlignment="1">
      <alignment horizontal="center" vertical="top"/>
    </xf>
    <xf numFmtId="49" fontId="42" fillId="0" borderId="12" xfId="2" applyNumberFormat="1" applyFont="1" applyBorder="1" applyAlignment="1">
      <alignment horizontal="center" vertical="center"/>
    </xf>
    <xf numFmtId="169" fontId="32" fillId="0" borderId="13" xfId="7" applyNumberFormat="1" applyFont="1" applyBorder="1" applyAlignment="1">
      <alignment horizontal="right" vertical="center"/>
    </xf>
    <xf numFmtId="49" fontId="42" fillId="0" borderId="14" xfId="2" applyNumberFormat="1" applyFont="1" applyBorder="1" applyAlignment="1">
      <alignment horizontal="center" vertical="center"/>
    </xf>
    <xf numFmtId="169" fontId="13" fillId="0" borderId="16" xfId="7" applyNumberFormat="1" applyFont="1" applyBorder="1" applyAlignment="1">
      <alignment horizontal="right" vertical="center"/>
    </xf>
    <xf numFmtId="49" fontId="6" fillId="7" borderId="12" xfId="2" applyNumberFormat="1" applyFont="1" applyFill="1" applyBorder="1" applyAlignment="1">
      <alignment horizontal="center" vertical="center" readingOrder="1"/>
    </xf>
    <xf numFmtId="49" fontId="6" fillId="7" borderId="13" xfId="2" applyNumberFormat="1" applyFont="1" applyFill="1" applyBorder="1" applyAlignment="1">
      <alignment horizontal="left" vertical="center" wrapText="1"/>
    </xf>
    <xf numFmtId="3" fontId="1" fillId="7" borderId="13" xfId="2" applyNumberFormat="1" applyFont="1" applyFill="1" applyBorder="1" applyAlignment="1">
      <alignment horizontal="right" vertical="center"/>
    </xf>
    <xf numFmtId="3" fontId="13" fillId="7" borderId="13" xfId="2" applyNumberFormat="1" applyFont="1" applyFill="1" applyBorder="1" applyAlignment="1">
      <alignment horizontal="right" vertical="center"/>
    </xf>
    <xf numFmtId="49" fontId="5" fillId="7" borderId="13" xfId="2" applyNumberFormat="1" applyFont="1" applyFill="1" applyBorder="1" applyAlignment="1">
      <alignment horizontal="right" vertical="center" wrapText="1"/>
    </xf>
    <xf numFmtId="49" fontId="6" fillId="7" borderId="14" xfId="2" applyNumberFormat="1" applyFont="1" applyFill="1" applyBorder="1" applyAlignment="1">
      <alignment horizontal="center" vertical="center" readingOrder="2"/>
    </xf>
    <xf numFmtId="0" fontId="1" fillId="7" borderId="0" xfId="2" applyFont="1" applyFill="1" applyAlignment="1">
      <alignment vertical="center"/>
    </xf>
    <xf numFmtId="0" fontId="1" fillId="5" borderId="0" xfId="2" applyFont="1" applyFill="1" applyAlignment="1">
      <alignment vertical="center"/>
    </xf>
    <xf numFmtId="49" fontId="6" fillId="7" borderId="18" xfId="2" applyNumberFormat="1" applyFont="1" applyFill="1" applyBorder="1" applyAlignment="1">
      <alignment horizontal="center" vertical="center" readingOrder="1"/>
    </xf>
    <xf numFmtId="49" fontId="6" fillId="7" borderId="16" xfId="2" applyNumberFormat="1" applyFont="1" applyFill="1" applyBorder="1" applyAlignment="1">
      <alignment horizontal="left" vertical="center" wrapText="1"/>
    </xf>
    <xf numFmtId="3" fontId="1" fillId="7" borderId="16" xfId="2" applyNumberFormat="1" applyFont="1" applyFill="1" applyBorder="1" applyAlignment="1">
      <alignment horizontal="right" vertical="center"/>
    </xf>
    <xf numFmtId="3" fontId="13" fillId="7" borderId="16" xfId="2" applyNumberFormat="1" applyFont="1" applyFill="1" applyBorder="1" applyAlignment="1">
      <alignment horizontal="right" vertical="center"/>
    </xf>
    <xf numFmtId="49" fontId="5" fillId="7" borderId="16" xfId="2" applyNumberFormat="1" applyFont="1" applyFill="1" applyBorder="1" applyAlignment="1">
      <alignment horizontal="right" vertical="center" wrapText="1"/>
    </xf>
    <xf numFmtId="49" fontId="6" fillId="7" borderId="19" xfId="2" applyNumberFormat="1" applyFont="1" applyFill="1" applyBorder="1" applyAlignment="1">
      <alignment horizontal="center" vertical="center" readingOrder="2"/>
    </xf>
    <xf numFmtId="49" fontId="6" fillId="5" borderId="12" xfId="2" applyNumberFormat="1" applyFont="1" applyFill="1" applyBorder="1" applyAlignment="1">
      <alignment horizontal="center" vertical="center" wrapText="1"/>
    </xf>
    <xf numFmtId="0" fontId="6" fillId="5" borderId="14" xfId="1"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xf>
    <xf numFmtId="0" fontId="6" fillId="5" borderId="19" xfId="1" applyNumberFormat="1" applyFont="1" applyFill="1" applyBorder="1" applyAlignment="1">
      <alignment horizontal="center" vertical="center" wrapText="1" readingOrder="2"/>
    </xf>
    <xf numFmtId="49" fontId="56" fillId="0" borderId="12" xfId="1" applyNumberFormat="1" applyFont="1" applyFill="1" applyBorder="1" applyAlignment="1">
      <alignment horizontal="left" vertical="center" indent="1"/>
    </xf>
    <xf numFmtId="170" fontId="57" fillId="0" borderId="13" xfId="3" applyNumberFormat="1" applyFont="1" applyFill="1" applyBorder="1" applyAlignment="1">
      <alignment horizontal="right" vertical="center"/>
    </xf>
    <xf numFmtId="49" fontId="24" fillId="7" borderId="12" xfId="1" applyNumberFormat="1" applyFont="1" applyFill="1" applyBorder="1" applyAlignment="1">
      <alignment horizontal="left" vertical="center" indent="1"/>
    </xf>
    <xf numFmtId="167" fontId="26" fillId="7" borderId="13" xfId="3" applyNumberFormat="1" applyFont="1" applyFill="1" applyBorder="1" applyAlignment="1">
      <alignment vertical="center"/>
    </xf>
    <xf numFmtId="0" fontId="23" fillId="7" borderId="14" xfId="1" applyFont="1" applyFill="1" applyBorder="1" applyAlignment="1">
      <alignment horizontal="right" vertical="center" indent="1"/>
    </xf>
    <xf numFmtId="49" fontId="50" fillId="0" borderId="12" xfId="1" applyNumberFormat="1" applyFont="1" applyFill="1" applyBorder="1" applyAlignment="1">
      <alignment horizontal="left" vertical="center" wrapText="1" indent="1"/>
    </xf>
    <xf numFmtId="167" fontId="51" fillId="0" borderId="13" xfId="3" applyNumberFormat="1" applyFont="1" applyFill="1" applyBorder="1" applyAlignment="1">
      <alignment vertical="center"/>
    </xf>
    <xf numFmtId="49" fontId="52" fillId="0" borderId="14" xfId="1" applyNumberFormat="1" applyFont="1" applyFill="1" applyBorder="1" applyAlignment="1">
      <alignment horizontal="right" vertical="center" wrapText="1" indent="1"/>
    </xf>
    <xf numFmtId="49" fontId="6" fillId="0" borderId="12" xfId="1" applyNumberFormat="1" applyFont="1" applyFill="1" applyBorder="1" applyAlignment="1">
      <alignment horizontal="left" vertical="center" wrapText="1" indent="1"/>
    </xf>
    <xf numFmtId="167" fontId="1" fillId="0" borderId="13" xfId="3" applyNumberFormat="1" applyFont="1" applyFill="1" applyBorder="1" applyAlignment="1">
      <alignment vertical="center"/>
    </xf>
    <xf numFmtId="49" fontId="5" fillId="0" borderId="14" xfId="1" applyNumberFormat="1" applyFont="1" applyFill="1" applyBorder="1" applyAlignment="1">
      <alignment horizontal="right" vertical="center" wrapText="1" indent="1"/>
    </xf>
    <xf numFmtId="49" fontId="47" fillId="0" borderId="12" xfId="1" applyNumberFormat="1" applyFont="1" applyFill="1" applyBorder="1" applyAlignment="1">
      <alignment horizontal="left" vertical="center" wrapText="1" indent="1"/>
    </xf>
    <xf numFmtId="167" fontId="48" fillId="0" borderId="13" xfId="3" applyNumberFormat="1" applyFont="1" applyFill="1" applyBorder="1" applyAlignment="1">
      <alignment vertical="center"/>
    </xf>
    <xf numFmtId="49" fontId="49" fillId="0" borderId="14" xfId="1" applyNumberFormat="1" applyFont="1" applyFill="1" applyBorder="1" applyAlignment="1">
      <alignment horizontal="right" vertical="center" wrapText="1" indent="1"/>
    </xf>
    <xf numFmtId="49" fontId="47" fillId="0" borderId="18" xfId="1" applyNumberFormat="1" applyFont="1" applyFill="1" applyBorder="1" applyAlignment="1">
      <alignment horizontal="left" vertical="center" wrapText="1" indent="1"/>
    </xf>
    <xf numFmtId="167" fontId="48" fillId="0" borderId="16" xfId="3" applyNumberFormat="1" applyFont="1" applyFill="1" applyBorder="1" applyAlignment="1">
      <alignment vertical="center"/>
    </xf>
    <xf numFmtId="49" fontId="49" fillId="0" borderId="19" xfId="1" applyNumberFormat="1" applyFont="1" applyFill="1" applyBorder="1" applyAlignment="1">
      <alignment horizontal="right" vertical="center" wrapText="1" indent="1"/>
    </xf>
    <xf numFmtId="49" fontId="15" fillId="0" borderId="0" xfId="1" applyNumberFormat="1" applyFont="1" applyAlignment="1">
      <alignment horizontal="left" vertical="center"/>
    </xf>
    <xf numFmtId="0" fontId="5" fillId="0" borderId="0" xfId="1" applyFont="1" applyAlignment="1">
      <alignment horizontal="right" vertical="center"/>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49" fontId="15" fillId="0" borderId="0" xfId="1" applyNumberFormat="1" applyFont="1" applyAlignment="1">
      <alignment horizontal="left" vertical="center"/>
    </xf>
    <xf numFmtId="0" fontId="5" fillId="0" borderId="0" xfId="1" applyFont="1" applyAlignment="1">
      <alignment horizontal="right" vertical="center"/>
    </xf>
    <xf numFmtId="49" fontId="15" fillId="8" borderId="51" xfId="1" applyNumberFormat="1" applyFont="1" applyFill="1" applyBorder="1" applyAlignment="1">
      <alignment horizontal="center" vertical="center" wrapText="1"/>
    </xf>
    <xf numFmtId="0" fontId="14" fillId="8" borderId="16" xfId="2" applyFont="1" applyFill="1" applyBorder="1" applyAlignment="1">
      <alignment horizontal="center" vertical="center" wrapText="1"/>
    </xf>
    <xf numFmtId="0" fontId="5" fillId="8" borderId="16" xfId="2" applyFont="1" applyFill="1" applyBorder="1" applyAlignment="1">
      <alignment horizontal="center" vertical="center" wrapText="1"/>
    </xf>
    <xf numFmtId="0" fontId="23" fillId="8" borderId="16" xfId="2" applyFont="1" applyFill="1" applyBorder="1" applyAlignment="1">
      <alignment horizontal="center" vertical="center" wrapText="1"/>
    </xf>
    <xf numFmtId="164" fontId="14" fillId="0" borderId="30" xfId="2" applyNumberFormat="1" applyFont="1" applyBorder="1" applyAlignment="1">
      <alignment horizontal="center" vertical="center"/>
    </xf>
    <xf numFmtId="164" fontId="13" fillId="0" borderId="30" xfId="2" applyNumberFormat="1" applyFont="1" applyBorder="1" applyAlignment="1">
      <alignment horizontal="right" vertical="center"/>
    </xf>
    <xf numFmtId="164" fontId="14" fillId="0" borderId="13" xfId="1" applyNumberFormat="1" applyFont="1" applyBorder="1" applyAlignment="1">
      <alignment horizontal="center" vertical="center"/>
    </xf>
    <xf numFmtId="49" fontId="24" fillId="6" borderId="27" xfId="1" applyNumberFormat="1" applyFont="1" applyFill="1" applyBorder="1" applyAlignment="1">
      <alignment horizontal="center" vertical="center"/>
    </xf>
    <xf numFmtId="164" fontId="23" fillId="6" borderId="27" xfId="1" applyNumberFormat="1" applyFont="1" applyFill="1" applyBorder="1" applyAlignment="1">
      <alignment horizontal="center" vertical="center"/>
    </xf>
    <xf numFmtId="164" fontId="14" fillId="6" borderId="10" xfId="1" applyNumberFormat="1" applyFont="1" applyFill="1" applyBorder="1" applyAlignment="1">
      <alignment horizontal="center" vertical="center"/>
    </xf>
    <xf numFmtId="164" fontId="13" fillId="0" borderId="30" xfId="1" applyNumberFormat="1" applyFont="1" applyBorder="1" applyAlignment="1">
      <alignment horizontal="right" vertical="center"/>
    </xf>
    <xf numFmtId="3" fontId="13" fillId="6" borderId="13" xfId="1" applyNumberFormat="1" applyFont="1" applyFill="1" applyBorder="1" applyAlignment="1">
      <alignment horizontal="right" vertical="center"/>
    </xf>
    <xf numFmtId="0" fontId="14" fillId="8" borderId="85" xfId="2"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1" fillId="0" borderId="0" xfId="2" applyFont="1" applyAlignment="1">
      <alignment horizontal="center" vertical="center"/>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0" fontId="8" fillId="8" borderId="85" xfId="2" applyFont="1" applyFill="1" applyBorder="1" applyAlignment="1">
      <alignment horizontal="center" vertical="center" wrapText="1"/>
    </xf>
    <xf numFmtId="49" fontId="11" fillId="6" borderId="10" xfId="2" applyNumberFormat="1" applyFont="1" applyFill="1" applyBorder="1" applyAlignment="1">
      <alignment horizontal="center" vertical="center"/>
    </xf>
    <xf numFmtId="169" fontId="10" fillId="6" borderId="13" xfId="7" applyNumberFormat="1" applyFont="1" applyFill="1" applyBorder="1" applyAlignment="1">
      <alignment horizontal="right" vertical="center"/>
    </xf>
    <xf numFmtId="49" fontId="5" fillId="8" borderId="7" xfId="2" applyNumberFormat="1" applyFont="1" applyFill="1" applyBorder="1" applyAlignment="1">
      <alignment horizontal="center" vertical="center" wrapText="1" readingOrder="1"/>
    </xf>
    <xf numFmtId="0" fontId="9" fillId="8" borderId="7" xfId="2" applyFont="1" applyFill="1" applyBorder="1" applyAlignment="1">
      <alignment horizontal="center" vertical="center" wrapText="1"/>
    </xf>
    <xf numFmtId="49" fontId="42" fillId="7" borderId="12" xfId="2" applyNumberFormat="1" applyFont="1" applyFill="1" applyBorder="1" applyAlignment="1">
      <alignment horizontal="center" vertical="center"/>
    </xf>
    <xf numFmtId="49" fontId="42" fillId="7" borderId="14" xfId="2" applyNumberFormat="1" applyFont="1" applyFill="1" applyBorder="1" applyAlignment="1">
      <alignment horizontal="center" vertical="center"/>
    </xf>
    <xf numFmtId="49" fontId="42" fillId="0" borderId="18" xfId="2" applyNumberFormat="1" applyFont="1" applyBorder="1" applyAlignment="1">
      <alignment horizontal="center" vertical="center"/>
    </xf>
    <xf numFmtId="169" fontId="32" fillId="0" borderId="16" xfId="7" applyNumberFormat="1" applyFont="1" applyBorder="1" applyAlignment="1">
      <alignment horizontal="right" vertical="center"/>
    </xf>
    <xf numFmtId="49" fontId="42" fillId="0" borderId="19" xfId="2" applyNumberFormat="1" applyFont="1" applyBorder="1" applyAlignment="1">
      <alignment horizontal="center" vertical="center"/>
    </xf>
    <xf numFmtId="3" fontId="13" fillId="5" borderId="13" xfId="2" applyNumberFormat="1" applyFont="1" applyFill="1" applyBorder="1" applyAlignment="1">
      <alignment horizontal="right" vertical="center"/>
    </xf>
    <xf numFmtId="49" fontId="6" fillId="7" borderId="12" xfId="2" applyNumberFormat="1" applyFont="1" applyFill="1" applyBorder="1" applyAlignment="1">
      <alignment horizontal="center" vertical="center" wrapText="1"/>
    </xf>
    <xf numFmtId="0" fontId="6" fillId="7" borderId="14" xfId="1" applyNumberFormat="1" applyFont="1" applyFill="1" applyBorder="1" applyAlignment="1">
      <alignment horizontal="center" vertical="center" wrapText="1" readingOrder="2"/>
    </xf>
    <xf numFmtId="0" fontId="8" fillId="6" borderId="9" xfId="2" applyFont="1" applyFill="1" applyBorder="1" applyAlignment="1">
      <alignment vertical="center"/>
    </xf>
    <xf numFmtId="49" fontId="9" fillId="6" borderId="10" xfId="2" applyNumberFormat="1" applyFont="1" applyFill="1" applyBorder="1" applyAlignment="1">
      <alignment horizontal="center" vertical="center"/>
    </xf>
    <xf numFmtId="3" fontId="10" fillId="6" borderId="10" xfId="2" applyNumberFormat="1" applyFont="1" applyFill="1" applyBorder="1" applyAlignment="1">
      <alignment horizontal="right" vertical="center"/>
    </xf>
    <xf numFmtId="3" fontId="13" fillId="6" borderId="10" xfId="2" applyNumberFormat="1" applyFont="1" applyFill="1" applyBorder="1" applyAlignment="1">
      <alignment horizontal="right" vertical="center"/>
    </xf>
    <xf numFmtId="49" fontId="8" fillId="6" borderId="10" xfId="2" applyNumberFormat="1" applyFont="1" applyFill="1" applyBorder="1" applyAlignment="1">
      <alignment horizontal="center" vertical="center"/>
    </xf>
    <xf numFmtId="0" fontId="8" fillId="6" borderId="11" xfId="2" applyFont="1" applyFill="1" applyBorder="1" applyAlignment="1">
      <alignment vertical="center"/>
    </xf>
    <xf numFmtId="49" fontId="6" fillId="5" borderId="12" xfId="2" applyNumberFormat="1" applyFont="1" applyFill="1" applyBorder="1" applyAlignment="1">
      <alignment horizontal="center" vertical="center" readingOrder="1"/>
    </xf>
    <xf numFmtId="49" fontId="6" fillId="5" borderId="13" xfId="2" applyNumberFormat="1" applyFont="1" applyFill="1" applyBorder="1" applyAlignment="1">
      <alignment horizontal="left" vertical="center" wrapText="1"/>
    </xf>
    <xf numFmtId="3" fontId="1" fillId="5" borderId="13" xfId="2" applyNumberFormat="1" applyFont="1" applyFill="1" applyBorder="1" applyAlignment="1">
      <alignment horizontal="right" vertical="center"/>
    </xf>
    <xf numFmtId="49" fontId="5" fillId="5" borderId="13" xfId="2" applyNumberFormat="1" applyFont="1" applyFill="1" applyBorder="1" applyAlignment="1">
      <alignment horizontal="right" vertical="center" wrapText="1"/>
    </xf>
    <xf numFmtId="49" fontId="6" fillId="5" borderId="14" xfId="2" applyNumberFormat="1" applyFont="1" applyFill="1" applyBorder="1" applyAlignment="1">
      <alignment horizontal="center" vertical="center" readingOrder="2"/>
    </xf>
    <xf numFmtId="0" fontId="10" fillId="6" borderId="0" xfId="2" applyFont="1" applyFill="1" applyAlignment="1">
      <alignment vertical="center"/>
    </xf>
    <xf numFmtId="49" fontId="6" fillId="5" borderId="18" xfId="2" applyNumberFormat="1" applyFont="1" applyFill="1" applyBorder="1" applyAlignment="1">
      <alignment horizontal="center" vertical="center" readingOrder="1"/>
    </xf>
    <xf numFmtId="49" fontId="6" fillId="5" borderId="16" xfId="2" applyNumberFormat="1" applyFont="1" applyFill="1" applyBorder="1" applyAlignment="1">
      <alignment horizontal="left" vertical="center" wrapText="1"/>
    </xf>
    <xf numFmtId="3" fontId="1" fillId="5" borderId="16" xfId="2" applyNumberFormat="1" applyFont="1" applyFill="1" applyBorder="1" applyAlignment="1">
      <alignment horizontal="right" vertical="center"/>
    </xf>
    <xf numFmtId="3" fontId="13" fillId="5" borderId="16" xfId="2" applyNumberFormat="1" applyFont="1" applyFill="1" applyBorder="1" applyAlignment="1">
      <alignment horizontal="right" vertical="center"/>
    </xf>
    <xf numFmtId="49" fontId="5" fillId="5" borderId="16" xfId="2" applyNumberFormat="1" applyFont="1" applyFill="1" applyBorder="1" applyAlignment="1">
      <alignment horizontal="right" vertical="center" wrapText="1"/>
    </xf>
    <xf numFmtId="49" fontId="6" fillId="5" borderId="19" xfId="2" applyNumberFormat="1" applyFont="1" applyFill="1" applyBorder="1" applyAlignment="1">
      <alignment horizontal="center" vertical="center" readingOrder="2"/>
    </xf>
    <xf numFmtId="49" fontId="9" fillId="6" borderId="9" xfId="2" applyNumberFormat="1" applyFont="1" applyFill="1" applyBorder="1" applyAlignment="1">
      <alignment vertical="center"/>
    </xf>
    <xf numFmtId="49" fontId="9" fillId="6" borderId="11" xfId="2" applyNumberFormat="1" applyFont="1" applyFill="1" applyBorder="1" applyAlignment="1">
      <alignment vertical="center"/>
    </xf>
    <xf numFmtId="49" fontId="14" fillId="6" borderId="13" xfId="2" applyNumberFormat="1" applyFont="1" applyFill="1" applyBorder="1" applyAlignment="1">
      <alignment horizontal="center" vertical="center"/>
    </xf>
    <xf numFmtId="49" fontId="14" fillId="6" borderId="10" xfId="2" applyNumberFormat="1" applyFont="1" applyFill="1" applyBorder="1" applyAlignment="1">
      <alignment horizontal="center" vertical="center"/>
    </xf>
    <xf numFmtId="49" fontId="6" fillId="7" borderId="18" xfId="2" applyNumberFormat="1" applyFont="1" applyFill="1" applyBorder="1" applyAlignment="1">
      <alignment horizontal="center" vertical="center" wrapText="1"/>
    </xf>
    <xf numFmtId="0" fontId="6" fillId="7" borderId="19" xfId="1" applyNumberFormat="1"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1"/>
    </xf>
    <xf numFmtId="49" fontId="6" fillId="5" borderId="12" xfId="2" applyNumberFormat="1" applyFont="1" applyFill="1" applyBorder="1" applyAlignment="1">
      <alignment horizontal="center" vertical="center" wrapText="1" readingOrder="1"/>
    </xf>
    <xf numFmtId="0" fontId="6" fillId="5" borderId="14" xfId="2"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readingOrder="1"/>
    </xf>
    <xf numFmtId="0" fontId="6" fillId="5" borderId="19" xfId="2" applyNumberFormat="1" applyFont="1" applyFill="1" applyBorder="1" applyAlignment="1">
      <alignment horizontal="center" vertical="center" wrapText="1" readingOrder="2"/>
    </xf>
    <xf numFmtId="0" fontId="1" fillId="6" borderId="11" xfId="2" applyFont="1" applyFill="1" applyBorder="1" applyAlignment="1">
      <alignment vertical="center"/>
    </xf>
    <xf numFmtId="0" fontId="11" fillId="8" borderId="7" xfId="2" applyFont="1" applyFill="1" applyBorder="1" applyAlignment="1">
      <alignment horizontal="center" vertical="center" wrapText="1"/>
    </xf>
    <xf numFmtId="169" fontId="9" fillId="6" borderId="10" xfId="7" applyNumberFormat="1" applyFont="1" applyFill="1" applyBorder="1" applyAlignment="1">
      <alignment horizontal="center" vertical="center"/>
    </xf>
    <xf numFmtId="169" fontId="9" fillId="6" borderId="13" xfId="7" applyNumberFormat="1" applyFont="1" applyFill="1" applyBorder="1" applyAlignment="1">
      <alignment horizontal="center" vertical="center"/>
    </xf>
    <xf numFmtId="0" fontId="1" fillId="6" borderId="14" xfId="2" applyFont="1" applyFill="1" applyBorder="1" applyAlignment="1">
      <alignment vertical="center"/>
    </xf>
    <xf numFmtId="169" fontId="32" fillId="5" borderId="13" xfId="7" applyNumberFormat="1" applyFont="1" applyFill="1" applyBorder="1" applyAlignment="1">
      <alignment horizontal="right" vertical="center"/>
    </xf>
    <xf numFmtId="169" fontId="32" fillId="5" borderId="16" xfId="7" applyNumberFormat="1" applyFont="1" applyFill="1" applyBorder="1" applyAlignment="1">
      <alignment horizontal="right" vertical="center"/>
    </xf>
    <xf numFmtId="169" fontId="32" fillId="7" borderId="16" xfId="7" applyNumberFormat="1" applyFont="1" applyFill="1" applyBorder="1" applyAlignment="1">
      <alignment horizontal="right" vertical="center"/>
    </xf>
    <xf numFmtId="169" fontId="51" fillId="0" borderId="13" xfId="7" applyNumberFormat="1" applyFont="1" applyBorder="1" applyAlignment="1">
      <alignment horizontal="right" vertical="center"/>
    </xf>
    <xf numFmtId="169" fontId="51" fillId="7" borderId="13" xfId="7" applyNumberFormat="1" applyFont="1" applyFill="1" applyBorder="1" applyAlignment="1">
      <alignment horizontal="right" vertical="center"/>
    </xf>
    <xf numFmtId="169" fontId="51" fillId="5" borderId="13" xfId="7" applyNumberFormat="1" applyFont="1" applyFill="1" applyBorder="1" applyAlignment="1">
      <alignment horizontal="right" vertical="center"/>
    </xf>
    <xf numFmtId="49" fontId="52" fillId="5" borderId="13" xfId="2" applyNumberFormat="1" applyFont="1" applyFill="1" applyBorder="1" applyAlignment="1">
      <alignment horizontal="right" vertical="center" wrapText="1"/>
    </xf>
    <xf numFmtId="49" fontId="50" fillId="5" borderId="14" xfId="2" applyNumberFormat="1" applyFont="1" applyFill="1" applyBorder="1" applyAlignment="1">
      <alignment horizontal="center" vertical="center" readingOrder="2"/>
    </xf>
    <xf numFmtId="49" fontId="52" fillId="7" borderId="13" xfId="2" applyNumberFormat="1" applyFont="1" applyFill="1" applyBorder="1" applyAlignment="1">
      <alignment horizontal="right" vertical="center" wrapText="1"/>
    </xf>
    <xf numFmtId="49" fontId="50" fillId="7" borderId="14" xfId="2" applyNumberFormat="1" applyFont="1" applyFill="1" applyBorder="1" applyAlignment="1">
      <alignment horizontal="center" vertical="center" readingOrder="2"/>
    </xf>
    <xf numFmtId="49" fontId="50" fillId="5" borderId="12" xfId="2" applyNumberFormat="1" applyFont="1" applyFill="1" applyBorder="1" applyAlignment="1">
      <alignment horizontal="center" vertical="center" readingOrder="1"/>
    </xf>
    <xf numFmtId="49" fontId="50" fillId="5" borderId="13" xfId="2" applyNumberFormat="1" applyFont="1" applyFill="1" applyBorder="1" applyAlignment="1">
      <alignment horizontal="left" vertical="center" wrapText="1"/>
    </xf>
    <xf numFmtId="49" fontId="50" fillId="7" borderId="12" xfId="2" applyNumberFormat="1" applyFont="1" applyFill="1" applyBorder="1" applyAlignment="1">
      <alignment horizontal="center" vertical="center" readingOrder="1"/>
    </xf>
    <xf numFmtId="49" fontId="50" fillId="7" borderId="13" xfId="2" applyNumberFormat="1" applyFont="1" applyFill="1" applyBorder="1" applyAlignment="1">
      <alignment horizontal="left" vertical="center" wrapText="1"/>
    </xf>
    <xf numFmtId="49" fontId="52" fillId="7" borderId="12" xfId="2" applyNumberFormat="1" applyFont="1" applyFill="1" applyBorder="1" applyAlignment="1">
      <alignment horizontal="center" vertical="center"/>
    </xf>
    <xf numFmtId="49" fontId="52" fillId="7" borderId="14" xfId="2" applyNumberFormat="1" applyFont="1" applyFill="1" applyBorder="1" applyAlignment="1">
      <alignment horizontal="center" vertical="center"/>
    </xf>
    <xf numFmtId="49" fontId="52" fillId="0" borderId="12" xfId="2" applyNumberFormat="1" applyFont="1" applyBorder="1" applyAlignment="1">
      <alignment horizontal="center" vertical="center"/>
    </xf>
    <xf numFmtId="49" fontId="52" fillId="0" borderId="14" xfId="2" applyNumberFormat="1" applyFont="1" applyBorder="1" applyAlignment="1">
      <alignment horizontal="center" vertical="center"/>
    </xf>
    <xf numFmtId="3" fontId="51" fillId="7" borderId="13" xfId="2" applyNumberFormat="1" applyFont="1" applyFill="1" applyBorder="1" applyAlignment="1">
      <alignment horizontal="right" vertical="center"/>
    </xf>
    <xf numFmtId="3" fontId="51" fillId="5" borderId="13" xfId="2" applyNumberFormat="1" applyFont="1" applyFill="1" applyBorder="1" applyAlignment="1">
      <alignment horizontal="right" vertical="center"/>
    </xf>
    <xf numFmtId="49" fontId="50" fillId="7" borderId="12" xfId="2" applyNumberFormat="1" applyFont="1" applyFill="1" applyBorder="1" applyAlignment="1">
      <alignment horizontal="center" vertical="center" wrapText="1"/>
    </xf>
    <xf numFmtId="0" fontId="50" fillId="7" borderId="14" xfId="1" applyNumberFormat="1" applyFont="1" applyFill="1" applyBorder="1" applyAlignment="1">
      <alignment horizontal="center" vertical="center" wrapText="1" readingOrder="2"/>
    </xf>
    <xf numFmtId="49" fontId="50" fillId="5" borderId="12" xfId="2" applyNumberFormat="1" applyFont="1" applyFill="1" applyBorder="1" applyAlignment="1">
      <alignment horizontal="center" vertical="center" wrapText="1"/>
    </xf>
    <xf numFmtId="3" fontId="51" fillId="3" borderId="13" xfId="2" applyNumberFormat="1" applyFont="1" applyFill="1" applyBorder="1" applyAlignment="1">
      <alignment horizontal="right" vertical="center"/>
    </xf>
    <xf numFmtId="0" fontId="50" fillId="5" borderId="14" xfId="1" applyNumberFormat="1" applyFont="1" applyFill="1" applyBorder="1" applyAlignment="1">
      <alignment horizontal="center" vertical="center" wrapText="1" readingOrder="2"/>
    </xf>
    <xf numFmtId="169" fontId="13" fillId="5" borderId="13" xfId="7" applyNumberFormat="1" applyFont="1" applyFill="1" applyBorder="1" applyAlignment="1">
      <alignment horizontal="right" vertical="center"/>
    </xf>
    <xf numFmtId="164" fontId="14" fillId="6" borderId="13" xfId="1" applyNumberFormat="1" applyFont="1" applyFill="1" applyBorder="1" applyAlignment="1">
      <alignment horizontal="center" vertical="center"/>
    </xf>
    <xf numFmtId="169" fontId="26" fillId="7" borderId="13" xfId="7" applyNumberFormat="1" applyFont="1" applyFill="1" applyBorder="1" applyAlignment="1">
      <alignment horizontal="right" vertical="center"/>
    </xf>
    <xf numFmtId="169" fontId="13" fillId="7" borderId="16" xfId="7" applyNumberFormat="1" applyFont="1" applyFill="1" applyBorder="1" applyAlignment="1">
      <alignment horizontal="right" vertical="center"/>
    </xf>
    <xf numFmtId="169" fontId="1" fillId="5" borderId="13" xfId="7" applyNumberFormat="1" applyFont="1" applyFill="1" applyBorder="1" applyAlignment="1">
      <alignment horizontal="right" vertical="center"/>
    </xf>
    <xf numFmtId="169" fontId="1" fillId="5" borderId="16" xfId="7" applyNumberFormat="1" applyFont="1" applyFill="1" applyBorder="1" applyAlignment="1">
      <alignment horizontal="right" vertical="center"/>
    </xf>
    <xf numFmtId="169" fontId="13" fillId="5" borderId="16" xfId="7" applyNumberFormat="1" applyFont="1" applyFill="1" applyBorder="1" applyAlignment="1">
      <alignment horizontal="right" vertical="center"/>
    </xf>
    <xf numFmtId="169" fontId="26" fillId="5" borderId="13" xfId="7" applyNumberFormat="1" applyFont="1" applyFill="1" applyBorder="1" applyAlignment="1">
      <alignment horizontal="right" vertical="center"/>
    </xf>
    <xf numFmtId="169" fontId="26" fillId="5" borderId="16" xfId="7" applyNumberFormat="1" applyFont="1" applyFill="1" applyBorder="1" applyAlignment="1">
      <alignment horizontal="right" vertical="center"/>
    </xf>
    <xf numFmtId="49" fontId="24" fillId="8" borderId="85" xfId="1" applyNumberFormat="1" applyFont="1" applyFill="1" applyBorder="1" applyAlignment="1">
      <alignment horizontal="center" vertical="center" wrapText="1"/>
    </xf>
    <xf numFmtId="169" fontId="26" fillId="7" borderId="16" xfId="7" applyNumberFormat="1" applyFont="1" applyFill="1" applyBorder="1" applyAlignment="1">
      <alignment horizontal="right" vertical="center"/>
    </xf>
    <xf numFmtId="0" fontId="6" fillId="6" borderId="19"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0" borderId="29" xfId="1" applyNumberFormat="1" applyFont="1" applyBorder="1" applyAlignment="1">
      <alignment horizontal="center" vertical="center"/>
    </xf>
    <xf numFmtId="49" fontId="6" fillId="6" borderId="13" xfId="1" applyNumberFormat="1" applyFont="1" applyFill="1" applyBorder="1" applyAlignment="1">
      <alignment horizontal="left" vertical="center" wrapText="1"/>
    </xf>
    <xf numFmtId="49" fontId="5" fillId="5" borderId="12" xfId="1" applyNumberFormat="1" applyFont="1" applyFill="1" applyBorder="1" applyAlignment="1">
      <alignment horizontal="center" vertical="center" wrapText="1"/>
    </xf>
    <xf numFmtId="49" fontId="5" fillId="7" borderId="12" xfId="1" applyNumberFormat="1" applyFont="1" applyFill="1" applyBorder="1" applyAlignment="1">
      <alignment horizontal="center" vertical="center" wrapText="1"/>
    </xf>
    <xf numFmtId="0" fontId="1" fillId="7" borderId="0" xfId="1" applyFont="1" applyFill="1" applyAlignment="1">
      <alignment vertical="center"/>
    </xf>
    <xf numFmtId="49" fontId="5" fillId="5" borderId="18" xfId="1" applyNumberFormat="1" applyFont="1" applyFill="1" applyBorder="1" applyAlignment="1">
      <alignment horizontal="center" vertical="center" wrapText="1"/>
    </xf>
    <xf numFmtId="49" fontId="6" fillId="5" borderId="12" xfId="1" applyNumberFormat="1" applyFont="1" applyFill="1" applyBorder="1" applyAlignment="1">
      <alignment horizontal="left" vertical="center" wrapText="1" indent="1"/>
    </xf>
    <xf numFmtId="49" fontId="5" fillId="5" borderId="14" xfId="1" applyNumberFormat="1" applyFont="1" applyFill="1" applyBorder="1" applyAlignment="1">
      <alignment horizontal="right" vertical="center" wrapText="1" indent="1"/>
    </xf>
    <xf numFmtId="49" fontId="6" fillId="5" borderId="18" xfId="1" applyNumberFormat="1" applyFont="1" applyFill="1" applyBorder="1" applyAlignment="1">
      <alignment horizontal="left" vertical="center" wrapText="1" indent="1"/>
    </xf>
    <xf numFmtId="49" fontId="5" fillId="5" borderId="19" xfId="1" applyNumberFormat="1" applyFont="1" applyFill="1" applyBorder="1" applyAlignment="1">
      <alignment horizontal="right" vertical="center" wrapText="1" indent="1"/>
    </xf>
    <xf numFmtId="169" fontId="1" fillId="5" borderId="62" xfId="7" applyNumberFormat="1" applyFont="1" applyFill="1" applyBorder="1" applyAlignment="1">
      <alignment horizontal="right" vertical="center"/>
    </xf>
    <xf numFmtId="169" fontId="13" fillId="5" borderId="62" xfId="7" applyNumberFormat="1" applyFont="1" applyFill="1" applyBorder="1" applyAlignment="1">
      <alignment horizontal="right" vertical="center"/>
    </xf>
    <xf numFmtId="49" fontId="6" fillId="5" borderId="62" xfId="2" applyNumberFormat="1" applyFont="1" applyFill="1" applyBorder="1" applyAlignment="1">
      <alignment vertical="center" wrapText="1"/>
    </xf>
    <xf numFmtId="169" fontId="9" fillId="6" borderId="9" xfId="7" applyNumberFormat="1" applyFont="1" applyFill="1" applyBorder="1" applyAlignment="1">
      <alignment horizontal="center" vertical="center"/>
    </xf>
    <xf numFmtId="49" fontId="6" fillId="5" borderId="12" xfId="2" applyNumberFormat="1" applyFont="1" applyFill="1" applyBorder="1" applyAlignment="1">
      <alignment horizontal="left" vertical="center" wrapText="1" indent="1"/>
    </xf>
    <xf numFmtId="49" fontId="5" fillId="5" borderId="14" xfId="2" applyNumberFormat="1" applyFont="1" applyFill="1" applyBorder="1" applyAlignment="1">
      <alignment horizontal="right" vertical="center" wrapText="1" indent="1"/>
    </xf>
    <xf numFmtId="49" fontId="6" fillId="5" borderId="18" xfId="2" applyNumberFormat="1" applyFont="1" applyFill="1" applyBorder="1" applyAlignment="1">
      <alignment horizontal="left" vertical="center" wrapText="1" indent="1"/>
    </xf>
    <xf numFmtId="49" fontId="5" fillId="5" borderId="19" xfId="2" applyNumberFormat="1" applyFont="1" applyFill="1" applyBorder="1" applyAlignment="1">
      <alignment horizontal="right" vertical="center" wrapText="1" indent="1"/>
    </xf>
    <xf numFmtId="0" fontId="52" fillId="7" borderId="13" xfId="1" applyNumberFormat="1" applyFont="1" applyFill="1" applyBorder="1" applyAlignment="1">
      <alignment horizontal="right" vertical="center" wrapText="1" readingOrder="2"/>
    </xf>
    <xf numFmtId="0" fontId="52" fillId="5" borderId="13" xfId="1" applyNumberFormat="1" applyFont="1" applyFill="1" applyBorder="1" applyAlignment="1">
      <alignment horizontal="right" vertical="center" wrapText="1" readingOrder="2"/>
    </xf>
    <xf numFmtId="0" fontId="13" fillId="6" borderId="12" xfId="2" applyFont="1" applyFill="1" applyBorder="1" applyAlignment="1">
      <alignment horizontal="center" vertical="center"/>
    </xf>
    <xf numFmtId="0" fontId="13" fillId="6" borderId="14" xfId="2" applyFont="1" applyFill="1" applyBorder="1" applyAlignment="1">
      <alignment horizontal="center" vertical="center"/>
    </xf>
    <xf numFmtId="0" fontId="5" fillId="7" borderId="13" xfId="1" applyNumberFormat="1" applyFont="1" applyFill="1" applyBorder="1" applyAlignment="1">
      <alignment horizontal="right" vertical="center" wrapText="1" readingOrder="2"/>
    </xf>
    <xf numFmtId="0" fontId="5" fillId="5" borderId="13" xfId="1" applyNumberFormat="1" applyFont="1" applyFill="1" applyBorder="1" applyAlignment="1">
      <alignment horizontal="right" vertical="center" wrapText="1" readingOrder="2"/>
    </xf>
    <xf numFmtId="0" fontId="5" fillId="7" borderId="16" xfId="1" applyNumberFormat="1" applyFont="1" applyFill="1" applyBorder="1" applyAlignment="1">
      <alignment horizontal="right" vertical="center" wrapText="1" readingOrder="2"/>
    </xf>
    <xf numFmtId="0" fontId="5" fillId="5" borderId="16" xfId="1" applyNumberFormat="1" applyFont="1" applyFill="1" applyBorder="1" applyAlignment="1">
      <alignment horizontal="right" vertical="center" wrapText="1" readingOrder="2"/>
    </xf>
    <xf numFmtId="49" fontId="6" fillId="5" borderId="15" xfId="2" applyNumberFormat="1" applyFont="1" applyFill="1" applyBorder="1" applyAlignment="1">
      <alignment horizontal="center" vertical="center" wrapText="1" readingOrder="1"/>
    </xf>
    <xf numFmtId="0" fontId="5" fillId="5" borderId="62" xfId="2" applyNumberFormat="1" applyFont="1" applyFill="1" applyBorder="1" applyAlignment="1">
      <alignment vertical="center" wrapText="1" readingOrder="2"/>
    </xf>
    <xf numFmtId="0" fontId="6" fillId="5" borderId="17" xfId="2" applyNumberFormat="1" applyFont="1" applyFill="1" applyBorder="1" applyAlignment="1">
      <alignment horizontal="center" vertical="center" wrapText="1" readingOrder="2"/>
    </xf>
    <xf numFmtId="169" fontId="13" fillId="6" borderId="10" xfId="7" applyNumberFormat="1" applyFont="1" applyFill="1" applyBorder="1" applyAlignment="1">
      <alignment horizontal="center" vertical="center"/>
    </xf>
    <xf numFmtId="169" fontId="13" fillId="6" borderId="10" xfId="7" applyNumberFormat="1" applyFont="1" applyFill="1" applyBorder="1" applyAlignment="1">
      <alignment vertical="center"/>
    </xf>
    <xf numFmtId="169" fontId="13" fillId="6" borderId="13" xfId="7" applyNumberFormat="1" applyFont="1" applyFill="1" applyBorder="1" applyAlignment="1">
      <alignment vertical="center"/>
    </xf>
    <xf numFmtId="49" fontId="50" fillId="5" borderId="12" xfId="2" applyNumberFormat="1" applyFont="1" applyFill="1" applyBorder="1" applyAlignment="1">
      <alignment horizontal="center" vertical="center" wrapText="1" readingOrder="1"/>
    </xf>
    <xf numFmtId="49" fontId="50" fillId="5" borderId="13" xfId="2" applyNumberFormat="1" applyFont="1" applyFill="1" applyBorder="1" applyAlignment="1">
      <alignment vertical="center" wrapText="1"/>
    </xf>
    <xf numFmtId="0" fontId="52" fillId="5" borderId="13" xfId="2" applyNumberFormat="1" applyFont="1" applyFill="1" applyBorder="1" applyAlignment="1">
      <alignment vertical="center" wrapText="1" readingOrder="2"/>
    </xf>
    <xf numFmtId="0" fontId="50" fillId="5" borderId="14" xfId="2" applyNumberFormat="1" applyFont="1" applyFill="1" applyBorder="1" applyAlignment="1">
      <alignment horizontal="center" vertical="center" wrapText="1" readingOrder="2"/>
    </xf>
    <xf numFmtId="49" fontId="11" fillId="6" borderId="9" xfId="2" applyNumberFormat="1" applyFont="1" applyFill="1" applyBorder="1" applyAlignment="1">
      <alignment vertical="center" readingOrder="1"/>
    </xf>
    <xf numFmtId="169" fontId="11" fillId="6" borderId="10" xfId="7" applyNumberFormat="1" applyFont="1" applyFill="1" applyBorder="1" applyAlignment="1">
      <alignment horizontal="center" vertical="center"/>
    </xf>
    <xf numFmtId="49" fontId="11" fillId="6" borderId="11" xfId="2" applyNumberFormat="1" applyFont="1" applyFill="1" applyBorder="1" applyAlignment="1">
      <alignment vertical="center"/>
    </xf>
    <xf numFmtId="0" fontId="13" fillId="6" borderId="0" xfId="2" applyFont="1" applyFill="1" applyAlignment="1">
      <alignment vertical="center"/>
    </xf>
    <xf numFmtId="49" fontId="50" fillId="5" borderId="15" xfId="2" applyNumberFormat="1" applyFont="1" applyFill="1" applyBorder="1" applyAlignment="1">
      <alignment horizontal="center" vertical="center" wrapText="1" readingOrder="1"/>
    </xf>
    <xf numFmtId="49" fontId="50" fillId="5" borderId="62" xfId="2" applyNumberFormat="1" applyFont="1" applyFill="1" applyBorder="1" applyAlignment="1">
      <alignment vertical="center" wrapText="1"/>
    </xf>
    <xf numFmtId="169" fontId="51" fillId="5" borderId="62" xfId="7" applyNumberFormat="1" applyFont="1" applyFill="1" applyBorder="1" applyAlignment="1">
      <alignment horizontal="right" vertical="center"/>
    </xf>
    <xf numFmtId="0" fontId="52" fillId="5" borderId="62" xfId="2" applyNumberFormat="1" applyFont="1" applyFill="1" applyBorder="1" applyAlignment="1">
      <alignment vertical="center" wrapText="1" readingOrder="2"/>
    </xf>
    <xf numFmtId="0" fontId="50" fillId="5" borderId="17" xfId="2" applyNumberFormat="1" applyFont="1" applyFill="1" applyBorder="1" applyAlignment="1">
      <alignment horizontal="center" vertical="center" wrapText="1" readingOrder="2"/>
    </xf>
    <xf numFmtId="49" fontId="50" fillId="7" borderId="12" xfId="2" applyNumberFormat="1" applyFont="1" applyFill="1" applyBorder="1" applyAlignment="1">
      <alignment horizontal="center" vertical="center" wrapText="1" readingOrder="1"/>
    </xf>
    <xf numFmtId="49" fontId="50" fillId="7" borderId="13" xfId="2" applyNumberFormat="1" applyFont="1" applyFill="1" applyBorder="1" applyAlignment="1">
      <alignment vertical="center" wrapText="1"/>
    </xf>
    <xf numFmtId="0" fontId="52" fillId="7" borderId="13" xfId="2" applyNumberFormat="1" applyFont="1" applyFill="1" applyBorder="1" applyAlignment="1">
      <alignment vertical="center" wrapText="1" readingOrder="2"/>
    </xf>
    <xf numFmtId="0" fontId="50" fillId="7" borderId="14" xfId="2" applyNumberFormat="1" applyFont="1" applyFill="1" applyBorder="1" applyAlignment="1">
      <alignment horizontal="center" vertical="center" wrapText="1" readingOrder="2"/>
    </xf>
    <xf numFmtId="49" fontId="50" fillId="7" borderId="15" xfId="2" applyNumberFormat="1" applyFont="1" applyFill="1" applyBorder="1" applyAlignment="1">
      <alignment horizontal="center" vertical="center" wrapText="1" readingOrder="1"/>
    </xf>
    <xf numFmtId="49" fontId="50" fillId="7" borderId="62" xfId="2" applyNumberFormat="1" applyFont="1" applyFill="1" applyBorder="1" applyAlignment="1">
      <alignment vertical="center" wrapText="1"/>
    </xf>
    <xf numFmtId="169" fontId="51" fillId="7" borderId="62" xfId="7" applyNumberFormat="1" applyFont="1" applyFill="1" applyBorder="1" applyAlignment="1">
      <alignment horizontal="right" vertical="center"/>
    </xf>
    <xf numFmtId="169" fontId="13" fillId="7" borderId="62" xfId="7" applyNumberFormat="1" applyFont="1" applyFill="1" applyBorder="1" applyAlignment="1">
      <alignment horizontal="right" vertical="center"/>
    </xf>
    <xf numFmtId="0" fontId="52" fillId="7" borderId="62" xfId="2" applyNumberFormat="1" applyFont="1" applyFill="1" applyBorder="1" applyAlignment="1">
      <alignment vertical="center" wrapText="1" readingOrder="2"/>
    </xf>
    <xf numFmtId="0" fontId="50" fillId="7" borderId="17" xfId="2" applyNumberFormat="1" applyFont="1" applyFill="1" applyBorder="1" applyAlignment="1">
      <alignment horizontal="center" vertical="center" wrapText="1" readingOrder="2"/>
    </xf>
    <xf numFmtId="49" fontId="6" fillId="7" borderId="12" xfId="2" applyNumberFormat="1" applyFont="1" applyFill="1" applyBorder="1" applyAlignment="1">
      <alignment horizontal="center" vertical="center" wrapText="1" readingOrder="1"/>
    </xf>
    <xf numFmtId="49" fontId="6" fillId="7" borderId="13" xfId="2" applyNumberFormat="1" applyFont="1" applyFill="1" applyBorder="1" applyAlignment="1">
      <alignment vertical="center" wrapText="1"/>
    </xf>
    <xf numFmtId="0" fontId="5" fillId="7" borderId="13" xfId="2" applyNumberFormat="1" applyFont="1" applyFill="1" applyBorder="1" applyAlignment="1">
      <alignment vertical="center" wrapText="1" readingOrder="2"/>
    </xf>
    <xf numFmtId="0" fontId="6" fillId="7" borderId="14" xfId="2" applyNumberFormat="1" applyFont="1" applyFill="1" applyBorder="1" applyAlignment="1">
      <alignment horizontal="center" vertical="center" wrapText="1" readingOrder="2"/>
    </xf>
    <xf numFmtId="49" fontId="6" fillId="7" borderId="15" xfId="2" applyNumberFormat="1" applyFont="1" applyFill="1" applyBorder="1" applyAlignment="1">
      <alignment horizontal="center" vertical="center" wrapText="1" readingOrder="1"/>
    </xf>
    <xf numFmtId="49" fontId="6" fillId="7" borderId="62" xfId="2" applyNumberFormat="1" applyFont="1" applyFill="1" applyBorder="1" applyAlignment="1">
      <alignment vertical="center" wrapText="1"/>
    </xf>
    <xf numFmtId="169" fontId="1" fillId="7" borderId="62" xfId="7" applyNumberFormat="1" applyFont="1" applyFill="1" applyBorder="1" applyAlignment="1">
      <alignment horizontal="right" vertical="center"/>
    </xf>
    <xf numFmtId="0" fontId="5" fillId="7" borderId="62" xfId="2" applyNumberFormat="1" applyFont="1" applyFill="1" applyBorder="1" applyAlignment="1">
      <alignment vertical="center" wrapText="1" readingOrder="2"/>
    </xf>
    <xf numFmtId="0" fontId="6" fillId="7" borderId="17" xfId="2" applyNumberFormat="1" applyFont="1" applyFill="1" applyBorder="1" applyAlignment="1">
      <alignment horizontal="center" vertical="center" wrapText="1" readingOrder="2"/>
    </xf>
    <xf numFmtId="49" fontId="6" fillId="7" borderId="18" xfId="2" applyNumberFormat="1" applyFont="1" applyFill="1" applyBorder="1" applyAlignment="1">
      <alignment horizontal="center" vertical="center" wrapText="1" readingOrder="1"/>
    </xf>
    <xf numFmtId="49" fontId="6" fillId="7" borderId="16" xfId="2" applyNumberFormat="1" applyFont="1" applyFill="1" applyBorder="1" applyAlignment="1">
      <alignment vertical="center" wrapText="1"/>
    </xf>
    <xf numFmtId="0" fontId="5" fillId="7" borderId="16" xfId="2" applyNumberFormat="1" applyFont="1" applyFill="1" applyBorder="1" applyAlignment="1">
      <alignment vertical="center" wrapText="1" readingOrder="2"/>
    </xf>
    <xf numFmtId="0" fontId="6" fillId="7" borderId="19" xfId="2" applyNumberFormat="1" applyFont="1" applyFill="1" applyBorder="1" applyAlignment="1">
      <alignment horizontal="center" vertical="center" wrapText="1" readingOrder="2"/>
    </xf>
    <xf numFmtId="49" fontId="50" fillId="7" borderId="18" xfId="2" applyNumberFormat="1" applyFont="1" applyFill="1" applyBorder="1" applyAlignment="1">
      <alignment horizontal="center" vertical="center" readingOrder="1"/>
    </xf>
    <xf numFmtId="49" fontId="50" fillId="5" borderId="18" xfId="2" applyNumberFormat="1" applyFont="1" applyFill="1" applyBorder="1" applyAlignment="1">
      <alignment horizontal="center" vertical="center" readingOrder="1"/>
    </xf>
    <xf numFmtId="49" fontId="52" fillId="0" borderId="12" xfId="2" applyNumberFormat="1" applyFont="1" applyBorder="1" applyAlignment="1">
      <alignment horizontal="center" vertical="center" readingOrder="1"/>
    </xf>
    <xf numFmtId="49" fontId="9" fillId="6" borderId="9" xfId="2" applyNumberFormat="1" applyFont="1" applyFill="1" applyBorder="1" applyAlignment="1">
      <alignment horizontal="center" vertical="center" readingOrder="1"/>
    </xf>
    <xf numFmtId="0" fontId="9" fillId="6" borderId="11" xfId="2" applyNumberFormat="1" applyFont="1" applyFill="1" applyBorder="1" applyAlignment="1">
      <alignment vertical="center"/>
    </xf>
    <xf numFmtId="49" fontId="50" fillId="5" borderId="12" xfId="2" applyNumberFormat="1" applyFont="1" applyFill="1" applyBorder="1" applyAlignment="1">
      <alignment horizontal="left" vertical="center" wrapText="1" indent="1"/>
    </xf>
    <xf numFmtId="49" fontId="52" fillId="5" borderId="14" xfId="2" applyNumberFormat="1" applyFont="1" applyFill="1" applyBorder="1" applyAlignment="1">
      <alignment horizontal="right" vertical="center" wrapText="1" indent="1"/>
    </xf>
    <xf numFmtId="169" fontId="10" fillId="6" borderId="10" xfId="7" applyNumberFormat="1" applyFont="1" applyFill="1" applyBorder="1" applyAlignment="1">
      <alignment horizontal="right" vertical="center"/>
    </xf>
    <xf numFmtId="164" fontId="14" fillId="6" borderId="14" xfId="2" applyNumberFormat="1" applyFont="1" applyFill="1" applyBorder="1" applyAlignment="1">
      <alignment horizontal="center" vertical="center"/>
    </xf>
    <xf numFmtId="49" fontId="50" fillId="7" borderId="12" xfId="2" applyNumberFormat="1" applyFont="1" applyFill="1" applyBorder="1" applyAlignment="1">
      <alignment horizontal="left" vertical="center" wrapText="1" indent="1"/>
    </xf>
    <xf numFmtId="49" fontId="52" fillId="7" borderId="14" xfId="2" applyNumberFormat="1" applyFont="1" applyFill="1" applyBorder="1" applyAlignment="1">
      <alignment horizontal="right" vertical="center" wrapText="1" indent="1"/>
    </xf>
    <xf numFmtId="49" fontId="6" fillId="7" borderId="12" xfId="2" applyNumberFormat="1" applyFont="1" applyFill="1" applyBorder="1" applyAlignment="1">
      <alignment horizontal="left" vertical="center" wrapText="1" indent="1"/>
    </xf>
    <xf numFmtId="49" fontId="5" fillId="7" borderId="14" xfId="2" applyNumberFormat="1" applyFont="1" applyFill="1" applyBorder="1" applyAlignment="1">
      <alignment horizontal="right" vertical="center" wrapText="1" indent="1"/>
    </xf>
    <xf numFmtId="49" fontId="6" fillId="7" borderId="18" xfId="2" applyNumberFormat="1" applyFont="1" applyFill="1" applyBorder="1" applyAlignment="1">
      <alignment horizontal="left" vertical="center" wrapText="1" indent="1"/>
    </xf>
    <xf numFmtId="49" fontId="5" fillId="7" borderId="19" xfId="2" applyNumberFormat="1" applyFont="1" applyFill="1" applyBorder="1" applyAlignment="1">
      <alignment horizontal="right" vertical="center" wrapText="1" indent="1"/>
    </xf>
    <xf numFmtId="49" fontId="50" fillId="5" borderId="12" xfId="1" applyNumberFormat="1" applyFont="1" applyFill="1" applyBorder="1" applyAlignment="1">
      <alignment horizontal="left" vertical="center" wrapText="1" indent="1"/>
    </xf>
    <xf numFmtId="49" fontId="52" fillId="5" borderId="14" xfId="1" applyNumberFormat="1" applyFont="1" applyFill="1" applyBorder="1" applyAlignment="1">
      <alignment horizontal="right" vertical="center" wrapText="1" indent="1"/>
    </xf>
    <xf numFmtId="169" fontId="11" fillId="6" borderId="9" xfId="7" applyNumberFormat="1" applyFont="1" applyFill="1" applyBorder="1" applyAlignment="1">
      <alignment horizontal="center" vertical="center"/>
    </xf>
    <xf numFmtId="49" fontId="50" fillId="7" borderId="12" xfId="1" applyNumberFormat="1" applyFont="1" applyFill="1" applyBorder="1" applyAlignment="1">
      <alignment horizontal="left" vertical="center" wrapText="1" indent="1"/>
    </xf>
    <xf numFmtId="49" fontId="52" fillId="7" borderId="14" xfId="1" applyNumberFormat="1" applyFont="1" applyFill="1" applyBorder="1" applyAlignment="1">
      <alignment horizontal="right" vertical="center" wrapText="1" indent="1"/>
    </xf>
    <xf numFmtId="3" fontId="51" fillId="7" borderId="13" xfId="1" applyNumberFormat="1" applyFont="1" applyFill="1" applyBorder="1" applyAlignment="1">
      <alignment horizontal="right" vertical="center"/>
    </xf>
    <xf numFmtId="49" fontId="6" fillId="7" borderId="12" xfId="1" applyNumberFormat="1" applyFont="1" applyFill="1" applyBorder="1" applyAlignment="1">
      <alignment horizontal="left" vertical="center" wrapText="1" indent="1"/>
    </xf>
    <xf numFmtId="49" fontId="5" fillId="7" borderId="14" xfId="1" applyNumberFormat="1" applyFont="1" applyFill="1" applyBorder="1" applyAlignment="1">
      <alignment horizontal="right" vertical="center" wrapText="1" indent="1"/>
    </xf>
    <xf numFmtId="3" fontId="1" fillId="7" borderId="13" xfId="1" applyNumberFormat="1" applyFont="1" applyFill="1" applyBorder="1" applyAlignment="1">
      <alignment horizontal="right" vertical="center"/>
    </xf>
    <xf numFmtId="3" fontId="13" fillId="7" borderId="13" xfId="1" applyNumberFormat="1" applyFont="1" applyFill="1" applyBorder="1" applyAlignment="1">
      <alignment horizontal="right" vertical="center"/>
    </xf>
    <xf numFmtId="49" fontId="6" fillId="7" borderId="18" xfId="1" applyNumberFormat="1" applyFont="1" applyFill="1" applyBorder="1" applyAlignment="1">
      <alignment horizontal="left" vertical="center" wrapText="1" indent="1"/>
    </xf>
    <xf numFmtId="49" fontId="5" fillId="7" borderId="19" xfId="1" applyNumberFormat="1" applyFont="1" applyFill="1" applyBorder="1" applyAlignment="1">
      <alignment horizontal="right" vertical="center" wrapText="1" indent="1"/>
    </xf>
    <xf numFmtId="49" fontId="52" fillId="7" borderId="12" xfId="1" applyNumberFormat="1" applyFont="1" applyFill="1" applyBorder="1" applyAlignment="1">
      <alignment horizontal="center" vertical="center" wrapText="1"/>
    </xf>
    <xf numFmtId="49" fontId="52" fillId="5" borderId="12" xfId="1" applyNumberFormat="1" applyFont="1" applyFill="1" applyBorder="1" applyAlignment="1">
      <alignment horizontal="center" vertical="center" wrapText="1"/>
    </xf>
    <xf numFmtId="49" fontId="52" fillId="5" borderId="14" xfId="2" applyNumberFormat="1" applyFont="1" applyFill="1" applyBorder="1" applyAlignment="1">
      <alignment horizontal="center" vertical="center"/>
    </xf>
    <xf numFmtId="49" fontId="42" fillId="5" borderId="14" xfId="2" applyNumberFormat="1" applyFont="1" applyFill="1" applyBorder="1" applyAlignment="1">
      <alignment horizontal="center" vertical="center"/>
    </xf>
    <xf numFmtId="49" fontId="42" fillId="5" borderId="19" xfId="2"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4" xfId="2" applyNumberFormat="1" applyFont="1" applyFill="1" applyBorder="1" applyAlignment="1">
      <alignment horizontal="center" vertical="center" wrapText="1"/>
    </xf>
    <xf numFmtId="49" fontId="11" fillId="0" borderId="10" xfId="2" applyNumberFormat="1" applyFont="1" applyBorder="1" applyAlignment="1">
      <alignment horizontal="center" vertical="center"/>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1" fillId="0" borderId="9" xfId="2" applyNumberFormat="1" applyFont="1" applyBorder="1" applyAlignment="1">
      <alignment horizontal="center"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3" borderId="10" xfId="1" applyNumberFormat="1" applyFont="1" applyFill="1" applyBorder="1" applyAlignment="1">
      <alignment horizontal="center" vertical="center"/>
    </xf>
    <xf numFmtId="49" fontId="11" fillId="3" borderId="13"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1"/>
    </xf>
    <xf numFmtId="0" fontId="9" fillId="8" borderId="7" xfId="1" applyFont="1" applyFill="1" applyBorder="1" applyAlignment="1">
      <alignment horizontal="center" vertical="center" wrapText="1"/>
    </xf>
    <xf numFmtId="49" fontId="6" fillId="7" borderId="15" xfId="1" applyNumberFormat="1" applyFont="1" applyFill="1" applyBorder="1" applyAlignment="1">
      <alignment horizontal="left" vertical="center" wrapText="1" indent="1"/>
    </xf>
    <xf numFmtId="49" fontId="5" fillId="5" borderId="15" xfId="1" applyNumberFormat="1" applyFont="1" applyFill="1" applyBorder="1" applyAlignment="1">
      <alignment horizontal="center" vertical="center" wrapText="1"/>
    </xf>
    <xf numFmtId="169" fontId="26" fillId="5" borderId="62" xfId="7" applyNumberFormat="1" applyFont="1" applyFill="1" applyBorder="1" applyAlignment="1">
      <alignment horizontal="right" vertical="center"/>
    </xf>
    <xf numFmtId="49" fontId="42" fillId="5" borderId="17" xfId="2" applyNumberFormat="1" applyFont="1" applyFill="1" applyBorder="1" applyAlignment="1">
      <alignment horizontal="center" vertical="center"/>
    </xf>
    <xf numFmtId="49" fontId="24" fillId="6" borderId="101" xfId="2" applyNumberFormat="1" applyFont="1" applyFill="1" applyBorder="1" applyAlignment="1">
      <alignment horizontal="center" vertical="center"/>
    </xf>
    <xf numFmtId="169" fontId="26" fillId="6" borderId="102" xfId="7" applyNumberFormat="1" applyFont="1" applyFill="1" applyBorder="1" applyAlignment="1">
      <alignment horizontal="right" vertical="center"/>
    </xf>
    <xf numFmtId="169" fontId="13" fillId="6" borderId="102" xfId="7" applyNumberFormat="1" applyFont="1" applyFill="1" applyBorder="1" applyAlignment="1">
      <alignment horizontal="right" vertical="center"/>
    </xf>
    <xf numFmtId="49" fontId="23" fillId="6" borderId="103" xfId="2" applyNumberFormat="1" applyFont="1" applyFill="1" applyBorder="1" applyAlignment="1">
      <alignment horizontal="center" vertical="center"/>
    </xf>
    <xf numFmtId="49" fontId="5" fillId="7" borderId="107" xfId="2" applyNumberFormat="1" applyFont="1" applyFill="1" applyBorder="1" applyAlignment="1">
      <alignment horizontal="center" vertical="center"/>
    </xf>
    <xf numFmtId="169" fontId="1" fillId="7" borderId="108" xfId="7" applyNumberFormat="1" applyFont="1" applyFill="1" applyBorder="1" applyAlignment="1">
      <alignment horizontal="right" vertical="center"/>
    </xf>
    <xf numFmtId="169" fontId="13" fillId="7" borderId="108" xfId="7" applyNumberFormat="1" applyFont="1" applyFill="1" applyBorder="1" applyAlignment="1">
      <alignment horizontal="right" vertical="center"/>
    </xf>
    <xf numFmtId="49" fontId="5" fillId="7" borderId="109" xfId="2" applyNumberFormat="1" applyFont="1" applyFill="1" applyBorder="1" applyAlignment="1">
      <alignment horizontal="center" vertical="center"/>
    </xf>
    <xf numFmtId="49" fontId="5" fillId="7" borderId="12" xfId="2" applyNumberFormat="1" applyFont="1" applyFill="1" applyBorder="1" applyAlignment="1">
      <alignment horizontal="center" vertical="center"/>
    </xf>
    <xf numFmtId="49" fontId="5" fillId="7" borderId="14" xfId="2" applyNumberFormat="1" applyFont="1" applyFill="1" applyBorder="1" applyAlignment="1">
      <alignment horizontal="center" vertical="center"/>
    </xf>
    <xf numFmtId="49" fontId="5" fillId="7" borderId="104" xfId="2" applyNumberFormat="1" applyFont="1" applyFill="1" applyBorder="1" applyAlignment="1">
      <alignment horizontal="center" vertical="center"/>
    </xf>
    <xf numFmtId="169" fontId="1" fillId="7" borderId="105" xfId="7" applyNumberFormat="1" applyFont="1" applyFill="1" applyBorder="1" applyAlignment="1">
      <alignment horizontal="right" vertical="center"/>
    </xf>
    <xf numFmtId="169" fontId="13" fillId="7" borderId="105" xfId="7" applyNumberFormat="1" applyFont="1" applyFill="1" applyBorder="1" applyAlignment="1">
      <alignment horizontal="right" vertical="center"/>
    </xf>
    <xf numFmtId="49" fontId="5" fillId="7" borderId="106" xfId="2" applyNumberFormat="1" applyFont="1" applyFill="1" applyBorder="1" applyAlignment="1">
      <alignment horizontal="center" vertical="center"/>
    </xf>
    <xf numFmtId="49" fontId="5" fillId="7" borderId="18" xfId="2" applyNumberFormat="1" applyFont="1" applyFill="1" applyBorder="1" applyAlignment="1">
      <alignment horizontal="center" vertical="center"/>
    </xf>
    <xf numFmtId="49" fontId="5" fillId="7" borderId="19" xfId="2" applyNumberFormat="1" applyFont="1" applyFill="1" applyBorder="1" applyAlignment="1">
      <alignment horizontal="center" vertical="center"/>
    </xf>
    <xf numFmtId="49" fontId="5" fillId="7" borderId="15" xfId="2" applyNumberFormat="1" applyFont="1" applyFill="1" applyBorder="1" applyAlignment="1">
      <alignment horizontal="center" vertical="center"/>
    </xf>
    <xf numFmtId="49" fontId="5" fillId="7" borderId="17" xfId="2" applyNumberFormat="1" applyFont="1" applyFill="1" applyBorder="1" applyAlignment="1">
      <alignment horizontal="center" vertical="center"/>
    </xf>
    <xf numFmtId="49" fontId="24" fillId="6" borderId="107" xfId="2" applyNumberFormat="1" applyFont="1" applyFill="1" applyBorder="1" applyAlignment="1">
      <alignment horizontal="center" vertical="center"/>
    </xf>
    <xf numFmtId="169" fontId="26" fillId="6" borderId="108" xfId="7" applyNumberFormat="1" applyFont="1" applyFill="1" applyBorder="1" applyAlignment="1">
      <alignment horizontal="right" vertical="center"/>
    </xf>
    <xf numFmtId="49" fontId="23" fillId="6" borderId="109" xfId="2" applyNumberFormat="1" applyFont="1" applyFill="1" applyBorder="1" applyAlignment="1">
      <alignment horizontal="center" vertical="center"/>
    </xf>
    <xf numFmtId="169" fontId="32" fillId="7" borderId="62" xfId="7" applyNumberFormat="1" applyFont="1" applyFill="1" applyBorder="1" applyAlignment="1">
      <alignment horizontal="right" vertical="center"/>
    </xf>
    <xf numFmtId="49" fontId="24" fillId="6" borderId="12" xfId="2" applyNumberFormat="1" applyFont="1" applyFill="1" applyBorder="1" applyAlignment="1">
      <alignment horizontal="center" vertical="center"/>
    </xf>
    <xf numFmtId="169" fontId="26" fillId="6" borderId="13" xfId="7" applyNumberFormat="1" applyFont="1" applyFill="1" applyBorder="1" applyAlignment="1">
      <alignment horizontal="right" vertical="center"/>
    </xf>
    <xf numFmtId="49" fontId="23" fillId="6" borderId="14" xfId="2" applyNumberFormat="1" applyFont="1" applyFill="1" applyBorder="1" applyAlignment="1">
      <alignment horizontal="center" vertical="center"/>
    </xf>
    <xf numFmtId="49" fontId="6" fillId="7" borderId="15" xfId="2" applyNumberFormat="1" applyFont="1" applyFill="1" applyBorder="1" applyAlignment="1">
      <alignment horizontal="left" vertical="center" indent="1"/>
    </xf>
    <xf numFmtId="49" fontId="5" fillId="7" borderId="17" xfId="2" applyNumberFormat="1" applyFont="1" applyFill="1" applyBorder="1" applyAlignment="1">
      <alignment horizontal="right" vertical="center" indent="1"/>
    </xf>
    <xf numFmtId="169" fontId="26" fillId="6" borderId="13" xfId="7" applyNumberFormat="1" applyFont="1" applyFill="1" applyBorder="1" applyAlignment="1">
      <alignment horizontal="center" vertical="center"/>
    </xf>
    <xf numFmtId="0" fontId="1" fillId="6" borderId="0" xfId="2" applyFont="1" applyFill="1" applyAlignment="1">
      <alignment horizontal="center" vertical="center"/>
    </xf>
    <xf numFmtId="49" fontId="24" fillId="6" borderId="9" xfId="2" applyNumberFormat="1" applyFont="1" applyFill="1" applyBorder="1" applyAlignment="1">
      <alignment horizontal="center" vertical="center"/>
    </xf>
    <xf numFmtId="169" fontId="26" fillId="6" borderId="10" xfId="7" applyNumberFormat="1" applyFont="1" applyFill="1" applyBorder="1" applyAlignment="1">
      <alignment horizontal="center" vertical="center"/>
    </xf>
    <xf numFmtId="49" fontId="23" fillId="6" borderId="11" xfId="2" applyNumberFormat="1" applyFont="1" applyFill="1" applyBorder="1" applyAlignment="1">
      <alignment horizontal="center" vertical="center"/>
    </xf>
    <xf numFmtId="164" fontId="13" fillId="5" borderId="10" xfId="2" applyNumberFormat="1" applyFont="1" applyFill="1" applyBorder="1" applyAlignment="1">
      <alignment horizontal="right" vertical="center"/>
    </xf>
    <xf numFmtId="164" fontId="13" fillId="6" borderId="13" xfId="2" applyNumberFormat="1" applyFont="1" applyFill="1" applyBorder="1" applyAlignment="1">
      <alignment horizontal="right" vertical="center"/>
    </xf>
    <xf numFmtId="164" fontId="13" fillId="5" borderId="13" xfId="2" applyNumberFormat="1" applyFont="1" applyFill="1" applyBorder="1" applyAlignment="1">
      <alignment horizontal="right" vertical="center" wrapText="1"/>
    </xf>
    <xf numFmtId="164" fontId="13" fillId="6" borderId="13" xfId="2" applyNumberFormat="1" applyFont="1" applyFill="1" applyBorder="1" applyAlignment="1">
      <alignment horizontal="right" vertical="center" wrapText="1"/>
    </xf>
    <xf numFmtId="164" fontId="13" fillId="5" borderId="16" xfId="2" applyNumberFormat="1" applyFont="1" applyFill="1" applyBorder="1" applyAlignment="1">
      <alignment horizontal="right" vertical="center" wrapText="1"/>
    </xf>
    <xf numFmtId="164" fontId="13" fillId="6" borderId="16" xfId="2" applyNumberFormat="1" applyFont="1" applyFill="1" applyBorder="1" applyAlignment="1">
      <alignment horizontal="right" vertical="center" wrapText="1"/>
    </xf>
    <xf numFmtId="49" fontId="6" fillId="6" borderId="31" xfId="2" applyNumberFormat="1" applyFont="1" applyFill="1" applyBorder="1" applyAlignment="1">
      <alignment horizontal="left" vertical="center" wrapText="1" indent="1"/>
    </xf>
    <xf numFmtId="49" fontId="6" fillId="0" borderId="31" xfId="2" applyNumberFormat="1" applyFont="1" applyBorder="1" applyAlignment="1">
      <alignment horizontal="left" vertical="center" wrapText="1" indent="1"/>
    </xf>
    <xf numFmtId="165" fontId="5" fillId="6" borderId="32" xfId="2" applyNumberFormat="1" applyFont="1" applyFill="1" applyBorder="1" applyAlignment="1">
      <alignment horizontal="right" vertical="center" indent="1"/>
    </xf>
    <xf numFmtId="164" fontId="5" fillId="0" borderId="32" xfId="2" applyNumberFormat="1" applyFont="1" applyBorder="1" applyAlignment="1">
      <alignment horizontal="right" vertical="center" indent="1"/>
    </xf>
    <xf numFmtId="165" fontId="5" fillId="6" borderId="32" xfId="1" applyNumberFormat="1" applyFont="1" applyFill="1" applyBorder="1" applyAlignment="1">
      <alignment horizontal="right" vertical="center" indent="1"/>
    </xf>
    <xf numFmtId="164" fontId="5" fillId="0" borderId="32" xfId="1" applyNumberFormat="1" applyFont="1" applyBorder="1" applyAlignment="1">
      <alignment horizontal="right" vertical="center" indent="1"/>
    </xf>
    <xf numFmtId="49" fontId="6" fillId="6" borderId="31" xfId="1" applyNumberFormat="1" applyFont="1" applyFill="1" applyBorder="1" applyAlignment="1">
      <alignment horizontal="left" vertical="center" wrapText="1" indent="1"/>
    </xf>
    <xf numFmtId="49" fontId="6" fillId="0" borderId="31" xfId="1" applyNumberFormat="1" applyFont="1" applyBorder="1" applyAlignment="1">
      <alignment horizontal="left" vertical="center" wrapText="1" indent="1"/>
    </xf>
    <xf numFmtId="49" fontId="6" fillId="6" borderId="67" xfId="1" applyNumberFormat="1" applyFont="1" applyFill="1" applyBorder="1" applyAlignment="1">
      <alignment horizontal="left" vertical="center" wrapText="1" indent="1"/>
    </xf>
    <xf numFmtId="3" fontId="1" fillId="6" borderId="68" xfId="1" applyNumberFormat="1" applyFont="1" applyFill="1" applyBorder="1" applyAlignment="1">
      <alignment horizontal="right" vertical="center"/>
    </xf>
    <xf numFmtId="3" fontId="13" fillId="6" borderId="68" xfId="1" applyNumberFormat="1" applyFont="1" applyFill="1" applyBorder="1" applyAlignment="1">
      <alignment horizontal="right" vertical="center"/>
    </xf>
    <xf numFmtId="3" fontId="45" fillId="6" borderId="68" xfId="1" applyNumberFormat="1" applyFont="1" applyFill="1" applyBorder="1" applyAlignment="1">
      <alignment horizontal="right" vertical="center"/>
    </xf>
    <xf numFmtId="165" fontId="5" fillId="6" borderId="114" xfId="1" applyNumberFormat="1" applyFont="1" applyFill="1" applyBorder="1" applyAlignment="1">
      <alignment horizontal="right" vertical="center" indent="1"/>
    </xf>
    <xf numFmtId="169" fontId="32" fillId="6" borderId="13" xfId="7" applyNumberFormat="1" applyFont="1" applyFill="1" applyBorder="1" applyAlignment="1">
      <alignment vertical="center"/>
    </xf>
    <xf numFmtId="169" fontId="45" fillId="6" borderId="13" xfId="7" applyNumberFormat="1" applyFont="1" applyFill="1" applyBorder="1" applyAlignment="1">
      <alignment vertical="center"/>
    </xf>
    <xf numFmtId="49" fontId="6" fillId="6" borderId="13" xfId="1" applyNumberFormat="1" applyFont="1" applyFill="1" applyBorder="1" applyAlignment="1">
      <alignment horizontal="left" vertical="center" indent="1"/>
    </xf>
    <xf numFmtId="49" fontId="5" fillId="6" borderId="13" xfId="1" applyNumberFormat="1" applyFont="1" applyFill="1" applyBorder="1" applyAlignment="1">
      <alignment horizontal="right" vertical="center" indent="1"/>
    </xf>
    <xf numFmtId="3" fontId="6" fillId="6" borderId="13" xfId="1" applyNumberFormat="1" applyFont="1" applyFill="1" applyBorder="1" applyAlignment="1">
      <alignment horizontal="center" vertical="center"/>
    </xf>
    <xf numFmtId="169" fontId="1" fillId="0" borderId="13" xfId="7" applyNumberFormat="1" applyFont="1" applyBorder="1" applyAlignment="1">
      <alignment horizontal="right" vertical="center"/>
    </xf>
    <xf numFmtId="165" fontId="5" fillId="6" borderId="13" xfId="1" applyNumberFormat="1" applyFont="1" applyFill="1" applyBorder="1" applyAlignment="1">
      <alignment horizontal="right" vertical="center" indent="1"/>
    </xf>
    <xf numFmtId="3" fontId="1" fillId="6" borderId="16" xfId="1" applyNumberFormat="1" applyFont="1" applyFill="1" applyBorder="1" applyAlignment="1">
      <alignment horizontal="right" vertical="center"/>
    </xf>
    <xf numFmtId="3" fontId="13" fillId="6" borderId="16" xfId="1" applyNumberFormat="1" applyFont="1" applyFill="1" applyBorder="1" applyAlignment="1">
      <alignment horizontal="right" vertical="center"/>
    </xf>
    <xf numFmtId="164" fontId="14" fillId="0" borderId="10" xfId="2" applyNumberFormat="1" applyFont="1" applyBorder="1" applyAlignment="1">
      <alignment horizontal="center" vertical="center"/>
    </xf>
    <xf numFmtId="49" fontId="43" fillId="0" borderId="18" xfId="2" applyNumberFormat="1" applyFont="1" applyFill="1" applyBorder="1" applyAlignment="1">
      <alignment horizontal="left" vertical="center" indent="1"/>
    </xf>
    <xf numFmtId="167" fontId="32" fillId="0" borderId="16" xfId="3" applyNumberFormat="1" applyFont="1" applyFill="1" applyBorder="1" applyAlignment="1">
      <alignment horizontal="right" vertical="center"/>
    </xf>
    <xf numFmtId="49" fontId="42" fillId="0" borderId="19" xfId="2" applyNumberFormat="1" applyFont="1" applyFill="1" applyBorder="1" applyAlignment="1">
      <alignment horizontal="right" vertical="center" indent="1"/>
    </xf>
    <xf numFmtId="49" fontId="43" fillId="7" borderId="18" xfId="2" applyNumberFormat="1" applyFont="1" applyFill="1" applyBorder="1" applyAlignment="1">
      <alignment horizontal="left" vertical="center" indent="1"/>
    </xf>
    <xf numFmtId="49" fontId="42" fillId="7" borderId="19" xfId="2" applyNumberFormat="1" applyFont="1" applyFill="1" applyBorder="1" applyAlignment="1">
      <alignment horizontal="right" vertical="center" indent="1"/>
    </xf>
    <xf numFmtId="165" fontId="6" fillId="6" borderId="62" xfId="1" applyNumberFormat="1" applyFont="1" applyFill="1" applyBorder="1" applyAlignment="1">
      <alignment horizontal="center" vertical="center"/>
    </xf>
    <xf numFmtId="3" fontId="1" fillId="6" borderId="62" xfId="1" applyNumberFormat="1" applyFont="1" applyFill="1" applyBorder="1" applyAlignment="1">
      <alignment horizontal="right" vertical="center"/>
    </xf>
    <xf numFmtId="3" fontId="13" fillId="6" borderId="62" xfId="1" applyNumberFormat="1" applyFont="1" applyFill="1" applyBorder="1" applyAlignment="1">
      <alignment horizontal="right" vertical="center"/>
    </xf>
    <xf numFmtId="165" fontId="5" fillId="6" borderId="62" xfId="1" applyNumberFormat="1" applyFont="1" applyFill="1" applyBorder="1" applyAlignment="1">
      <alignment horizontal="center" vertical="center"/>
    </xf>
    <xf numFmtId="3" fontId="26" fillId="6" borderId="13" xfId="1" applyNumberFormat="1" applyFont="1" applyFill="1" applyBorder="1" applyAlignment="1">
      <alignment horizontal="right" vertical="center"/>
    </xf>
    <xf numFmtId="49" fontId="11" fillId="8" borderId="4" xfId="2" applyNumberFormat="1" applyFont="1" applyFill="1" applyBorder="1" applyAlignment="1">
      <alignment horizontal="center" vertical="center" wrapText="1"/>
    </xf>
    <xf numFmtId="165" fontId="5" fillId="6" borderId="13" xfId="2" applyNumberFormat="1" applyFont="1" applyFill="1" applyBorder="1" applyAlignment="1">
      <alignment horizontal="right" vertical="center" indent="1"/>
    </xf>
    <xf numFmtId="49" fontId="6" fillId="0" borderId="12" xfId="2" applyNumberFormat="1" applyFont="1" applyBorder="1" applyAlignment="1">
      <alignment horizontal="left" vertical="center" wrapText="1" indent="1"/>
    </xf>
    <xf numFmtId="164" fontId="5" fillId="0" borderId="13" xfId="2" applyNumberFormat="1" applyFont="1" applyBorder="1" applyAlignment="1">
      <alignment horizontal="right" vertical="center" indent="1"/>
    </xf>
    <xf numFmtId="49" fontId="6" fillId="8" borderId="85" xfId="2" applyNumberFormat="1" applyFont="1" applyFill="1" applyBorder="1" applyAlignment="1">
      <alignment horizontal="center" vertical="center" wrapText="1"/>
    </xf>
    <xf numFmtId="49" fontId="11" fillId="8" borderId="85" xfId="2" applyNumberFormat="1" applyFont="1" applyFill="1" applyBorder="1" applyAlignment="1">
      <alignment horizontal="center" vertical="center" wrapText="1"/>
    </xf>
    <xf numFmtId="49" fontId="6" fillId="0" borderId="18" xfId="2" applyNumberFormat="1" applyFont="1" applyBorder="1" applyAlignment="1">
      <alignment horizontal="left" vertical="center" wrapText="1" indent="1"/>
    </xf>
    <xf numFmtId="169" fontId="1" fillId="0" borderId="16" xfId="7" applyNumberFormat="1" applyFont="1" applyBorder="1" applyAlignment="1">
      <alignment horizontal="right" vertical="center"/>
    </xf>
    <xf numFmtId="164" fontId="5" fillId="0" borderId="16" xfId="2" applyNumberFormat="1" applyFont="1" applyBorder="1" applyAlignment="1">
      <alignment horizontal="right" vertical="center" indent="1"/>
    </xf>
    <xf numFmtId="49" fontId="6" fillId="0" borderId="33" xfId="2" applyNumberFormat="1" applyFont="1" applyBorder="1" applyAlignment="1">
      <alignment horizontal="left" vertical="center" wrapText="1" indent="1"/>
    </xf>
    <xf numFmtId="164" fontId="5" fillId="0" borderId="34" xfId="2" applyNumberFormat="1" applyFont="1" applyBorder="1" applyAlignment="1">
      <alignment horizontal="right" vertical="center" indent="1"/>
    </xf>
    <xf numFmtId="0" fontId="18" fillId="0" borderId="77" xfId="4" applyFont="1" applyBorder="1" applyAlignment="1">
      <alignment horizontal="left" vertical="center" wrapText="1"/>
    </xf>
    <xf numFmtId="167" fontId="31" fillId="3" borderId="77" xfId="3" applyNumberFormat="1" applyFont="1" applyFill="1" applyBorder="1" applyAlignment="1">
      <alignment horizontal="right" vertical="center"/>
    </xf>
    <xf numFmtId="167" fontId="13" fillId="3" borderId="77" xfId="3" applyNumberFormat="1" applyFont="1" applyFill="1" applyBorder="1" applyAlignment="1">
      <alignment horizontal="right" vertical="center"/>
    </xf>
    <xf numFmtId="0" fontId="21" fillId="0" borderId="77" xfId="4" applyFont="1" applyBorder="1" applyAlignment="1">
      <alignment horizontal="right" vertical="center" wrapText="1"/>
    </xf>
    <xf numFmtId="49" fontId="1" fillId="8" borderId="4" xfId="2" applyNumberFormat="1" applyFont="1" applyFill="1" applyBorder="1" applyAlignment="1">
      <alignment horizontal="center" vertical="center" wrapText="1"/>
    </xf>
    <xf numFmtId="49" fontId="6" fillId="6" borderId="16" xfId="1" applyNumberFormat="1" applyFont="1" applyFill="1" applyBorder="1" applyAlignment="1">
      <alignment horizontal="center" vertical="center"/>
    </xf>
    <xf numFmtId="164" fontId="5" fillId="6" borderId="16" xfId="1" applyNumberFormat="1" applyFont="1" applyFill="1" applyBorder="1" applyAlignment="1">
      <alignment horizontal="center" vertical="center"/>
    </xf>
    <xf numFmtId="49" fontId="6" fillId="8" borderId="85" xfId="1" applyNumberFormat="1" applyFont="1" applyFill="1" applyBorder="1" applyAlignment="1">
      <alignment horizontal="center" vertical="center" wrapText="1"/>
    </xf>
    <xf numFmtId="49" fontId="11" fillId="8" borderId="85" xfId="1" applyNumberFormat="1" applyFont="1" applyFill="1" applyBorder="1" applyAlignment="1">
      <alignment horizontal="center" vertical="center" wrapText="1"/>
    </xf>
    <xf numFmtId="49" fontId="11" fillId="0" borderId="9" xfId="2" applyNumberFormat="1" applyFont="1" applyBorder="1" applyAlignment="1">
      <alignment horizontal="center" vertical="center" wrapText="1"/>
    </xf>
    <xf numFmtId="164" fontId="14" fillId="0" borderId="10" xfId="2" applyNumberFormat="1" applyFont="1" applyBorder="1" applyAlignment="1">
      <alignment horizontal="center" vertical="center" wrapText="1"/>
    </xf>
    <xf numFmtId="49" fontId="6" fillId="7" borderId="27" xfId="1" applyNumberFormat="1" applyFont="1" applyFill="1" applyBorder="1" applyAlignment="1">
      <alignment horizontal="center" vertical="center"/>
    </xf>
    <xf numFmtId="169" fontId="1" fillId="7" borderId="27" xfId="7" applyNumberFormat="1" applyFont="1" applyFill="1" applyBorder="1" applyAlignment="1">
      <alignment horizontal="right" vertical="center"/>
    </xf>
    <xf numFmtId="169" fontId="13" fillId="7" borderId="27" xfId="7" applyNumberFormat="1" applyFont="1" applyFill="1" applyBorder="1" applyAlignment="1">
      <alignment horizontal="right" vertical="center"/>
    </xf>
    <xf numFmtId="164" fontId="5" fillId="7" borderId="27" xfId="1" applyNumberFormat="1" applyFont="1" applyFill="1" applyBorder="1" applyAlignment="1">
      <alignment horizontal="center" vertical="center"/>
    </xf>
    <xf numFmtId="49" fontId="6" fillId="7" borderId="92" xfId="1" applyNumberFormat="1" applyFont="1" applyFill="1" applyBorder="1" applyAlignment="1">
      <alignment horizontal="center" vertical="center"/>
    </xf>
    <xf numFmtId="169" fontId="1" fillId="7" borderId="92" xfId="7" applyNumberFormat="1" applyFont="1" applyFill="1" applyBorder="1" applyAlignment="1">
      <alignment horizontal="right" vertical="center"/>
    </xf>
    <xf numFmtId="169" fontId="13" fillId="7" borderId="92" xfId="7" applyNumberFormat="1" applyFont="1" applyFill="1" applyBorder="1" applyAlignment="1">
      <alignment horizontal="right" vertical="center"/>
    </xf>
    <xf numFmtId="164" fontId="5" fillId="7" borderId="92" xfId="1" applyNumberFormat="1" applyFont="1" applyFill="1" applyBorder="1" applyAlignment="1">
      <alignment horizontal="center" vertical="center"/>
    </xf>
    <xf numFmtId="49" fontId="24" fillId="6" borderId="111" xfId="1" applyNumberFormat="1" applyFont="1" applyFill="1" applyBorder="1" applyAlignment="1">
      <alignment horizontal="center" vertical="center"/>
    </xf>
    <xf numFmtId="169" fontId="26" fillId="6" borderId="111" xfId="7" applyNumberFormat="1" applyFont="1" applyFill="1" applyBorder="1" applyAlignment="1">
      <alignment horizontal="right" vertical="center"/>
    </xf>
    <xf numFmtId="169" fontId="13" fillId="6" borderId="111" xfId="7" applyNumberFormat="1" applyFont="1" applyFill="1" applyBorder="1" applyAlignment="1">
      <alignment horizontal="right" vertical="center"/>
    </xf>
    <xf numFmtId="164" fontId="23" fillId="6" borderId="111" xfId="1" applyNumberFormat="1" applyFont="1" applyFill="1" applyBorder="1" applyAlignment="1">
      <alignment horizontal="center" vertical="center"/>
    </xf>
    <xf numFmtId="49" fontId="11" fillId="7" borderId="24" xfId="1" applyNumberFormat="1" applyFont="1" applyFill="1" applyBorder="1" applyAlignment="1">
      <alignment horizontal="center" vertical="center"/>
    </xf>
    <xf numFmtId="169" fontId="13" fillId="7" borderId="24" xfId="7" applyNumberFormat="1" applyFont="1" applyFill="1" applyBorder="1" applyAlignment="1">
      <alignment horizontal="right" vertical="center"/>
    </xf>
    <xf numFmtId="164" fontId="14" fillId="7" borderId="24" xfId="1" applyNumberFormat="1" applyFont="1" applyFill="1" applyBorder="1" applyAlignment="1">
      <alignment horizontal="center" vertical="center"/>
    </xf>
    <xf numFmtId="49" fontId="11" fillId="7" borderId="27" xfId="1" applyNumberFormat="1" applyFont="1" applyFill="1" applyBorder="1" applyAlignment="1">
      <alignment horizontal="center" vertical="center"/>
    </xf>
    <xf numFmtId="164" fontId="14" fillId="7" borderId="27" xfId="1" applyNumberFormat="1" applyFont="1" applyFill="1" applyBorder="1" applyAlignment="1">
      <alignment horizontal="center" vertical="center"/>
    </xf>
    <xf numFmtId="49" fontId="24" fillId="5" borderId="27" xfId="1" applyNumberFormat="1" applyFont="1" applyFill="1" applyBorder="1" applyAlignment="1">
      <alignment horizontal="center" vertical="center"/>
    </xf>
    <xf numFmtId="169" fontId="26" fillId="5" borderId="27" xfId="7" applyNumberFormat="1" applyFont="1" applyFill="1" applyBorder="1" applyAlignment="1">
      <alignment horizontal="right" vertical="center"/>
    </xf>
    <xf numFmtId="164" fontId="23" fillId="5" borderId="27" xfId="1" applyNumberFormat="1" applyFont="1" applyFill="1" applyBorder="1" applyAlignment="1">
      <alignment horizontal="center" vertical="center"/>
    </xf>
    <xf numFmtId="169" fontId="13" fillId="5" borderId="27" xfId="7" applyNumberFormat="1" applyFont="1" applyFill="1" applyBorder="1" applyAlignment="1">
      <alignment horizontal="right" vertical="center"/>
    </xf>
    <xf numFmtId="49" fontId="5" fillId="8" borderId="7"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6" borderId="12" xfId="1" applyNumberFormat="1" applyFont="1" applyFill="1" applyBorder="1" applyAlignment="1">
      <alignment horizontal="left" vertical="center" wrapText="1" indent="1"/>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7" fillId="8" borderId="4"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121" xfId="1" applyNumberFormat="1" applyFont="1" applyFill="1" applyBorder="1" applyAlignment="1">
      <alignment horizontal="center" vertical="center" wrapText="1"/>
    </xf>
    <xf numFmtId="49" fontId="11" fillId="8" borderId="121" xfId="1" applyNumberFormat="1" applyFont="1" applyFill="1" applyBorder="1" applyAlignment="1">
      <alignment horizontal="center" vertical="center" wrapText="1"/>
    </xf>
    <xf numFmtId="3" fontId="14" fillId="5" borderId="10" xfId="1" applyNumberFormat="1" applyFont="1" applyFill="1" applyBorder="1" applyAlignment="1">
      <alignment horizontal="right" vertical="center"/>
    </xf>
    <xf numFmtId="49" fontId="11" fillId="5" borderId="10" xfId="1" applyNumberFormat="1" applyFont="1" applyFill="1" applyBorder="1" applyAlignment="1">
      <alignment horizontal="center" vertical="center"/>
    </xf>
    <xf numFmtId="169" fontId="13" fillId="5" borderId="10" xfId="7" applyNumberFormat="1" applyFont="1" applyFill="1" applyBorder="1" applyAlignment="1">
      <alignment horizontal="right" vertical="center"/>
    </xf>
    <xf numFmtId="164" fontId="14" fillId="5" borderId="10" xfId="1" applyNumberFormat="1" applyFont="1" applyFill="1" applyBorder="1" applyAlignment="1">
      <alignment horizontal="center" vertical="center"/>
    </xf>
    <xf numFmtId="3" fontId="14" fillId="5" borderId="53" xfId="1" applyNumberFormat="1" applyFont="1" applyFill="1" applyBorder="1" applyAlignment="1">
      <alignment horizontal="right" vertical="center"/>
    </xf>
    <xf numFmtId="49" fontId="24" fillId="6" borderId="13" xfId="1" applyNumberFormat="1" applyFont="1" applyFill="1" applyBorder="1" applyAlignment="1">
      <alignment horizontal="left" vertical="center"/>
    </xf>
    <xf numFmtId="164" fontId="23" fillId="6" borderId="13" xfId="1" applyNumberFormat="1" applyFont="1" applyFill="1" applyBorder="1" applyAlignment="1">
      <alignment horizontal="right" vertical="center"/>
    </xf>
    <xf numFmtId="49" fontId="6" fillId="7" borderId="13" xfId="1" applyNumberFormat="1" applyFont="1" applyFill="1" applyBorder="1" applyAlignment="1">
      <alignment horizontal="left" vertical="center" wrapText="1"/>
    </xf>
    <xf numFmtId="164" fontId="5" fillId="7" borderId="13" xfId="1" applyNumberFormat="1" applyFont="1" applyFill="1" applyBorder="1" applyAlignment="1">
      <alignment horizontal="right" vertical="center" wrapText="1"/>
    </xf>
    <xf numFmtId="49" fontId="24" fillId="6" borderId="13" xfId="1" applyNumberFormat="1" applyFont="1" applyFill="1" applyBorder="1" applyAlignment="1">
      <alignment horizontal="left" vertical="center" wrapText="1"/>
    </xf>
    <xf numFmtId="164" fontId="23" fillId="6" borderId="13" xfId="1" applyNumberFormat="1" applyFont="1" applyFill="1" applyBorder="1" applyAlignment="1">
      <alignment horizontal="right" vertical="center" wrapText="1"/>
    </xf>
    <xf numFmtId="49" fontId="6" fillId="7" borderId="16" xfId="1" applyNumberFormat="1" applyFont="1" applyFill="1" applyBorder="1" applyAlignment="1">
      <alignment horizontal="left" vertical="center" wrapText="1"/>
    </xf>
    <xf numFmtId="164" fontId="5" fillId="7" borderId="16" xfId="1" applyNumberFormat="1" applyFont="1" applyFill="1" applyBorder="1" applyAlignment="1">
      <alignment horizontal="right" vertical="center" wrapText="1"/>
    </xf>
    <xf numFmtId="3" fontId="6" fillId="5" borderId="13" xfId="1" applyNumberFormat="1" applyFont="1" applyFill="1" applyBorder="1" applyAlignment="1">
      <alignment horizontal="center" vertical="center"/>
    </xf>
    <xf numFmtId="49" fontId="6" fillId="5" borderId="13" xfId="1" applyNumberFormat="1" applyFont="1" applyFill="1" applyBorder="1" applyAlignment="1">
      <alignment horizontal="left" vertical="center" wrapText="1"/>
    </xf>
    <xf numFmtId="164" fontId="5" fillId="5" borderId="13" xfId="1" applyNumberFormat="1" applyFont="1" applyFill="1" applyBorder="1" applyAlignment="1">
      <alignment horizontal="right" vertical="center" wrapText="1"/>
    </xf>
    <xf numFmtId="3" fontId="6" fillId="5" borderId="54" xfId="1" applyNumberFormat="1" applyFont="1" applyFill="1" applyBorder="1" applyAlignment="1">
      <alignment horizontal="center" vertical="center"/>
    </xf>
    <xf numFmtId="3" fontId="1" fillId="5" borderId="13" xfId="1" applyNumberFormat="1" applyFont="1" applyFill="1" applyBorder="1" applyAlignment="1">
      <alignment horizontal="right" vertical="center"/>
    </xf>
    <xf numFmtId="3" fontId="1" fillId="5" borderId="16" xfId="1" applyNumberFormat="1" applyFont="1" applyFill="1" applyBorder="1" applyAlignment="1">
      <alignment horizontal="right" vertical="center"/>
    </xf>
    <xf numFmtId="165" fontId="6" fillId="6" borderId="16" xfId="1" applyNumberFormat="1" applyFont="1" applyFill="1" applyBorder="1" applyAlignment="1">
      <alignment horizontal="center" vertical="center"/>
    </xf>
    <xf numFmtId="165" fontId="5" fillId="6" borderId="16" xfId="1" applyNumberFormat="1" applyFont="1" applyFill="1" applyBorder="1" applyAlignment="1">
      <alignment horizontal="center" vertical="center"/>
    </xf>
    <xf numFmtId="49" fontId="6" fillId="6" borderId="14" xfId="2" applyNumberFormat="1" applyFont="1" applyFill="1" applyBorder="1" applyAlignment="1">
      <alignment horizontal="center" vertical="center" wrapText="1" readingOrder="2"/>
    </xf>
    <xf numFmtId="49" fontId="6" fillId="6" borderId="19" xfId="2" applyNumberFormat="1" applyFont="1" applyFill="1" applyBorder="1" applyAlignment="1">
      <alignment horizontal="center" vertical="center" wrapText="1" readingOrder="2"/>
    </xf>
    <xf numFmtId="164" fontId="5" fillId="8" borderId="7" xfId="1" applyNumberFormat="1" applyFont="1" applyFill="1" applyBorder="1" applyAlignment="1">
      <alignment horizontal="center" vertical="center" wrapText="1"/>
    </xf>
    <xf numFmtId="3" fontId="13" fillId="5" borderId="63" xfId="1" applyNumberFormat="1" applyFont="1" applyFill="1" applyBorder="1" applyAlignment="1">
      <alignment vertical="center"/>
    </xf>
    <xf numFmtId="3" fontId="13" fillId="5" borderId="13" xfId="1" applyNumberFormat="1" applyFont="1" applyFill="1" applyBorder="1" applyAlignment="1">
      <alignment vertical="center"/>
    </xf>
    <xf numFmtId="3" fontId="13" fillId="5" borderId="16" xfId="1" applyNumberFormat="1" applyFont="1" applyFill="1" applyBorder="1" applyAlignment="1">
      <alignment vertical="center"/>
    </xf>
    <xf numFmtId="49" fontId="6" fillId="0" borderId="33" xfId="1" applyNumberFormat="1" applyFont="1" applyBorder="1" applyAlignment="1">
      <alignment horizontal="left" vertical="center" wrapText="1" indent="1"/>
    </xf>
    <xf numFmtId="164" fontId="5" fillId="0" borderId="34" xfId="1" applyNumberFormat="1" applyFont="1" applyBorder="1" applyAlignment="1">
      <alignment horizontal="right" vertical="center" indent="1"/>
    </xf>
    <xf numFmtId="49" fontId="11" fillId="5" borderId="9" xfId="1" applyNumberFormat="1" applyFont="1" applyFill="1" applyBorder="1" applyAlignment="1">
      <alignment horizontal="center" vertical="center" readingOrder="1"/>
    </xf>
    <xf numFmtId="3" fontId="13" fillId="5" borderId="10" xfId="1" applyNumberFormat="1" applyFont="1" applyFill="1" applyBorder="1" applyAlignment="1">
      <alignment vertical="center"/>
    </xf>
    <xf numFmtId="164" fontId="14" fillId="5" borderId="11" xfId="1" applyNumberFormat="1" applyFont="1" applyFill="1" applyBorder="1" applyAlignment="1">
      <alignment horizontal="center" vertical="center" readingOrder="2"/>
    </xf>
    <xf numFmtId="165" fontId="5" fillId="5" borderId="13" xfId="1" applyNumberFormat="1" applyFont="1" applyFill="1" applyBorder="1" applyAlignment="1">
      <alignment horizontal="right" vertical="center" indent="1"/>
    </xf>
    <xf numFmtId="164" fontId="5" fillId="5" borderId="13" xfId="1" applyNumberFormat="1" applyFont="1" applyFill="1" applyBorder="1" applyAlignment="1">
      <alignment horizontal="right" vertical="center" indent="1"/>
    </xf>
    <xf numFmtId="164" fontId="5" fillId="5" borderId="16" xfId="1" applyNumberFormat="1" applyFont="1" applyFill="1" applyBorder="1" applyAlignment="1">
      <alignment horizontal="right" vertical="center" indent="1"/>
    </xf>
    <xf numFmtId="3" fontId="1" fillId="0" borderId="34" xfId="1" applyNumberFormat="1" applyFont="1" applyBorder="1" applyAlignment="1">
      <alignment horizontal="right" vertical="center"/>
    </xf>
    <xf numFmtId="167" fontId="31" fillId="6" borderId="124" xfId="3" applyNumberFormat="1" applyFont="1" applyFill="1" applyBorder="1" applyAlignment="1">
      <alignment horizontal="right" vertical="center"/>
    </xf>
    <xf numFmtId="167" fontId="31" fillId="3" borderId="124" xfId="3" applyNumberFormat="1" applyFont="1" applyFill="1" applyBorder="1" applyAlignment="1">
      <alignment horizontal="right" vertical="center"/>
    </xf>
    <xf numFmtId="167" fontId="31" fillId="3" borderId="125" xfId="3" applyNumberFormat="1" applyFont="1" applyFill="1" applyBorder="1" applyAlignment="1">
      <alignment horizontal="right" vertical="center"/>
    </xf>
    <xf numFmtId="0" fontId="40" fillId="6" borderId="75" xfId="4" applyFont="1" applyFill="1" applyBorder="1" applyAlignment="1">
      <alignment horizontal="center" vertical="center"/>
    </xf>
    <xf numFmtId="0" fontId="40" fillId="3" borderId="75" xfId="4" applyFont="1" applyFill="1" applyBorder="1" applyAlignment="1">
      <alignment horizontal="center" vertical="center"/>
    </xf>
    <xf numFmtId="0" fontId="40" fillId="3" borderId="78" xfId="4" applyFont="1" applyFill="1" applyBorder="1" applyAlignment="1">
      <alignment horizontal="center" vertical="center"/>
    </xf>
    <xf numFmtId="0" fontId="40" fillId="6" borderId="73" xfId="4" applyFont="1" applyFill="1" applyBorder="1" applyAlignment="1">
      <alignment horizontal="center" vertical="center"/>
    </xf>
    <xf numFmtId="0" fontId="40" fillId="3" borderId="73" xfId="4" applyFont="1" applyFill="1" applyBorder="1" applyAlignment="1">
      <alignment horizontal="center" vertical="center"/>
    </xf>
    <xf numFmtId="0" fontId="40" fillId="3" borderId="76" xfId="4" applyFont="1" applyFill="1" applyBorder="1" applyAlignment="1">
      <alignment horizontal="center" vertical="center"/>
    </xf>
    <xf numFmtId="0" fontId="5" fillId="0" borderId="0" xfId="1" applyFont="1" applyBorder="1" applyAlignment="1">
      <alignment horizontal="right" vertical="center"/>
    </xf>
    <xf numFmtId="0" fontId="40" fillId="0" borderId="73" xfId="4" applyFont="1" applyFill="1" applyBorder="1" applyAlignment="1">
      <alignment horizontal="center" vertical="center"/>
    </xf>
    <xf numFmtId="0" fontId="18" fillId="0" borderId="74" xfId="4" applyFont="1" applyFill="1" applyBorder="1" applyAlignment="1">
      <alignment horizontal="left" vertical="center" wrapText="1"/>
    </xf>
    <xf numFmtId="167" fontId="31" fillId="0" borderId="74" xfId="3" applyNumberFormat="1" applyFont="1" applyFill="1" applyBorder="1" applyAlignment="1">
      <alignment horizontal="right" vertical="center"/>
    </xf>
    <xf numFmtId="167" fontId="31" fillId="0" borderId="124" xfId="3" applyNumberFormat="1" applyFont="1" applyFill="1" applyBorder="1" applyAlignment="1">
      <alignment horizontal="right" vertical="center"/>
    </xf>
    <xf numFmtId="167" fontId="13" fillId="0" borderId="74" xfId="3" applyNumberFormat="1" applyFont="1" applyFill="1" applyBorder="1" applyAlignment="1">
      <alignment horizontal="right" vertical="center"/>
    </xf>
    <xf numFmtId="0" fontId="21" fillId="0" borderId="74" xfId="4" applyFont="1" applyFill="1" applyBorder="1" applyAlignment="1">
      <alignment horizontal="right" vertical="center" wrapText="1"/>
    </xf>
    <xf numFmtId="0" fontId="40" fillId="0" borderId="75" xfId="4" applyFont="1" applyFill="1" applyBorder="1" applyAlignment="1">
      <alignment horizontal="center" vertical="center"/>
    </xf>
    <xf numFmtId="0" fontId="38" fillId="0" borderId="0" xfId="4" applyFont="1" applyFill="1" applyAlignment="1">
      <alignment vertical="center"/>
    </xf>
    <xf numFmtId="164" fontId="5" fillId="7" borderId="13" xfId="1" applyNumberFormat="1" applyFont="1" applyFill="1" applyBorder="1" applyAlignment="1">
      <alignment horizontal="right" vertical="center" indent="1"/>
    </xf>
    <xf numFmtId="49" fontId="24" fillId="6" borderId="12" xfId="1" applyNumberFormat="1" applyFont="1" applyFill="1" applyBorder="1" applyAlignment="1">
      <alignment horizontal="center" vertical="center"/>
    </xf>
    <xf numFmtId="164" fontId="23" fillId="6" borderId="13" xfId="1" applyNumberFormat="1" applyFont="1" applyFill="1" applyBorder="1" applyAlignment="1">
      <alignment horizontal="center" vertical="center"/>
    </xf>
    <xf numFmtId="165" fontId="52" fillId="5" borderId="13" xfId="1" applyNumberFormat="1" applyFont="1" applyFill="1" applyBorder="1" applyAlignment="1">
      <alignment horizontal="right" vertical="center" indent="1"/>
    </xf>
    <xf numFmtId="164" fontId="52" fillId="7" borderId="13" xfId="1" applyNumberFormat="1" applyFont="1" applyFill="1" applyBorder="1" applyAlignment="1">
      <alignment horizontal="right" vertical="center" indent="1"/>
    </xf>
    <xf numFmtId="165" fontId="52" fillId="5" borderId="13" xfId="1" applyNumberFormat="1" applyFont="1" applyFill="1" applyBorder="1" applyAlignment="1">
      <alignment horizontal="right" vertical="center" indent="1" readingOrder="2"/>
    </xf>
    <xf numFmtId="164" fontId="5" fillId="7" borderId="62" xfId="1" applyNumberFormat="1" applyFont="1" applyFill="1" applyBorder="1" applyAlignment="1">
      <alignment horizontal="right" vertical="center" indent="1"/>
    </xf>
    <xf numFmtId="49" fontId="24" fillId="6" borderId="9" xfId="1" applyNumberFormat="1" applyFont="1" applyFill="1" applyBorder="1" applyAlignment="1">
      <alignment horizontal="center" vertical="center"/>
    </xf>
    <xf numFmtId="169" fontId="26" fillId="6" borderId="10" xfId="7" applyNumberFormat="1" applyFont="1" applyFill="1" applyBorder="1" applyAlignment="1">
      <alignment horizontal="right" vertical="center"/>
    </xf>
    <xf numFmtId="164" fontId="23" fillId="6" borderId="10" xfId="1" applyNumberFormat="1" applyFont="1" applyFill="1" applyBorder="1" applyAlignment="1">
      <alignment horizontal="center" vertical="center"/>
    </xf>
    <xf numFmtId="49" fontId="6" fillId="5" borderId="15" xfId="1" applyNumberFormat="1" applyFont="1" applyFill="1" applyBorder="1" applyAlignment="1">
      <alignment horizontal="left" vertical="center" wrapText="1" indent="1"/>
    </xf>
    <xf numFmtId="165" fontId="5" fillId="5" borderId="62" xfId="1" applyNumberFormat="1" applyFont="1" applyFill="1" applyBorder="1" applyAlignment="1">
      <alignment horizontal="right" vertical="center" indent="1"/>
    </xf>
    <xf numFmtId="164" fontId="5" fillId="7" borderId="16" xfId="1" applyNumberFormat="1" applyFont="1" applyFill="1" applyBorder="1" applyAlignment="1">
      <alignment horizontal="right" vertical="center" indent="1"/>
    </xf>
    <xf numFmtId="3" fontId="6" fillId="6" borderId="54" xfId="1" applyNumberFormat="1" applyFont="1" applyFill="1" applyBorder="1" applyAlignment="1">
      <alignment horizontal="center" vertical="center"/>
    </xf>
    <xf numFmtId="3" fontId="6" fillId="5" borderId="16" xfId="1" applyNumberFormat="1" applyFont="1" applyFill="1" applyBorder="1" applyAlignment="1">
      <alignment horizontal="center" vertical="center"/>
    </xf>
    <xf numFmtId="49" fontId="6" fillId="5" borderId="16" xfId="1" applyNumberFormat="1" applyFont="1" applyFill="1" applyBorder="1" applyAlignment="1">
      <alignment horizontal="left" vertical="center" wrapText="1"/>
    </xf>
    <xf numFmtId="164" fontId="5" fillId="5" borderId="16" xfId="1" applyNumberFormat="1" applyFont="1" applyFill="1" applyBorder="1" applyAlignment="1">
      <alignment horizontal="right" vertical="center" wrapText="1"/>
    </xf>
    <xf numFmtId="3" fontId="6" fillId="5" borderId="57" xfId="1" applyNumberFormat="1" applyFont="1" applyFill="1" applyBorder="1" applyAlignment="1">
      <alignment horizontal="center" vertical="center"/>
    </xf>
    <xf numFmtId="49" fontId="9" fillId="6" borderId="9" xfId="1" applyNumberFormat="1" applyFont="1" applyFill="1" applyBorder="1" applyAlignment="1">
      <alignment horizontal="center" vertical="center"/>
    </xf>
    <xf numFmtId="164" fontId="13" fillId="6" borderId="10" xfId="1" applyNumberFormat="1" applyFont="1" applyFill="1" applyBorder="1" applyAlignment="1">
      <alignment horizontal="right" vertical="center"/>
    </xf>
    <xf numFmtId="49" fontId="8" fillId="6" borderId="11" xfId="1" applyNumberFormat="1" applyFont="1" applyFill="1" applyBorder="1" applyAlignment="1">
      <alignment horizontal="center" vertical="center"/>
    </xf>
    <xf numFmtId="49" fontId="24" fillId="6" borderId="12" xfId="1" applyNumberFormat="1" applyFont="1" applyFill="1" applyBorder="1" applyAlignment="1">
      <alignment horizontal="center" vertical="center" wrapText="1"/>
    </xf>
    <xf numFmtId="49" fontId="23" fillId="6" borderId="14" xfId="1" applyNumberFormat="1" applyFont="1" applyFill="1" applyBorder="1" applyAlignment="1">
      <alignment horizontal="center" vertical="center" wrapText="1"/>
    </xf>
    <xf numFmtId="49" fontId="50" fillId="7" borderId="12" xfId="1" applyNumberFormat="1" applyFont="1" applyFill="1" applyBorder="1" applyAlignment="1">
      <alignment horizontal="center" vertical="center" wrapText="1"/>
    </xf>
    <xf numFmtId="49" fontId="50" fillId="7" borderId="14" xfId="1" applyNumberFormat="1" applyFont="1" applyFill="1" applyBorder="1" applyAlignment="1">
      <alignment horizontal="center" vertical="center" wrapText="1"/>
    </xf>
    <xf numFmtId="49" fontId="50" fillId="5" borderId="12" xfId="1" applyNumberFormat="1" applyFont="1" applyFill="1" applyBorder="1" applyAlignment="1">
      <alignment horizontal="center" vertical="center" wrapText="1"/>
    </xf>
    <xf numFmtId="49" fontId="50" fillId="5" borderId="14" xfId="1" applyNumberFormat="1" applyFont="1" applyFill="1" applyBorder="1" applyAlignment="1">
      <alignment horizontal="center" vertical="center" wrapText="1"/>
    </xf>
    <xf numFmtId="49" fontId="6" fillId="5" borderId="12" xfId="1" applyNumberFormat="1" applyFont="1" applyFill="1" applyBorder="1" applyAlignment="1">
      <alignment horizontal="center" vertical="center" wrapText="1"/>
    </xf>
    <xf numFmtId="49" fontId="6" fillId="5" borderId="14" xfId="1" applyNumberFormat="1" applyFont="1" applyFill="1" applyBorder="1" applyAlignment="1">
      <alignment horizontal="center" vertical="center" wrapText="1"/>
    </xf>
    <xf numFmtId="49" fontId="6" fillId="7" borderId="12" xfId="1" applyNumberFormat="1" applyFont="1" applyFill="1" applyBorder="1" applyAlignment="1">
      <alignment horizontal="center" vertical="center" wrapText="1"/>
    </xf>
    <xf numFmtId="49" fontId="6" fillId="7" borderId="14" xfId="1" applyNumberFormat="1" applyFont="1" applyFill="1" applyBorder="1" applyAlignment="1">
      <alignment horizontal="center" vertical="center" wrapText="1"/>
    </xf>
    <xf numFmtId="49" fontId="6" fillId="5" borderId="18" xfId="1" applyNumberFormat="1" applyFont="1" applyFill="1" applyBorder="1" applyAlignment="1">
      <alignment horizontal="center" vertical="center" wrapText="1"/>
    </xf>
    <xf numFmtId="49" fontId="6" fillId="5" borderId="19" xfId="1" applyNumberFormat="1" applyFont="1" applyFill="1" applyBorder="1" applyAlignment="1">
      <alignment horizontal="center" vertical="center" wrapText="1"/>
    </xf>
    <xf numFmtId="0" fontId="7" fillId="8" borderId="85" xfId="2" applyFont="1" applyFill="1" applyBorder="1" applyAlignment="1">
      <alignment horizontal="center" vertical="center" wrapText="1"/>
    </xf>
    <xf numFmtId="49" fontId="7" fillId="8" borderId="85" xfId="1" applyNumberFormat="1" applyFont="1" applyFill="1" applyBorder="1" applyAlignment="1">
      <alignment horizontal="center" vertical="center" wrapText="1"/>
    </xf>
    <xf numFmtId="0" fontId="7" fillId="8" borderId="85" xfId="1" applyFont="1" applyFill="1" applyBorder="1" applyAlignment="1">
      <alignment horizontal="center" vertical="center" wrapText="1"/>
    </xf>
    <xf numFmtId="0" fontId="14" fillId="8" borderId="7" xfId="1" applyFont="1" applyFill="1" applyBorder="1" applyAlignment="1">
      <alignment horizontal="center" vertical="center" wrapText="1"/>
    </xf>
    <xf numFmtId="49" fontId="6" fillId="7" borderId="127" xfId="1" applyNumberFormat="1" applyFont="1" applyFill="1" applyBorder="1" applyAlignment="1">
      <alignment horizontal="center" vertical="center"/>
    </xf>
    <xf numFmtId="169" fontId="1" fillId="7" borderId="127" xfId="7" applyNumberFormat="1" applyFont="1" applyFill="1" applyBorder="1" applyAlignment="1">
      <alignment horizontal="right" vertical="center"/>
    </xf>
    <xf numFmtId="169" fontId="13" fillId="7" borderId="127" xfId="7" applyNumberFormat="1" applyFont="1" applyFill="1" applyBorder="1" applyAlignment="1">
      <alignment horizontal="right" vertical="center"/>
    </xf>
    <xf numFmtId="164" fontId="5" fillId="7" borderId="127" xfId="1" applyNumberFormat="1" applyFont="1" applyFill="1" applyBorder="1" applyAlignment="1">
      <alignment horizontal="center" vertical="center"/>
    </xf>
    <xf numFmtId="49" fontId="6" fillId="7" borderId="130" xfId="1" applyNumberFormat="1" applyFont="1" applyFill="1" applyBorder="1" applyAlignment="1">
      <alignment horizontal="center" vertical="center"/>
    </xf>
    <xf numFmtId="169" fontId="1" fillId="7" borderId="130" xfId="7" applyNumberFormat="1" applyFont="1" applyFill="1" applyBorder="1" applyAlignment="1">
      <alignment horizontal="right" vertical="center"/>
    </xf>
    <xf numFmtId="169" fontId="13" fillId="7" borderId="130" xfId="7" applyNumberFormat="1" applyFont="1" applyFill="1" applyBorder="1" applyAlignment="1">
      <alignment horizontal="right" vertical="center"/>
    </xf>
    <xf numFmtId="164" fontId="5" fillId="7" borderId="130"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4" fillId="8" borderId="85" xfId="1" applyNumberFormat="1" applyFont="1" applyFill="1" applyBorder="1" applyAlignment="1">
      <alignment horizontal="center" vertical="center" wrapText="1"/>
    </xf>
    <xf numFmtId="0" fontId="37" fillId="0" borderId="0" xfId="1" applyFont="1" applyFill="1" applyAlignment="1">
      <alignment vertical="center"/>
    </xf>
    <xf numFmtId="49" fontId="15" fillId="0" borderId="0" xfId="1" applyNumberFormat="1" applyFont="1" applyFill="1" applyAlignment="1">
      <alignment horizontal="left" vertical="center"/>
    </xf>
    <xf numFmtId="0" fontId="21" fillId="0" borderId="0" xfId="1" applyFont="1" applyFill="1"/>
    <xf numFmtId="0" fontId="8" fillId="0" borderId="0" xfId="1" applyFont="1" applyFill="1"/>
    <xf numFmtId="0" fontId="5" fillId="0" borderId="0" xfId="1" applyFont="1" applyFill="1" applyAlignment="1">
      <alignment horizontal="right" vertical="center"/>
    </xf>
    <xf numFmtId="0" fontId="38" fillId="0" borderId="0" xfId="1" applyFont="1" applyFill="1" applyAlignment="1">
      <alignment vertical="center"/>
    </xf>
    <xf numFmtId="0" fontId="11" fillId="0" borderId="64" xfId="1" applyFont="1" applyFill="1" applyBorder="1" applyAlignment="1">
      <alignment horizontal="center" vertical="center"/>
    </xf>
    <xf numFmtId="167" fontId="13" fillId="0" borderId="65" xfId="3" applyNumberFormat="1" applyFont="1" applyFill="1" applyBorder="1" applyAlignment="1">
      <alignment horizontal="right" vertical="center"/>
    </xf>
    <xf numFmtId="0" fontId="14" fillId="0" borderId="66" xfId="1" applyFont="1" applyFill="1" applyBorder="1" applyAlignment="1">
      <alignment horizontal="center" vertical="center"/>
    </xf>
    <xf numFmtId="0" fontId="18" fillId="0" borderId="67" xfId="1" applyFont="1" applyFill="1" applyBorder="1" applyAlignment="1">
      <alignment horizontal="left" vertical="center" indent="1"/>
    </xf>
    <xf numFmtId="167" fontId="31" fillId="0" borderId="68" xfId="3" applyNumberFormat="1" applyFont="1" applyFill="1" applyBorder="1" applyAlignment="1">
      <alignment horizontal="right" vertical="center"/>
    </xf>
    <xf numFmtId="167" fontId="13" fillId="0" borderId="68" xfId="3" applyNumberFormat="1" applyFont="1" applyFill="1" applyBorder="1" applyAlignment="1">
      <alignment horizontal="right" vertical="center"/>
    </xf>
    <xf numFmtId="0" fontId="21" fillId="0" borderId="69" xfId="1" applyFont="1" applyFill="1" applyBorder="1" applyAlignment="1">
      <alignment horizontal="right" vertical="center" indent="1"/>
    </xf>
    <xf numFmtId="164" fontId="5" fillId="0" borderId="69" xfId="1" applyNumberFormat="1" applyFont="1" applyFill="1" applyBorder="1" applyAlignment="1">
      <alignment horizontal="right" vertical="center" indent="1"/>
    </xf>
    <xf numFmtId="0" fontId="18" fillId="0" borderId="70" xfId="1" applyFont="1" applyFill="1" applyBorder="1" applyAlignment="1">
      <alignment horizontal="left" vertical="center" indent="1"/>
    </xf>
    <xf numFmtId="167" fontId="31" fillId="0" borderId="71" xfId="3" applyNumberFormat="1" applyFont="1" applyFill="1" applyBorder="1" applyAlignment="1">
      <alignment horizontal="right" vertical="center"/>
    </xf>
    <xf numFmtId="167" fontId="13" fillId="0" borderId="71" xfId="3" applyNumberFormat="1" applyFont="1" applyFill="1" applyBorder="1" applyAlignment="1">
      <alignment horizontal="right" vertical="center"/>
    </xf>
    <xf numFmtId="0" fontId="21" fillId="0" borderId="72" xfId="1" applyFont="1" applyFill="1" applyBorder="1" applyAlignment="1">
      <alignment horizontal="right" vertical="center" indent="1"/>
    </xf>
    <xf numFmtId="0" fontId="38" fillId="0" borderId="0" xfId="1" applyFont="1" applyFill="1"/>
    <xf numFmtId="0" fontId="39" fillId="0" borderId="0" xfId="1" applyFont="1" applyFill="1"/>
    <xf numFmtId="0" fontId="37" fillId="0" borderId="0" xfId="4" applyFont="1" applyFill="1"/>
    <xf numFmtId="49" fontId="15" fillId="0" borderId="0" xfId="4" applyNumberFormat="1" applyFont="1" applyFill="1" applyAlignment="1">
      <alignment horizontal="left" vertical="center"/>
    </xf>
    <xf numFmtId="0" fontId="21" fillId="0" borderId="0" xfId="4" applyFont="1" applyFill="1"/>
    <xf numFmtId="0" fontId="8" fillId="0" borderId="0" xfId="4" applyFont="1" applyFill="1"/>
    <xf numFmtId="0" fontId="5" fillId="0" borderId="0" xfId="4" applyFont="1" applyFill="1" applyAlignment="1">
      <alignment horizontal="right" vertical="center" readingOrder="2"/>
    </xf>
    <xf numFmtId="0" fontId="5" fillId="0" borderId="0" xfId="4" applyFont="1" applyFill="1" applyBorder="1" applyAlignment="1">
      <alignment horizontal="right" vertical="center" readingOrder="2"/>
    </xf>
    <xf numFmtId="167" fontId="13" fillId="0" borderId="80" xfId="3" applyNumberFormat="1" applyFont="1" applyFill="1" applyBorder="1" applyAlignment="1">
      <alignment horizontal="right" vertical="center"/>
    </xf>
    <xf numFmtId="0" fontId="21" fillId="0" borderId="73" xfId="4" applyFont="1" applyFill="1" applyBorder="1" applyAlignment="1">
      <alignment horizontal="center" vertical="center"/>
    </xf>
    <xf numFmtId="0" fontId="21" fillId="0" borderId="75" xfId="4" applyFont="1" applyFill="1" applyBorder="1" applyAlignment="1">
      <alignment horizontal="center" vertical="center"/>
    </xf>
    <xf numFmtId="0" fontId="38" fillId="0" borderId="0" xfId="4" applyFont="1" applyFill="1" applyAlignment="1">
      <alignment horizontal="center" vertical="center"/>
    </xf>
    <xf numFmtId="0" fontId="38" fillId="0" borderId="0" xfId="4" applyFont="1" applyFill="1"/>
    <xf numFmtId="0" fontId="39" fillId="0" borderId="0" xfId="4" applyFont="1" applyFill="1"/>
    <xf numFmtId="0" fontId="4" fillId="0" borderId="0" xfId="1" applyFont="1" applyFill="1" applyAlignment="1">
      <alignment vertical="center"/>
    </xf>
    <xf numFmtId="0" fontId="5" fillId="0" borderId="0" xfId="1" applyFont="1" applyFill="1" applyAlignment="1">
      <alignment vertical="center"/>
    </xf>
    <xf numFmtId="0" fontId="3" fillId="0" borderId="0" xfId="1" applyFont="1" applyFill="1" applyBorder="1" applyAlignment="1">
      <alignment vertical="center"/>
    </xf>
    <xf numFmtId="49" fontId="11" fillId="0" borderId="2" xfId="1" applyNumberFormat="1" applyFont="1" applyFill="1" applyBorder="1" applyAlignment="1">
      <alignment horizontal="center" vertical="center"/>
    </xf>
    <xf numFmtId="167" fontId="13" fillId="0" borderId="3" xfId="3" applyNumberFormat="1" applyFont="1" applyFill="1" applyBorder="1" applyAlignment="1">
      <alignment horizontal="center" vertical="center"/>
    </xf>
    <xf numFmtId="49" fontId="14" fillId="0" borderId="5"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167" fontId="1" fillId="0" borderId="21" xfId="3" applyNumberFormat="1" applyFont="1" applyFill="1" applyBorder="1" applyAlignment="1">
      <alignment horizontal="center" vertical="center"/>
    </xf>
    <xf numFmtId="167" fontId="13" fillId="0" borderId="21" xfId="3" applyNumberFormat="1" applyFont="1" applyFill="1" applyBorder="1" applyAlignment="1">
      <alignment horizontal="center" vertical="center"/>
    </xf>
    <xf numFmtId="49" fontId="5" fillId="0" borderId="22" xfId="1" applyNumberFormat="1" applyFont="1" applyFill="1" applyBorder="1" applyAlignment="1">
      <alignment horizontal="center" vertical="center"/>
    </xf>
    <xf numFmtId="49" fontId="5" fillId="0" borderId="0" xfId="1" applyNumberFormat="1" applyFont="1" applyFill="1" applyAlignment="1">
      <alignment horizontal="left" vertical="center"/>
    </xf>
    <xf numFmtId="0" fontId="3" fillId="0" borderId="0" xfId="1" applyFont="1" applyFill="1" applyAlignment="1">
      <alignment vertical="center"/>
    </xf>
    <xf numFmtId="0" fontId="13" fillId="0" borderId="0" xfId="1" applyFont="1" applyFill="1" applyAlignment="1">
      <alignment vertical="center"/>
    </xf>
    <xf numFmtId="167" fontId="26" fillId="0" borderId="13" xfId="3" applyNumberFormat="1" applyFont="1" applyFill="1" applyBorder="1" applyAlignment="1">
      <alignment horizontal="right" vertical="center"/>
    </xf>
    <xf numFmtId="49" fontId="23" fillId="0" borderId="54" xfId="1" applyNumberFormat="1" applyFont="1" applyFill="1" applyBorder="1" applyAlignment="1">
      <alignment horizontal="right" vertical="center" indent="1"/>
    </xf>
    <xf numFmtId="49" fontId="58" fillId="0" borderId="54" xfId="1" applyNumberFormat="1" applyFont="1" applyFill="1" applyBorder="1" applyAlignment="1">
      <alignment horizontal="right" vertical="center" wrapText="1" indent="1"/>
    </xf>
    <xf numFmtId="0" fontId="10" fillId="0" borderId="0" xfId="1" applyFont="1" applyFill="1" applyAlignment="1">
      <alignment vertical="center"/>
    </xf>
    <xf numFmtId="0" fontId="26" fillId="0" borderId="0" xfId="1" applyFont="1" applyFill="1" applyAlignment="1">
      <alignment vertical="center"/>
    </xf>
    <xf numFmtId="49" fontId="46" fillId="0" borderId="57" xfId="1" applyNumberFormat="1" applyFont="1" applyFill="1" applyBorder="1" applyAlignment="1">
      <alignment horizontal="right" vertical="center" wrapText="1" indent="1"/>
    </xf>
    <xf numFmtId="49" fontId="11" fillId="0" borderId="29" xfId="1" applyNumberFormat="1" applyFont="1" applyFill="1" applyBorder="1" applyAlignment="1">
      <alignment horizontal="center" vertical="center"/>
    </xf>
    <xf numFmtId="168" fontId="45" fillId="0" borderId="30" xfId="1" applyNumberFormat="1" applyFont="1" applyFill="1" applyBorder="1" applyAlignment="1">
      <alignment horizontal="right" vertical="center"/>
    </xf>
    <xf numFmtId="169" fontId="13" fillId="0" borderId="30" xfId="7" applyNumberFormat="1" applyFont="1" applyFill="1" applyBorder="1" applyAlignment="1">
      <alignment horizontal="right" vertical="center"/>
    </xf>
    <xf numFmtId="164" fontId="14" fillId="0" borderId="55" xfId="1" applyNumberFormat="1" applyFont="1" applyFill="1" applyBorder="1" applyAlignment="1">
      <alignment horizontal="center" vertical="center"/>
    </xf>
    <xf numFmtId="49" fontId="6" fillId="0" borderId="31" xfId="1" applyNumberFormat="1" applyFont="1" applyFill="1" applyBorder="1" applyAlignment="1">
      <alignment horizontal="left" vertical="center" indent="1"/>
    </xf>
    <xf numFmtId="168" fontId="45" fillId="0" borderId="32" xfId="1" applyNumberFormat="1" applyFont="1" applyFill="1" applyBorder="1" applyAlignment="1">
      <alignment horizontal="right" vertical="center"/>
    </xf>
    <xf numFmtId="169" fontId="1" fillId="0" borderId="32" xfId="7" applyNumberFormat="1" applyFont="1" applyFill="1" applyBorder="1" applyAlignment="1">
      <alignment horizontal="right" vertical="center"/>
    </xf>
    <xf numFmtId="164" fontId="5" fillId="0" borderId="56" xfId="1" applyNumberFormat="1" applyFont="1" applyFill="1" applyBorder="1" applyAlignment="1">
      <alignment horizontal="right" vertical="center" indent="1"/>
    </xf>
    <xf numFmtId="49" fontId="6" fillId="0" borderId="33" xfId="1" applyNumberFormat="1" applyFont="1" applyFill="1" applyBorder="1" applyAlignment="1">
      <alignment horizontal="left" vertical="center" indent="1"/>
    </xf>
    <xf numFmtId="168" fontId="45" fillId="0" borderId="34" xfId="1" applyNumberFormat="1" applyFont="1" applyFill="1" applyBorder="1" applyAlignment="1">
      <alignment horizontal="right" vertical="center"/>
    </xf>
    <xf numFmtId="169" fontId="1" fillId="0" borderId="34" xfId="7" applyNumberFormat="1" applyFont="1" applyFill="1" applyBorder="1" applyAlignment="1">
      <alignment horizontal="right" vertical="center"/>
    </xf>
    <xf numFmtId="164" fontId="5" fillId="0" borderId="83" xfId="1" applyNumberFormat="1" applyFont="1" applyFill="1" applyBorder="1" applyAlignment="1">
      <alignment horizontal="right" vertical="center" indent="1"/>
    </xf>
    <xf numFmtId="0" fontId="4" fillId="0" borderId="0" xfId="1" applyFont="1" applyFill="1" applyAlignment="1"/>
    <xf numFmtId="0" fontId="4" fillId="0" borderId="0" xfId="1" applyFont="1" applyFill="1" applyAlignment="1">
      <alignment vertical="top"/>
    </xf>
    <xf numFmtId="49" fontId="9" fillId="0" borderId="10" xfId="1" applyNumberFormat="1" applyFont="1" applyFill="1" applyBorder="1" applyAlignment="1">
      <alignment horizontal="center" vertical="center"/>
    </xf>
    <xf numFmtId="3" fontId="10" fillId="0" borderId="10" xfId="5" applyNumberFormat="1" applyFont="1" applyFill="1" applyBorder="1" applyAlignment="1">
      <alignment vertical="center"/>
    </xf>
    <xf numFmtId="3" fontId="13" fillId="0" borderId="10" xfId="5" applyNumberFormat="1" applyFont="1" applyFill="1" applyBorder="1" applyAlignment="1">
      <alignment vertical="center"/>
    </xf>
    <xf numFmtId="49" fontId="8" fillId="0" borderId="10" xfId="1" applyNumberFormat="1" applyFont="1" applyFill="1" applyBorder="1" applyAlignment="1">
      <alignment horizontal="center" vertical="center"/>
    </xf>
    <xf numFmtId="49" fontId="9" fillId="0" borderId="62" xfId="1" applyNumberFormat="1" applyFont="1" applyFill="1" applyBorder="1" applyAlignment="1">
      <alignment horizontal="center" vertical="center"/>
    </xf>
    <xf numFmtId="3" fontId="10" fillId="0" borderId="62" xfId="5" applyNumberFormat="1" applyFont="1" applyFill="1" applyBorder="1" applyAlignment="1">
      <alignment vertical="center"/>
    </xf>
    <xf numFmtId="3" fontId="13" fillId="0" borderId="62" xfId="5" applyNumberFormat="1" applyFont="1" applyFill="1" applyBorder="1" applyAlignment="1">
      <alignment vertical="center"/>
    </xf>
    <xf numFmtId="49" fontId="8" fillId="0" borderId="62" xfId="1" applyNumberFormat="1" applyFont="1" applyFill="1" applyBorder="1" applyAlignment="1">
      <alignment horizontal="center" vertical="center"/>
    </xf>
    <xf numFmtId="49" fontId="6" fillId="0" borderId="63" xfId="1" applyNumberFormat="1" applyFont="1" applyFill="1" applyBorder="1" applyAlignment="1">
      <alignment horizontal="center" vertical="center"/>
    </xf>
    <xf numFmtId="3" fontId="1" fillId="0" borderId="63" xfId="5" applyNumberFormat="1" applyFont="1" applyFill="1" applyBorder="1" applyAlignment="1">
      <alignment vertical="center"/>
    </xf>
    <xf numFmtId="3" fontId="13" fillId="0" borderId="63" xfId="5" applyNumberFormat="1" applyFont="1" applyFill="1" applyBorder="1" applyAlignment="1">
      <alignment vertical="center"/>
    </xf>
    <xf numFmtId="49" fontId="5" fillId="0" borderId="63" xfId="1" applyNumberFormat="1" applyFont="1" applyFill="1" applyBorder="1" applyAlignment="1">
      <alignment horizontal="center" vertical="center"/>
    </xf>
    <xf numFmtId="49" fontId="6" fillId="0" borderId="62" xfId="1" applyNumberFormat="1" applyFont="1" applyFill="1" applyBorder="1" applyAlignment="1">
      <alignment horizontal="center" vertical="center"/>
    </xf>
    <xf numFmtId="3" fontId="1" fillId="0" borderId="62" xfId="5" applyNumberFormat="1" applyFont="1" applyFill="1" applyBorder="1" applyAlignment="1">
      <alignment vertical="center"/>
    </xf>
    <xf numFmtId="49" fontId="5" fillId="0" borderId="62" xfId="1" applyNumberFormat="1" applyFont="1" applyFill="1" applyBorder="1" applyAlignment="1">
      <alignment horizontal="center" vertical="center"/>
    </xf>
    <xf numFmtId="49" fontId="6" fillId="0" borderId="16" xfId="1" applyNumberFormat="1" applyFont="1" applyFill="1" applyBorder="1" applyAlignment="1">
      <alignment horizontal="center" vertical="center"/>
    </xf>
    <xf numFmtId="3" fontId="1" fillId="0" borderId="16" xfId="5" applyNumberFormat="1" applyFont="1" applyFill="1" applyBorder="1" applyAlignment="1">
      <alignment vertical="center"/>
    </xf>
    <xf numFmtId="3" fontId="13" fillId="0" borderId="16" xfId="5" applyNumberFormat="1" applyFont="1" applyFill="1" applyBorder="1" applyAlignment="1">
      <alignment vertical="center"/>
    </xf>
    <xf numFmtId="49" fontId="5" fillId="0" borderId="16" xfId="1" applyNumberFormat="1" applyFont="1" applyFill="1" applyBorder="1" applyAlignment="1">
      <alignment horizontal="center" vertical="center"/>
    </xf>
    <xf numFmtId="0" fontId="5" fillId="0" borderId="0" xfId="1" applyFont="1" applyFill="1" applyBorder="1" applyAlignment="1">
      <alignment horizontal="center" vertical="center"/>
    </xf>
    <xf numFmtId="3" fontId="10" fillId="0" borderId="10" xfId="1" applyNumberFormat="1" applyFont="1" applyFill="1" applyBorder="1" applyAlignment="1">
      <alignment vertical="center"/>
    </xf>
    <xf numFmtId="3" fontId="13" fillId="0" borderId="10" xfId="1" applyNumberFormat="1" applyFont="1" applyFill="1" applyBorder="1" applyAlignment="1">
      <alignment vertical="center"/>
    </xf>
    <xf numFmtId="164" fontId="8"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3" fontId="10" fillId="0" borderId="13" xfId="1" applyNumberFormat="1" applyFont="1" applyFill="1" applyBorder="1" applyAlignment="1">
      <alignment vertical="center"/>
    </xf>
    <xf numFmtId="3" fontId="13" fillId="0" borderId="13" xfId="1" applyNumberFormat="1" applyFont="1" applyFill="1" applyBorder="1" applyAlignment="1">
      <alignment vertical="center"/>
    </xf>
    <xf numFmtId="164" fontId="8" fillId="0" borderId="13" xfId="1" applyNumberFormat="1" applyFont="1" applyFill="1" applyBorder="1" applyAlignment="1">
      <alignment horizontal="center" vertical="center"/>
    </xf>
    <xf numFmtId="49" fontId="6" fillId="0" borderId="13" xfId="1" applyNumberFormat="1" applyFont="1" applyFill="1" applyBorder="1" applyAlignment="1">
      <alignment horizontal="center" vertical="center"/>
    </xf>
    <xf numFmtId="3" fontId="1" fillId="0" borderId="13" xfId="1" applyNumberFormat="1" applyFont="1" applyFill="1" applyBorder="1" applyAlignment="1">
      <alignment vertical="center"/>
    </xf>
    <xf numFmtId="164" fontId="5" fillId="0" borderId="13" xfId="1" applyNumberFormat="1" applyFont="1" applyFill="1" applyBorder="1" applyAlignment="1">
      <alignment horizontal="center" vertical="center"/>
    </xf>
    <xf numFmtId="3" fontId="1" fillId="0" borderId="16" xfId="1" applyNumberFormat="1" applyFont="1" applyFill="1" applyBorder="1" applyAlignment="1">
      <alignment vertical="center"/>
    </xf>
    <xf numFmtId="3" fontId="13" fillId="0" borderId="16" xfId="1" applyNumberFormat="1" applyFont="1" applyFill="1" applyBorder="1" applyAlignment="1">
      <alignment vertical="center"/>
    </xf>
    <xf numFmtId="164" fontId="5" fillId="0" borderId="16" xfId="1" applyNumberFormat="1" applyFont="1" applyFill="1" applyBorder="1" applyAlignment="1">
      <alignment horizontal="center" vertical="center"/>
    </xf>
    <xf numFmtId="0" fontId="5" fillId="0" borderId="0" xfId="1" applyFont="1" applyFill="1" applyAlignment="1"/>
    <xf numFmtId="0" fontId="5" fillId="0" borderId="0" xfId="1" applyFont="1" applyFill="1"/>
    <xf numFmtId="0" fontId="5" fillId="0" borderId="0" xfId="1" applyFont="1" applyFill="1" applyAlignment="1">
      <alignment vertical="top"/>
    </xf>
    <xf numFmtId="49" fontId="15" fillId="0" borderId="0" xfId="1" applyNumberFormat="1" applyFont="1" applyFill="1" applyAlignment="1">
      <alignment horizontal="left"/>
    </xf>
    <xf numFmtId="0" fontId="5" fillId="0" borderId="0" xfId="1" applyFont="1" applyFill="1" applyAlignment="1">
      <alignment horizontal="right"/>
    </xf>
    <xf numFmtId="3" fontId="10" fillId="0" borderId="13" xfId="5" applyNumberFormat="1" applyFont="1" applyFill="1" applyBorder="1" applyAlignment="1">
      <alignment vertical="center"/>
    </xf>
    <xf numFmtId="3" fontId="13" fillId="0" borderId="13" xfId="5" applyNumberFormat="1" applyFont="1" applyFill="1" applyBorder="1" applyAlignment="1">
      <alignment vertical="center"/>
    </xf>
    <xf numFmtId="49" fontId="8" fillId="0" borderId="13" xfId="1" applyNumberFormat="1" applyFont="1" applyFill="1" applyBorder="1" applyAlignment="1">
      <alignment horizontal="center" vertical="center"/>
    </xf>
    <xf numFmtId="49" fontId="5" fillId="0" borderId="13" xfId="1" applyNumberFormat="1" applyFont="1" applyFill="1" applyBorder="1" applyAlignment="1">
      <alignment horizontal="center" vertical="center"/>
    </xf>
    <xf numFmtId="49" fontId="5" fillId="0" borderId="1" xfId="1" applyNumberFormat="1" applyFont="1" applyFill="1" applyBorder="1" applyAlignment="1">
      <alignment horizontal="center" vertical="center"/>
    </xf>
    <xf numFmtId="49" fontId="24" fillId="0" borderId="13" xfId="1" applyNumberFormat="1" applyFont="1" applyFill="1" applyBorder="1" applyAlignment="1">
      <alignment horizontal="center" vertical="center"/>
    </xf>
    <xf numFmtId="3" fontId="26" fillId="0" borderId="13" xfId="1" applyNumberFormat="1" applyFont="1" applyFill="1" applyBorder="1" applyAlignment="1">
      <alignment vertical="center"/>
    </xf>
    <xf numFmtId="164" fontId="23" fillId="0" borderId="13"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169" fontId="26" fillId="0" borderId="13" xfId="7" applyNumberFormat="1" applyFont="1" applyFill="1" applyBorder="1" applyAlignment="1">
      <alignment horizontal="right" vertical="center"/>
    </xf>
    <xf numFmtId="165" fontId="14" fillId="0" borderId="13" xfId="1" applyNumberFormat="1" applyFont="1" applyFill="1" applyBorder="1" applyAlignment="1">
      <alignment horizontal="center" vertical="center"/>
    </xf>
    <xf numFmtId="49" fontId="11" fillId="0" borderId="10" xfId="1" applyNumberFormat="1" applyFont="1" applyFill="1" applyBorder="1" applyAlignment="1">
      <alignment horizontal="center" vertical="center"/>
    </xf>
    <xf numFmtId="49" fontId="9" fillId="0" borderId="10" xfId="1" applyNumberFormat="1" applyFont="1" applyFill="1" applyBorder="1" applyAlignment="1">
      <alignment horizontal="center" vertical="center"/>
    </xf>
    <xf numFmtId="165" fontId="9" fillId="0" borderId="10" xfId="1" applyNumberFormat="1" applyFont="1" applyFill="1" applyBorder="1" applyAlignment="1">
      <alignment horizontal="center" vertical="center"/>
    </xf>
    <xf numFmtId="169" fontId="54" fillId="0" borderId="10" xfId="7" applyNumberFormat="1" applyFont="1" applyFill="1" applyBorder="1" applyAlignment="1">
      <alignment horizontal="right" vertical="center"/>
    </xf>
    <xf numFmtId="165" fontId="8" fillId="0" borderId="10" xfId="1" applyNumberFormat="1" applyFont="1" applyFill="1" applyBorder="1" applyAlignment="1">
      <alignment horizontal="center" vertical="center"/>
    </xf>
    <xf numFmtId="165" fontId="9" fillId="0" borderId="13" xfId="1" applyNumberFormat="1" applyFont="1" applyFill="1" applyBorder="1" applyAlignment="1">
      <alignment horizontal="center" vertical="center"/>
    </xf>
    <xf numFmtId="169" fontId="10" fillId="0" borderId="13" xfId="7" applyNumberFormat="1" applyFont="1" applyFill="1" applyBorder="1" applyAlignment="1">
      <alignment horizontal="right" vertical="center"/>
    </xf>
    <xf numFmtId="169" fontId="54" fillId="0" borderId="13" xfId="7" applyNumberFormat="1" applyFont="1" applyFill="1" applyBorder="1" applyAlignment="1">
      <alignment horizontal="right" vertical="center"/>
    </xf>
    <xf numFmtId="165" fontId="8" fillId="0" borderId="13"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9" fontId="32" fillId="0" borderId="13" xfId="7" applyNumberFormat="1" applyFont="1" applyFill="1" applyBorder="1" applyAlignment="1">
      <alignment vertical="center"/>
    </xf>
    <xf numFmtId="165" fontId="5" fillId="0" borderId="13" xfId="1" applyNumberFormat="1" applyFont="1" applyFill="1" applyBorder="1" applyAlignment="1">
      <alignment horizontal="center" vertical="center"/>
    </xf>
    <xf numFmtId="165" fontId="6" fillId="0" borderId="16" xfId="1" applyNumberFormat="1" applyFont="1" applyFill="1" applyBorder="1" applyAlignment="1">
      <alignment horizontal="center" vertical="center"/>
    </xf>
    <xf numFmtId="169" fontId="54" fillId="0" borderId="16" xfId="7" applyNumberFormat="1" applyFont="1" applyFill="1" applyBorder="1" applyAlignment="1">
      <alignment horizontal="right" vertical="center"/>
    </xf>
    <xf numFmtId="165" fontId="5" fillId="0" borderId="16" xfId="1" applyNumberFormat="1" applyFont="1" applyFill="1" applyBorder="1" applyAlignment="1">
      <alignment horizontal="center" vertical="center"/>
    </xf>
    <xf numFmtId="0" fontId="1" fillId="0" borderId="0" xfId="1" applyFont="1" applyFill="1" applyAlignment="1">
      <alignment horizontal="center"/>
    </xf>
    <xf numFmtId="49" fontId="9" fillId="0" borderId="64" xfId="1" applyNumberFormat="1" applyFont="1" applyFill="1" applyBorder="1" applyAlignment="1">
      <alignment horizontal="center" vertical="center"/>
    </xf>
    <xf numFmtId="3" fontId="10" fillId="0" borderId="65" xfId="1" applyNumberFormat="1" applyFont="1" applyFill="1" applyBorder="1" applyAlignment="1">
      <alignment horizontal="right" vertical="center"/>
    </xf>
    <xf numFmtId="3" fontId="13" fillId="0" borderId="65" xfId="1" applyNumberFormat="1" applyFont="1" applyFill="1" applyBorder="1" applyAlignment="1">
      <alignment horizontal="right" vertical="center"/>
    </xf>
    <xf numFmtId="3" fontId="45" fillId="0" borderId="65" xfId="1" applyNumberFormat="1" applyFont="1" applyFill="1" applyBorder="1" applyAlignment="1">
      <alignment horizontal="right" vertical="center"/>
    </xf>
    <xf numFmtId="49" fontId="8" fillId="0" borderId="113" xfId="1" applyNumberFormat="1" applyFont="1" applyFill="1" applyBorder="1" applyAlignment="1">
      <alignment horizontal="center" vertical="center"/>
    </xf>
    <xf numFmtId="49" fontId="6" fillId="0" borderId="67" xfId="1" applyNumberFormat="1" applyFont="1" applyFill="1" applyBorder="1" applyAlignment="1">
      <alignment horizontal="left" vertical="center" wrapText="1" indent="1"/>
    </xf>
    <xf numFmtId="3" fontId="1" fillId="0" borderId="68" xfId="1" applyNumberFormat="1" applyFont="1" applyFill="1" applyBorder="1" applyAlignment="1">
      <alignment horizontal="right" vertical="center"/>
    </xf>
    <xf numFmtId="3" fontId="13" fillId="0" borderId="68" xfId="1" applyNumberFormat="1" applyFont="1" applyFill="1" applyBorder="1" applyAlignment="1">
      <alignment horizontal="right" vertical="center"/>
    </xf>
    <xf numFmtId="3" fontId="45" fillId="0" borderId="68" xfId="1" applyNumberFormat="1" applyFont="1" applyFill="1" applyBorder="1" applyAlignment="1">
      <alignment horizontal="right" vertical="center"/>
    </xf>
    <xf numFmtId="165" fontId="5" fillId="0" borderId="114" xfId="1" applyNumberFormat="1" applyFont="1" applyFill="1" applyBorder="1" applyAlignment="1">
      <alignment horizontal="right" vertical="center" indent="1"/>
    </xf>
    <xf numFmtId="49" fontId="6" fillId="0" borderId="70" xfId="1" applyNumberFormat="1" applyFont="1" applyFill="1" applyBorder="1" applyAlignment="1">
      <alignment horizontal="left" vertical="center" wrapText="1" indent="1"/>
    </xf>
    <xf numFmtId="3" fontId="1" fillId="0" borderId="71" xfId="1" applyNumberFormat="1" applyFont="1" applyFill="1" applyBorder="1" applyAlignment="1">
      <alignment horizontal="right" vertical="center"/>
    </xf>
    <xf numFmtId="3" fontId="13" fillId="0" borderId="71" xfId="1" applyNumberFormat="1" applyFont="1" applyFill="1" applyBorder="1" applyAlignment="1">
      <alignment horizontal="right" vertical="center"/>
    </xf>
    <xf numFmtId="3" fontId="45" fillId="0" borderId="71" xfId="1" applyNumberFormat="1" applyFont="1" applyFill="1" applyBorder="1" applyAlignment="1">
      <alignment horizontal="right" vertical="center"/>
    </xf>
    <xf numFmtId="165" fontId="5" fillId="0" borderId="115" xfId="1" applyNumberFormat="1" applyFont="1" applyFill="1" applyBorder="1" applyAlignment="1">
      <alignment horizontal="right" vertical="center" indent="1"/>
    </xf>
    <xf numFmtId="165" fontId="11" fillId="0" borderId="10" xfId="1" applyNumberFormat="1" applyFont="1" applyFill="1" applyBorder="1" applyAlignment="1">
      <alignment horizontal="center" vertical="center"/>
    </xf>
    <xf numFmtId="3" fontId="13" fillId="0" borderId="10" xfId="1" applyNumberFormat="1" applyFont="1" applyFill="1" applyBorder="1" applyAlignment="1">
      <alignment horizontal="right" vertical="center"/>
    </xf>
    <xf numFmtId="165" fontId="14" fillId="0" borderId="10" xfId="1" applyNumberFormat="1" applyFont="1" applyFill="1" applyBorder="1" applyAlignment="1">
      <alignment horizontal="center" vertical="center"/>
    </xf>
    <xf numFmtId="165" fontId="11" fillId="0" borderId="13" xfId="1" applyNumberFormat="1" applyFont="1" applyFill="1" applyBorder="1" applyAlignment="1">
      <alignment horizontal="center" vertical="center"/>
    </xf>
    <xf numFmtId="3" fontId="13" fillId="0" borderId="13" xfId="1" applyNumberFormat="1" applyFont="1" applyFill="1" applyBorder="1" applyAlignment="1">
      <alignment horizontal="right" vertical="center"/>
    </xf>
    <xf numFmtId="3" fontId="1" fillId="0" borderId="13" xfId="1" applyNumberFormat="1" applyFont="1" applyFill="1" applyBorder="1" applyAlignment="1">
      <alignment horizontal="right" vertical="center"/>
    </xf>
    <xf numFmtId="165" fontId="6" fillId="0" borderId="10" xfId="1" applyNumberFormat="1" applyFont="1" applyFill="1" applyBorder="1" applyAlignment="1">
      <alignment horizontal="center" vertical="center"/>
    </xf>
    <xf numFmtId="3" fontId="1" fillId="0" borderId="10" xfId="1" applyNumberFormat="1" applyFont="1" applyFill="1" applyBorder="1" applyAlignment="1">
      <alignment horizontal="right" vertical="center"/>
    </xf>
    <xf numFmtId="165" fontId="5" fillId="0" borderId="10" xfId="1" applyNumberFormat="1" applyFont="1" applyFill="1" applyBorder="1" applyAlignment="1">
      <alignment horizontal="center" vertical="center"/>
    </xf>
    <xf numFmtId="3" fontId="1" fillId="0" borderId="16" xfId="1" applyNumberFormat="1" applyFont="1" applyFill="1" applyBorder="1" applyAlignment="1">
      <alignment horizontal="right" vertical="center"/>
    </xf>
    <xf numFmtId="3" fontId="13" fillId="0" borderId="16" xfId="1" applyNumberFormat="1" applyFont="1" applyFill="1" applyBorder="1" applyAlignment="1">
      <alignment horizontal="right" vertical="center"/>
    </xf>
    <xf numFmtId="169" fontId="45" fillId="0" borderId="10" xfId="7" applyNumberFormat="1" applyFont="1" applyFill="1" applyBorder="1" applyAlignment="1">
      <alignment horizontal="right" vertical="center"/>
    </xf>
    <xf numFmtId="49" fontId="6" fillId="0" borderId="12" xfId="2" applyNumberFormat="1" applyFont="1" applyFill="1" applyBorder="1" applyAlignment="1">
      <alignment horizontal="center" vertical="center" wrapText="1" readingOrder="1"/>
    </xf>
    <xf numFmtId="49" fontId="6" fillId="0" borderId="13" xfId="2" applyNumberFormat="1" applyFont="1" applyFill="1" applyBorder="1" applyAlignment="1">
      <alignment vertical="center" wrapText="1"/>
    </xf>
    <xf numFmtId="169" fontId="45" fillId="0" borderId="13" xfId="7" applyNumberFormat="1" applyFont="1" applyFill="1" applyBorder="1" applyAlignment="1">
      <alignment vertical="center"/>
    </xf>
    <xf numFmtId="0" fontId="5" fillId="0" borderId="13" xfId="2" applyNumberFormat="1" applyFont="1" applyFill="1" applyBorder="1" applyAlignment="1">
      <alignment vertical="center" wrapText="1" readingOrder="2"/>
    </xf>
    <xf numFmtId="49" fontId="6" fillId="0" borderId="14" xfId="2" applyNumberFormat="1" applyFont="1" applyFill="1" applyBorder="1" applyAlignment="1">
      <alignment horizontal="center" vertical="center" wrapText="1" readingOrder="2"/>
    </xf>
    <xf numFmtId="169" fontId="45" fillId="0" borderId="13" xfId="7" applyNumberFormat="1" applyFont="1" applyFill="1" applyBorder="1" applyAlignment="1">
      <alignment horizontal="right" vertical="center"/>
    </xf>
    <xf numFmtId="49" fontId="11" fillId="0" borderId="13" xfId="1" applyNumberFormat="1" applyFont="1" applyFill="1" applyBorder="1" applyAlignment="1">
      <alignment horizontal="center" vertical="center"/>
    </xf>
    <xf numFmtId="49" fontId="5" fillId="0" borderId="0" xfId="1" applyNumberFormat="1" applyFont="1" applyFill="1" applyBorder="1" applyAlignment="1">
      <alignment horizontal="center" vertical="center"/>
    </xf>
    <xf numFmtId="3" fontId="26" fillId="0" borderId="13" xfId="1" applyNumberFormat="1" applyFont="1" applyFill="1" applyBorder="1" applyAlignment="1">
      <alignment horizontal="right" vertical="center"/>
    </xf>
    <xf numFmtId="49" fontId="5" fillId="0" borderId="0" xfId="1" applyNumberFormat="1" applyFont="1" applyFill="1" applyAlignment="1">
      <alignment horizontal="right" vertical="center"/>
    </xf>
    <xf numFmtId="49" fontId="14" fillId="0" borderId="10" xfId="1" applyNumberFormat="1" applyFont="1" applyFill="1" applyBorder="1" applyAlignment="1">
      <alignment horizontal="center" vertical="center"/>
    </xf>
    <xf numFmtId="49" fontId="6" fillId="0" borderId="13" xfId="1" applyNumberFormat="1" applyFont="1" applyFill="1" applyBorder="1" applyAlignment="1">
      <alignment horizontal="left" vertical="center" indent="1"/>
    </xf>
    <xf numFmtId="49" fontId="5" fillId="0" borderId="13" xfId="1" applyNumberFormat="1" applyFont="1" applyFill="1" applyBorder="1" applyAlignment="1">
      <alignment horizontal="right" vertical="center" indent="1"/>
    </xf>
    <xf numFmtId="49" fontId="6" fillId="0" borderId="16" xfId="1" applyNumberFormat="1" applyFont="1" applyFill="1" applyBorder="1" applyAlignment="1">
      <alignment horizontal="left" vertical="center" indent="1"/>
    </xf>
    <xf numFmtId="49" fontId="5" fillId="0" borderId="16" xfId="1" applyNumberFormat="1" applyFont="1" applyFill="1" applyBorder="1" applyAlignment="1">
      <alignment horizontal="right" vertical="center" indent="1"/>
    </xf>
    <xf numFmtId="0" fontId="19" fillId="0" borderId="0" xfId="1" applyFont="1" applyFill="1" applyBorder="1" applyAlignment="1">
      <alignment vertical="center"/>
    </xf>
    <xf numFmtId="3" fontId="1" fillId="5" borderId="13" xfId="1" applyNumberFormat="1" applyFont="1" applyFill="1" applyBorder="1" applyAlignment="1">
      <alignment vertical="center"/>
    </xf>
    <xf numFmtId="3" fontId="1" fillId="5" borderId="16" xfId="1" applyNumberFormat="1" applyFont="1" applyFill="1" applyBorder="1" applyAlignment="1">
      <alignment vertical="center"/>
    </xf>
    <xf numFmtId="49" fontId="6" fillId="8" borderId="7" xfId="1" applyNumberFormat="1" applyFont="1" applyFill="1" applyBorder="1" applyAlignment="1">
      <alignment horizontal="center" vertical="top" wrapText="1" readingOrder="1"/>
    </xf>
    <xf numFmtId="0" fontId="11" fillId="8" borderId="7" xfId="1" applyFont="1" applyFill="1" applyBorder="1" applyAlignment="1">
      <alignment horizontal="center" vertical="top" wrapText="1" readingOrder="1"/>
    </xf>
    <xf numFmtId="49" fontId="5" fillId="8" borderId="120" xfId="1" applyNumberFormat="1" applyFont="1" applyFill="1" applyBorder="1" applyAlignment="1">
      <alignment horizontal="center" wrapText="1"/>
    </xf>
    <xf numFmtId="0" fontId="14" fillId="8" borderId="120" xfId="1" applyFont="1" applyFill="1" applyBorder="1" applyAlignment="1">
      <alignment horizontal="center" wrapText="1"/>
    </xf>
    <xf numFmtId="49" fontId="44" fillId="3" borderId="10" xfId="1" applyNumberFormat="1" applyFont="1" applyFill="1" applyBorder="1" applyAlignment="1">
      <alignment horizontal="center" vertical="center"/>
    </xf>
    <xf numFmtId="169" fontId="45" fillId="0" borderId="10" xfId="7" applyNumberFormat="1" applyFont="1" applyBorder="1" applyAlignment="1">
      <alignment horizontal="right" vertical="center"/>
    </xf>
    <xf numFmtId="164" fontId="46" fillId="0" borderId="10" xfId="1" applyNumberFormat="1" applyFont="1" applyBorder="1" applyAlignment="1">
      <alignment horizontal="center" vertical="center"/>
    </xf>
    <xf numFmtId="49" fontId="44" fillId="3" borderId="13" xfId="1" applyNumberFormat="1" applyFont="1" applyFill="1" applyBorder="1" applyAlignment="1">
      <alignment horizontal="center" vertical="center"/>
    </xf>
    <xf numFmtId="169" fontId="45" fillId="0" borderId="13" xfId="7" applyNumberFormat="1" applyFont="1" applyBorder="1" applyAlignment="1">
      <alignment horizontal="right" vertical="center"/>
    </xf>
    <xf numFmtId="164" fontId="46" fillId="0" borderId="13" xfId="1" applyNumberFormat="1" applyFont="1" applyBorder="1" applyAlignment="1">
      <alignment horizontal="center" vertical="center"/>
    </xf>
    <xf numFmtId="49" fontId="50" fillId="7" borderId="12" xfId="2" applyNumberFormat="1" applyFont="1" applyFill="1" applyBorder="1" applyAlignment="1">
      <alignment horizontal="left" vertical="center" indent="1"/>
    </xf>
    <xf numFmtId="167" fontId="51" fillId="7" borderId="13" xfId="3" applyNumberFormat="1" applyFont="1" applyFill="1" applyBorder="1" applyAlignment="1">
      <alignment horizontal="right" vertical="center"/>
    </xf>
    <xf numFmtId="49" fontId="52" fillId="7" borderId="14" xfId="2" applyNumberFormat="1" applyFont="1" applyFill="1" applyBorder="1" applyAlignment="1">
      <alignment horizontal="right" vertical="center" indent="1"/>
    </xf>
    <xf numFmtId="49" fontId="50" fillId="0" borderId="12" xfId="2" applyNumberFormat="1" applyFont="1" applyFill="1" applyBorder="1" applyAlignment="1">
      <alignment horizontal="left" vertical="center" indent="1"/>
    </xf>
    <xf numFmtId="167" fontId="51" fillId="0" borderId="13" xfId="3" applyNumberFormat="1" applyFont="1" applyFill="1" applyBorder="1" applyAlignment="1">
      <alignment horizontal="right" vertical="center"/>
    </xf>
    <xf numFmtId="49" fontId="52" fillId="0" borderId="14" xfId="2" applyNumberFormat="1" applyFont="1" applyFill="1" applyBorder="1" applyAlignment="1">
      <alignment horizontal="right" vertical="center" indent="1"/>
    </xf>
    <xf numFmtId="49" fontId="50" fillId="5" borderId="12" xfId="2" applyNumberFormat="1" applyFont="1" applyFill="1" applyBorder="1" applyAlignment="1">
      <alignment horizontal="left" vertical="center" indent="1"/>
    </xf>
    <xf numFmtId="49" fontId="52" fillId="5" borderId="14" xfId="2" applyNumberFormat="1" applyFont="1" applyFill="1" applyBorder="1" applyAlignment="1">
      <alignment horizontal="right" vertical="center" indent="1"/>
    </xf>
    <xf numFmtId="49" fontId="43" fillId="5" borderId="12" xfId="2" applyNumberFormat="1" applyFont="1" applyFill="1" applyBorder="1" applyAlignment="1">
      <alignment horizontal="left" vertical="center" indent="1"/>
    </xf>
    <xf numFmtId="49" fontId="42" fillId="5" borderId="14" xfId="2" applyNumberFormat="1" applyFont="1" applyFill="1" applyBorder="1" applyAlignment="1">
      <alignment horizontal="right" vertical="center" indent="1"/>
    </xf>
    <xf numFmtId="49" fontId="43" fillId="5" borderId="18" xfId="2" applyNumberFormat="1" applyFont="1" applyFill="1" applyBorder="1" applyAlignment="1">
      <alignment horizontal="left" vertical="center" indent="1"/>
    </xf>
    <xf numFmtId="49" fontId="42" fillId="5" borderId="19" xfId="2" applyNumberFormat="1" applyFont="1" applyFill="1" applyBorder="1" applyAlignment="1">
      <alignment horizontal="right" vertical="center" indent="1"/>
    </xf>
    <xf numFmtId="3" fontId="1" fillId="3" borderId="16" xfId="2" applyNumberFormat="1" applyFont="1" applyFill="1" applyBorder="1" applyAlignment="1">
      <alignment horizontal="right" vertical="center"/>
    </xf>
    <xf numFmtId="3" fontId="13" fillId="3" borderId="16" xfId="2" applyNumberFormat="1" applyFont="1" applyFill="1" applyBorder="1" applyAlignment="1">
      <alignment horizontal="right" vertical="center"/>
    </xf>
    <xf numFmtId="169" fontId="51" fillId="7" borderId="108" xfId="7" applyNumberFormat="1" applyFont="1" applyFill="1" applyBorder="1" applyAlignment="1">
      <alignment horizontal="right" vertical="center"/>
    </xf>
    <xf numFmtId="49" fontId="52" fillId="7" borderId="109" xfId="2" applyNumberFormat="1" applyFont="1" applyFill="1" applyBorder="1" applyAlignment="1">
      <alignment horizontal="center" vertical="center"/>
    </xf>
    <xf numFmtId="169" fontId="51" fillId="7" borderId="105" xfId="7" applyNumberFormat="1" applyFont="1" applyFill="1" applyBorder="1" applyAlignment="1">
      <alignment horizontal="right" vertical="center"/>
    </xf>
    <xf numFmtId="49" fontId="52" fillId="7" borderId="106" xfId="2" applyNumberFormat="1" applyFont="1" applyFill="1" applyBorder="1" applyAlignment="1">
      <alignment horizontal="center" vertical="center"/>
    </xf>
    <xf numFmtId="49" fontId="52" fillId="7" borderId="17" xfId="2" applyNumberFormat="1" applyFont="1" applyFill="1" applyBorder="1" applyAlignment="1">
      <alignment horizontal="center" vertical="center"/>
    </xf>
    <xf numFmtId="0" fontId="61" fillId="0" borderId="48" xfId="4" applyFont="1" applyFill="1" applyBorder="1" applyAlignment="1">
      <alignment horizontal="center" vertical="center" wrapText="1"/>
    </xf>
    <xf numFmtId="167" fontId="62" fillId="3" borderId="80" xfId="3" applyNumberFormat="1" applyFont="1" applyFill="1" applyBorder="1" applyAlignment="1">
      <alignment horizontal="right" vertical="center"/>
    </xf>
    <xf numFmtId="167" fontId="62" fillId="6" borderId="74" xfId="3" applyNumberFormat="1" applyFont="1" applyFill="1" applyBorder="1" applyAlignment="1">
      <alignment horizontal="right" vertical="center"/>
    </xf>
    <xf numFmtId="167" fontId="62" fillId="3" borderId="74" xfId="3" applyNumberFormat="1" applyFont="1" applyFill="1" applyBorder="1" applyAlignment="1">
      <alignment horizontal="right" vertical="center"/>
    </xf>
    <xf numFmtId="167" fontId="62" fillId="3" borderId="77" xfId="3" applyNumberFormat="1" applyFont="1" applyFill="1" applyBorder="1" applyAlignment="1">
      <alignment horizontal="right" vertical="center"/>
    </xf>
    <xf numFmtId="164" fontId="62" fillId="0" borderId="30" xfId="1" applyNumberFormat="1" applyFont="1" applyBorder="1" applyAlignment="1">
      <alignment horizontal="right" vertical="center"/>
    </xf>
    <xf numFmtId="3" fontId="62" fillId="6" borderId="32" xfId="1" applyNumberFormat="1" applyFont="1" applyFill="1" applyBorder="1" applyAlignment="1">
      <alignment horizontal="right" vertical="center"/>
    </xf>
    <xf numFmtId="3" fontId="62" fillId="0" borderId="32" xfId="1" applyNumberFormat="1" applyFont="1" applyBorder="1" applyAlignment="1">
      <alignment horizontal="right" vertical="center"/>
    </xf>
    <xf numFmtId="3" fontId="62" fillId="0" borderId="34" xfId="1" applyNumberFormat="1" applyFont="1" applyBorder="1" applyAlignment="1">
      <alignment horizontal="right" vertical="center"/>
    </xf>
    <xf numFmtId="0" fontId="18" fillId="0" borderId="135" xfId="4" applyFont="1" applyFill="1" applyBorder="1" applyAlignment="1">
      <alignment horizontal="center" vertical="center"/>
    </xf>
    <xf numFmtId="0" fontId="21" fillId="0" borderId="136" xfId="4" applyFont="1" applyFill="1" applyBorder="1" applyAlignment="1">
      <alignment horizontal="center" vertical="center"/>
    </xf>
    <xf numFmtId="0" fontId="40" fillId="6" borderId="139" xfId="4" applyFont="1" applyFill="1" applyBorder="1" applyAlignment="1">
      <alignment horizontal="center" vertical="center"/>
    </xf>
    <xf numFmtId="0" fontId="40" fillId="6" borderId="140" xfId="4" applyFont="1" applyFill="1" applyBorder="1" applyAlignment="1">
      <alignment horizontal="center" vertical="center"/>
    </xf>
    <xf numFmtId="0" fontId="40" fillId="3" borderId="139" xfId="4" applyFont="1" applyFill="1" applyBorder="1" applyAlignment="1">
      <alignment horizontal="center" vertical="center"/>
    </xf>
    <xf numFmtId="0" fontId="40" fillId="3" borderId="140" xfId="4" applyFont="1" applyFill="1" applyBorder="1" applyAlignment="1">
      <alignment horizontal="center" vertical="center"/>
    </xf>
    <xf numFmtId="0" fontId="40" fillId="6" borderId="140" xfId="4" applyNumberFormat="1" applyFont="1" applyFill="1" applyBorder="1" applyAlignment="1">
      <alignment horizontal="center" vertical="center"/>
    </xf>
    <xf numFmtId="0" fontId="40" fillId="3" borderId="140" xfId="4" applyNumberFormat="1" applyFont="1" applyFill="1" applyBorder="1" applyAlignment="1">
      <alignment horizontal="center" vertical="center"/>
    </xf>
    <xf numFmtId="0" fontId="40" fillId="3" borderId="141" xfId="4" applyFont="1" applyFill="1" applyBorder="1" applyAlignment="1">
      <alignment horizontal="center" vertical="center"/>
    </xf>
    <xf numFmtId="0" fontId="40" fillId="3" borderId="142" xfId="4" applyFont="1" applyFill="1" applyBorder="1" applyAlignment="1">
      <alignment horizontal="center" vertical="center"/>
    </xf>
    <xf numFmtId="164" fontId="14" fillId="0" borderId="143" xfId="1" applyNumberFormat="1" applyFont="1" applyBorder="1" applyAlignment="1">
      <alignment horizontal="center" vertical="center"/>
    </xf>
    <xf numFmtId="165" fontId="5" fillId="6" borderId="144" xfId="1" applyNumberFormat="1" applyFont="1" applyFill="1" applyBorder="1" applyAlignment="1">
      <alignment horizontal="right" vertical="center" indent="1"/>
    </xf>
    <xf numFmtId="164" fontId="5" fillId="0" borderId="144" xfId="1" applyNumberFormat="1" applyFont="1" applyBorder="1" applyAlignment="1">
      <alignment horizontal="right" vertical="center" indent="1"/>
    </xf>
    <xf numFmtId="164" fontId="5" fillId="0" borderId="145" xfId="1" applyNumberFormat="1" applyFont="1" applyBorder="1" applyAlignment="1">
      <alignment horizontal="right" vertical="center" indent="1"/>
    </xf>
    <xf numFmtId="3" fontId="14" fillId="5" borderId="9" xfId="1" applyNumberFormat="1" applyFont="1" applyFill="1" applyBorder="1" applyAlignment="1">
      <alignment horizontal="right" vertical="center"/>
    </xf>
    <xf numFmtId="3" fontId="14" fillId="5" borderId="11" xfId="1" applyNumberFormat="1" applyFont="1" applyFill="1" applyBorder="1" applyAlignment="1">
      <alignment horizontal="right" vertical="center"/>
    </xf>
    <xf numFmtId="3" fontId="24" fillId="6" borderId="12" xfId="1" applyNumberFormat="1" applyFont="1" applyFill="1" applyBorder="1" applyAlignment="1">
      <alignment horizontal="center" vertical="center"/>
    </xf>
    <xf numFmtId="3" fontId="24" fillId="6" borderId="14" xfId="1" applyNumberFormat="1" applyFont="1" applyFill="1" applyBorder="1" applyAlignment="1">
      <alignment horizontal="center" vertical="center"/>
    </xf>
    <xf numFmtId="3" fontId="6" fillId="7" borderId="12" xfId="1" applyNumberFormat="1" applyFont="1" applyFill="1" applyBorder="1" applyAlignment="1">
      <alignment horizontal="center" vertical="center"/>
    </xf>
    <xf numFmtId="3" fontId="6" fillId="7" borderId="14" xfId="1" applyNumberFormat="1" applyFont="1" applyFill="1" applyBorder="1" applyAlignment="1">
      <alignment horizontal="center" vertical="center"/>
    </xf>
    <xf numFmtId="3" fontId="6" fillId="5" borderId="12" xfId="1" applyNumberFormat="1" applyFont="1" applyFill="1" applyBorder="1" applyAlignment="1">
      <alignment horizontal="center" vertical="center"/>
    </xf>
    <xf numFmtId="3" fontId="6" fillId="5" borderId="14" xfId="1" applyNumberFormat="1" applyFont="1" applyFill="1" applyBorder="1" applyAlignment="1">
      <alignment horizontal="center" vertical="center"/>
    </xf>
    <xf numFmtId="3" fontId="6" fillId="7" borderId="18" xfId="1" applyNumberFormat="1" applyFont="1" applyFill="1" applyBorder="1" applyAlignment="1">
      <alignment horizontal="center" vertical="center"/>
    </xf>
    <xf numFmtId="3" fontId="6" fillId="7" borderId="19" xfId="1" applyNumberFormat="1" applyFont="1" applyFill="1" applyBorder="1" applyAlignment="1">
      <alignment horizontal="center" vertical="center"/>
    </xf>
    <xf numFmtId="49" fontId="6" fillId="8" borderId="121"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wrapText="1" readingOrder="2"/>
    </xf>
    <xf numFmtId="49" fontId="5" fillId="8" borderId="121" xfId="2" applyNumberFormat="1" applyFont="1" applyFill="1" applyBorder="1" applyAlignment="1">
      <alignment horizontal="center" vertical="center" wrapText="1"/>
    </xf>
    <xf numFmtId="164" fontId="14" fillId="0" borderId="11" xfId="2" applyNumberFormat="1" applyFont="1" applyBorder="1" applyAlignment="1">
      <alignment horizontal="center" vertical="center"/>
    </xf>
    <xf numFmtId="165" fontId="5" fillId="6" borderId="14" xfId="2" applyNumberFormat="1" applyFont="1" applyFill="1" applyBorder="1" applyAlignment="1">
      <alignment horizontal="right" vertical="center" indent="1"/>
    </xf>
    <xf numFmtId="164" fontId="5" fillId="0" borderId="14" xfId="2" applyNumberFormat="1" applyFont="1" applyBorder="1" applyAlignment="1">
      <alignment horizontal="right" vertical="center" indent="1"/>
    </xf>
    <xf numFmtId="164" fontId="5" fillId="0" borderId="19" xfId="2" applyNumberFormat="1" applyFont="1" applyBorder="1" applyAlignment="1">
      <alignment horizontal="right" vertical="center" indent="1"/>
    </xf>
    <xf numFmtId="169" fontId="13" fillId="0" borderId="30" xfId="7" applyNumberFormat="1" applyFont="1" applyBorder="1" applyAlignment="1">
      <alignment horizontal="right" vertical="center"/>
    </xf>
    <xf numFmtId="169" fontId="13" fillId="6" borderId="32" xfId="7" applyNumberFormat="1" applyFont="1" applyFill="1" applyBorder="1" applyAlignment="1">
      <alignment horizontal="right" vertical="center"/>
    </xf>
    <xf numFmtId="169" fontId="13" fillId="0" borderId="32" xfId="7" applyNumberFormat="1" applyFont="1" applyBorder="1" applyAlignment="1">
      <alignment horizontal="right" vertical="center"/>
    </xf>
    <xf numFmtId="169" fontId="13" fillId="0" borderId="34" xfId="7" applyNumberFormat="1" applyFont="1" applyBorder="1" applyAlignment="1">
      <alignment horizontal="right" vertical="center"/>
    </xf>
    <xf numFmtId="0" fontId="5" fillId="8" borderId="13" xfId="2" applyFont="1" applyFill="1" applyBorder="1" applyAlignment="1">
      <alignment horizontal="center" vertical="center" wrapText="1"/>
    </xf>
    <xf numFmtId="0" fontId="64" fillId="0" borderId="0" xfId="4" applyFont="1" applyAlignment="1"/>
    <xf numFmtId="0" fontId="25" fillId="0" borderId="0" xfId="8"/>
    <xf numFmtId="0" fontId="1" fillId="0" borderId="0" xfId="9"/>
    <xf numFmtId="14" fontId="1" fillId="0" borderId="0" xfId="8" applyNumberFormat="1" applyFont="1"/>
    <xf numFmtId="0" fontId="5" fillId="10" borderId="167" xfId="8" applyFont="1" applyFill="1" applyBorder="1" applyAlignment="1">
      <alignment horizontal="center" vertical="center" wrapText="1" readingOrder="1"/>
    </xf>
    <xf numFmtId="0" fontId="71" fillId="9" borderId="168" xfId="8" applyFont="1" applyFill="1" applyBorder="1" applyAlignment="1">
      <alignment horizontal="center" vertical="center"/>
    </xf>
    <xf numFmtId="0" fontId="71" fillId="9" borderId="170" xfId="8" applyFont="1" applyFill="1" applyBorder="1" applyAlignment="1">
      <alignment horizontal="center" vertical="center"/>
    </xf>
    <xf numFmtId="0" fontId="72" fillId="9" borderId="172" xfId="8" applyFont="1" applyFill="1" applyBorder="1" applyAlignment="1">
      <alignment horizontal="center" vertical="center"/>
    </xf>
    <xf numFmtId="0" fontId="25" fillId="0" borderId="173" xfId="8" applyBorder="1" applyAlignment="1">
      <alignment horizontal="center" vertical="center"/>
    </xf>
    <xf numFmtId="0" fontId="25" fillId="0" borderId="174" xfId="8" applyBorder="1" applyAlignment="1">
      <alignment horizontal="center" vertical="center"/>
    </xf>
    <xf numFmtId="0" fontId="25" fillId="0" borderId="175" xfId="8" applyBorder="1" applyAlignment="1">
      <alignment vertical="center"/>
    </xf>
    <xf numFmtId="0" fontId="25" fillId="0" borderId="176" xfId="8" applyBorder="1" applyAlignment="1">
      <alignment vertical="center"/>
    </xf>
    <xf numFmtId="0" fontId="25" fillId="0" borderId="177" xfId="8" applyBorder="1" applyAlignment="1">
      <alignment vertical="center"/>
    </xf>
    <xf numFmtId="0" fontId="25" fillId="12" borderId="178" xfId="8" applyFill="1" applyBorder="1" applyAlignment="1">
      <alignment vertical="center"/>
    </xf>
    <xf numFmtId="0" fontId="25" fillId="0" borderId="175" xfId="8" applyBorder="1" applyAlignment="1">
      <alignment horizontal="center" vertical="center"/>
    </xf>
    <xf numFmtId="0" fontId="25" fillId="0" borderId="176" xfId="8" applyBorder="1" applyAlignment="1">
      <alignment horizontal="center" vertical="center"/>
    </xf>
    <xf numFmtId="0" fontId="25" fillId="0" borderId="177" xfId="8" applyBorder="1" applyAlignment="1">
      <alignment horizontal="center" vertical="center"/>
    </xf>
    <xf numFmtId="0" fontId="25" fillId="0" borderId="179" xfId="8" applyBorder="1" applyAlignment="1">
      <alignment horizontal="center" vertical="center"/>
    </xf>
    <xf numFmtId="0" fontId="25" fillId="12" borderId="177" xfId="8" applyFill="1" applyBorder="1" applyAlignment="1">
      <alignment vertical="center"/>
    </xf>
    <xf numFmtId="0" fontId="25" fillId="0" borderId="172" xfId="8" applyBorder="1" applyAlignment="1">
      <alignment horizontal="center" vertical="center"/>
    </xf>
    <xf numFmtId="0" fontId="72" fillId="9" borderId="180" xfId="8" applyFont="1" applyFill="1" applyBorder="1" applyAlignment="1">
      <alignment horizontal="center" vertical="center"/>
    </xf>
    <xf numFmtId="0" fontId="25" fillId="0" borderId="181" xfId="8" applyBorder="1" applyAlignment="1">
      <alignment horizontal="center" vertical="center"/>
    </xf>
    <xf numFmtId="0" fontId="25" fillId="0" borderId="182" xfId="8" applyBorder="1" applyAlignment="1">
      <alignment horizontal="center" vertical="center"/>
    </xf>
    <xf numFmtId="0" fontId="25" fillId="0" borderId="183" xfId="8" applyBorder="1" applyAlignment="1">
      <alignment vertical="center"/>
    </xf>
    <xf numFmtId="0" fontId="25" fillId="0" borderId="184" xfId="8" applyBorder="1" applyAlignment="1">
      <alignment vertical="center"/>
    </xf>
    <xf numFmtId="0" fontId="25" fillId="0" borderId="185" xfId="8" applyBorder="1" applyAlignment="1">
      <alignment vertical="center"/>
    </xf>
    <xf numFmtId="0" fontId="25" fillId="12" borderId="186" xfId="8" applyFill="1" applyBorder="1" applyAlignment="1">
      <alignment vertical="center"/>
    </xf>
    <xf numFmtId="0" fontId="25" fillId="0" borderId="183" xfId="8" applyBorder="1" applyAlignment="1">
      <alignment horizontal="center" vertical="center"/>
    </xf>
    <xf numFmtId="0" fontId="25" fillId="0" borderId="184" xfId="8" applyBorder="1" applyAlignment="1">
      <alignment horizontal="center" vertical="center"/>
    </xf>
    <xf numFmtId="0" fontId="25" fillId="0" borderId="185" xfId="8" applyBorder="1" applyAlignment="1">
      <alignment horizontal="center" vertical="center"/>
    </xf>
    <xf numFmtId="0" fontId="25" fillId="0" borderId="187" xfId="8" applyBorder="1" applyAlignment="1">
      <alignment horizontal="center" vertical="center"/>
    </xf>
    <xf numFmtId="0" fontId="25" fillId="12" borderId="185" xfId="8" applyFill="1" applyBorder="1" applyAlignment="1">
      <alignment vertical="center"/>
    </xf>
    <xf numFmtId="0" fontId="25" fillId="0" borderId="180" xfId="8" applyBorder="1" applyAlignment="1">
      <alignment horizontal="center" vertical="center"/>
    </xf>
    <xf numFmtId="0" fontId="72" fillId="9" borderId="188" xfId="8" applyFont="1" applyFill="1" applyBorder="1" applyAlignment="1">
      <alignment horizontal="center" vertical="center"/>
    </xf>
    <xf numFmtId="0" fontId="25" fillId="0" borderId="189" xfId="8" applyBorder="1" applyAlignment="1">
      <alignment horizontal="center" vertical="center"/>
    </xf>
    <xf numFmtId="0" fontId="25" fillId="0" borderId="190" xfId="8" applyBorder="1" applyAlignment="1">
      <alignment horizontal="center" vertical="center"/>
    </xf>
    <xf numFmtId="0" fontId="25" fillId="0" borderId="191" xfId="8" applyBorder="1" applyAlignment="1">
      <alignment vertical="center"/>
    </xf>
    <xf numFmtId="0" fontId="25" fillId="0" borderId="192" xfId="8" applyBorder="1" applyAlignment="1">
      <alignment vertical="center"/>
    </xf>
    <xf numFmtId="0" fontId="25" fillId="0" borderId="193" xfId="8" applyBorder="1" applyAlignment="1">
      <alignment vertical="center"/>
    </xf>
    <xf numFmtId="0" fontId="25" fillId="12" borderId="194" xfId="8" applyFill="1" applyBorder="1" applyAlignment="1">
      <alignment vertical="center"/>
    </xf>
    <xf numFmtId="0" fontId="25" fillId="0" borderId="191" xfId="8" applyBorder="1" applyAlignment="1">
      <alignment horizontal="center" vertical="center"/>
    </xf>
    <xf numFmtId="0" fontId="25" fillId="0" borderId="192" xfId="8" applyBorder="1" applyAlignment="1">
      <alignment horizontal="center" vertical="center"/>
    </xf>
    <xf numFmtId="0" fontId="25" fillId="0" borderId="193" xfId="8" applyBorder="1" applyAlignment="1">
      <alignment horizontal="center" vertical="center"/>
    </xf>
    <xf numFmtId="0" fontId="25" fillId="0" borderId="195" xfId="8" applyBorder="1" applyAlignment="1">
      <alignment horizontal="center" vertical="center"/>
    </xf>
    <xf numFmtId="0" fontId="25" fillId="12" borderId="193" xfId="8" applyFill="1" applyBorder="1" applyAlignment="1">
      <alignment vertical="center"/>
    </xf>
    <xf numFmtId="0" fontId="25" fillId="0" borderId="188" xfId="8" applyBorder="1" applyAlignment="1">
      <alignment horizontal="center" vertical="center"/>
    </xf>
    <xf numFmtId="0" fontId="25" fillId="0" borderId="0" xfId="8" applyBorder="1" applyAlignment="1">
      <alignment horizontal="center"/>
    </xf>
    <xf numFmtId="0" fontId="25" fillId="0" borderId="0" xfId="8" applyBorder="1"/>
    <xf numFmtId="0" fontId="73" fillId="11" borderId="197" xfId="8" applyFont="1" applyFill="1" applyBorder="1" applyAlignment="1">
      <alignment vertical="center" wrapText="1" readingOrder="2"/>
    </xf>
    <xf numFmtId="0" fontId="78" fillId="0" borderId="0" xfId="9" applyFont="1" applyAlignment="1">
      <alignment vertical="center"/>
    </xf>
    <xf numFmtId="0" fontId="73" fillId="11" borderId="187" xfId="8" applyFont="1" applyFill="1" applyBorder="1" applyAlignment="1">
      <alignment vertical="center" wrapText="1" readingOrder="2"/>
    </xf>
    <xf numFmtId="0" fontId="79" fillId="0" borderId="0" xfId="9" applyFont="1" applyAlignment="1">
      <alignment vertical="center" readingOrder="2"/>
    </xf>
    <xf numFmtId="0" fontId="73" fillId="11" borderId="202" xfId="8" applyFont="1" applyFill="1" applyBorder="1" applyAlignment="1">
      <alignment vertical="center" wrapText="1" readingOrder="2"/>
    </xf>
    <xf numFmtId="0" fontId="78" fillId="0" borderId="123" xfId="8" applyFont="1" applyFill="1" applyBorder="1" applyAlignment="1">
      <alignment vertical="top" wrapText="1" readingOrder="2"/>
    </xf>
    <xf numFmtId="0" fontId="78" fillId="0" borderId="0" xfId="9" applyFont="1"/>
    <xf numFmtId="0" fontId="81" fillId="0" borderId="0" xfId="8" applyFont="1" applyAlignment="1">
      <alignment wrapText="1" readingOrder="2"/>
    </xf>
    <xf numFmtId="0" fontId="81" fillId="0" borderId="0" xfId="9" applyFont="1" applyAlignment="1">
      <alignment readingOrder="2"/>
    </xf>
    <xf numFmtId="0" fontId="1" fillId="0" borderId="0" xfId="8" applyFont="1" applyAlignment="1"/>
    <xf numFmtId="0" fontId="25" fillId="0" borderId="0" xfId="8" applyAlignment="1"/>
    <xf numFmtId="0" fontId="81" fillId="0" borderId="0" xfId="8" applyFont="1" applyAlignment="1">
      <alignment readingOrder="2"/>
    </xf>
    <xf numFmtId="0" fontId="20" fillId="0" borderId="0" xfId="4"/>
    <xf numFmtId="0" fontId="1" fillId="0" borderId="0" xfId="8" applyFont="1" applyAlignment="1">
      <alignment horizontal="center"/>
    </xf>
    <xf numFmtId="0" fontId="1" fillId="0" borderId="0" xfId="8" applyFont="1" applyAlignment="1">
      <alignment wrapText="1"/>
    </xf>
    <xf numFmtId="0" fontId="25" fillId="0" borderId="0" xfId="8" applyAlignment="1">
      <alignment wrapText="1"/>
    </xf>
    <xf numFmtId="0" fontId="1" fillId="0" borderId="0" xfId="8" applyFont="1"/>
    <xf numFmtId="0" fontId="25" fillId="13" borderId="157" xfId="8" applyFill="1" applyBorder="1"/>
    <xf numFmtId="0" fontId="71" fillId="14" borderId="168" xfId="8" applyFont="1" applyFill="1" applyBorder="1" applyAlignment="1">
      <alignment horizontal="center" vertical="center"/>
    </xf>
    <xf numFmtId="0" fontId="71" fillId="14" borderId="170" xfId="8" applyFont="1" applyFill="1" applyBorder="1" applyAlignment="1">
      <alignment horizontal="center" vertical="center"/>
    </xf>
    <xf numFmtId="0" fontId="71" fillId="14" borderId="210" xfId="8" applyFont="1" applyFill="1" applyBorder="1" applyAlignment="1">
      <alignment horizontal="center" vertical="center"/>
    </xf>
    <xf numFmtId="0" fontId="72" fillId="14" borderId="212" xfId="8" applyFont="1" applyFill="1" applyBorder="1" applyAlignment="1">
      <alignment horizontal="center" vertical="center"/>
    </xf>
    <xf numFmtId="0" fontId="25" fillId="0" borderId="213" xfId="8" applyBorder="1" applyAlignment="1">
      <alignment horizontal="center" vertical="center"/>
    </xf>
    <xf numFmtId="0" fontId="25" fillId="0" borderId="214" xfId="8" applyBorder="1" applyAlignment="1">
      <alignment horizontal="center" vertical="center"/>
    </xf>
    <xf numFmtId="0" fontId="25" fillId="0" borderId="215" xfId="8" applyBorder="1" applyAlignment="1">
      <alignment horizontal="center" vertical="center"/>
    </xf>
    <xf numFmtId="0" fontId="25" fillId="0" borderId="216" xfId="8" applyBorder="1" applyAlignment="1">
      <alignment horizontal="center" vertical="center"/>
    </xf>
    <xf numFmtId="0" fontId="25" fillId="12" borderId="215" xfId="8" applyFill="1" applyBorder="1" applyAlignment="1">
      <alignment horizontal="center" vertical="center"/>
    </xf>
    <xf numFmtId="0" fontId="25" fillId="12" borderId="216" xfId="8" applyFill="1" applyBorder="1" applyAlignment="1">
      <alignment horizontal="center" vertical="center"/>
    </xf>
    <xf numFmtId="0" fontId="25" fillId="12" borderId="214" xfId="8" applyFill="1" applyBorder="1" applyAlignment="1">
      <alignment horizontal="center" vertical="center"/>
    </xf>
    <xf numFmtId="0" fontId="25" fillId="0" borderId="217" xfId="8" applyFill="1" applyBorder="1" applyAlignment="1">
      <alignment horizontal="center" vertical="center"/>
    </xf>
    <xf numFmtId="0" fontId="25" fillId="0" borderId="217" xfId="8" applyBorder="1" applyAlignment="1">
      <alignment horizontal="center" vertical="center"/>
    </xf>
    <xf numFmtId="0" fontId="25" fillId="0" borderId="218" xfId="8" applyBorder="1" applyAlignment="1">
      <alignment horizontal="center" vertical="center"/>
    </xf>
    <xf numFmtId="0" fontId="72" fillId="14" borderId="180" xfId="8" applyFont="1" applyFill="1" applyBorder="1" applyAlignment="1">
      <alignment horizontal="center" vertical="center"/>
    </xf>
    <xf numFmtId="0" fontId="25" fillId="12" borderId="183" xfId="8" applyFill="1" applyBorder="1" applyAlignment="1">
      <alignment horizontal="center" vertical="center"/>
    </xf>
    <xf numFmtId="0" fontId="25" fillId="12" borderId="184" xfId="8" applyFill="1" applyBorder="1" applyAlignment="1">
      <alignment horizontal="center" vertical="center"/>
    </xf>
    <xf numFmtId="0" fontId="25" fillId="12" borderId="185" xfId="8" applyFill="1" applyBorder="1" applyAlignment="1">
      <alignment horizontal="center" vertical="center"/>
    </xf>
    <xf numFmtId="0" fontId="25" fillId="0" borderId="186" xfId="8" applyFill="1" applyBorder="1" applyAlignment="1">
      <alignment horizontal="center" vertical="center"/>
    </xf>
    <xf numFmtId="0" fontId="25" fillId="0" borderId="186" xfId="8" applyBorder="1" applyAlignment="1">
      <alignment horizontal="center" vertical="center"/>
    </xf>
    <xf numFmtId="0" fontId="25" fillId="0" borderId="219" xfId="8" applyBorder="1" applyAlignment="1">
      <alignment horizontal="center" vertical="center"/>
    </xf>
    <xf numFmtId="0" fontId="72" fillId="14" borderId="188" xfId="8" applyFont="1" applyFill="1" applyBorder="1" applyAlignment="1">
      <alignment horizontal="center" vertical="center"/>
    </xf>
    <xf numFmtId="0" fontId="25" fillId="12" borderId="191" xfId="8" applyFill="1" applyBorder="1" applyAlignment="1">
      <alignment horizontal="center" vertical="center"/>
    </xf>
    <xf numFmtId="0" fontId="25" fillId="12" borderId="192" xfId="8" applyFill="1" applyBorder="1" applyAlignment="1">
      <alignment horizontal="center" vertical="center"/>
    </xf>
    <xf numFmtId="0" fontId="25" fillId="12" borderId="193" xfId="8" applyFill="1" applyBorder="1" applyAlignment="1">
      <alignment horizontal="center" vertical="center"/>
    </xf>
    <xf numFmtId="0" fontId="25" fillId="0" borderId="194" xfId="8" applyFill="1" applyBorder="1" applyAlignment="1">
      <alignment horizontal="center" vertical="center"/>
    </xf>
    <xf numFmtId="0" fontId="25" fillId="0" borderId="194" xfId="8" applyBorder="1" applyAlignment="1">
      <alignment horizontal="center" vertical="center"/>
    </xf>
    <xf numFmtId="0" fontId="25" fillId="0" borderId="220" xfId="8" applyBorder="1" applyAlignment="1">
      <alignment horizontal="center" vertical="center"/>
    </xf>
    <xf numFmtId="0" fontId="78" fillId="0" borderId="0" xfId="8" applyFont="1" applyAlignment="1">
      <alignment horizontal="right" vertical="top" wrapText="1" readingOrder="2"/>
    </xf>
    <xf numFmtId="0" fontId="73" fillId="0" borderId="0" xfId="8" applyFont="1" applyBorder="1" applyAlignment="1">
      <alignment vertical="center" wrapText="1" readingOrder="1"/>
    </xf>
    <xf numFmtId="0" fontId="66" fillId="0" borderId="0" xfId="8" applyFont="1" applyAlignment="1">
      <alignment vertical="center"/>
    </xf>
    <xf numFmtId="0" fontId="15" fillId="16" borderId="163" xfId="8" applyFont="1" applyFill="1" applyBorder="1" applyAlignment="1">
      <alignment horizontal="center" vertical="center" wrapText="1" readingOrder="2"/>
    </xf>
    <xf numFmtId="0" fontId="15" fillId="16" borderId="165" xfId="8" applyFont="1" applyFill="1" applyBorder="1" applyAlignment="1">
      <alignment horizontal="center" vertical="center" wrapText="1" readingOrder="2"/>
    </xf>
    <xf numFmtId="0" fontId="71" fillId="17" borderId="168"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21" xfId="8" applyFont="1" applyFill="1" applyBorder="1" applyAlignment="1">
      <alignment horizontal="center" vertical="center"/>
    </xf>
    <xf numFmtId="0" fontId="71" fillId="17" borderId="222" xfId="8" applyFont="1" applyFill="1" applyBorder="1" applyAlignment="1">
      <alignment horizontal="center" vertical="center"/>
    </xf>
    <xf numFmtId="0" fontId="71" fillId="17" borderId="169" xfId="8" applyFont="1" applyFill="1" applyBorder="1" applyAlignment="1">
      <alignment horizontal="center" vertical="center"/>
    </xf>
    <xf numFmtId="0" fontId="25" fillId="12" borderId="181" xfId="8" applyFill="1" applyBorder="1" applyAlignment="1">
      <alignment horizontal="center" vertical="center"/>
    </xf>
    <xf numFmtId="0" fontId="25" fillId="12" borderId="189" xfId="8" applyFill="1" applyBorder="1" applyAlignment="1">
      <alignment horizontal="center" vertical="center"/>
    </xf>
    <xf numFmtId="0" fontId="73" fillId="0" borderId="0" xfId="8" applyFont="1" applyBorder="1" applyAlignment="1">
      <alignment horizontal="right" vertical="center" wrapText="1" readingOrder="2"/>
    </xf>
    <xf numFmtId="0" fontId="78" fillId="0" borderId="0" xfId="8" applyFont="1" applyAlignment="1">
      <alignment vertical="top" wrapText="1" readingOrder="2"/>
    </xf>
    <xf numFmtId="0" fontId="66" fillId="0" borderId="0" xfId="4" applyFont="1" applyAlignment="1">
      <alignment vertical="center" wrapText="1" readingOrder="2"/>
    </xf>
    <xf numFmtId="0" fontId="25" fillId="0" borderId="0" xfId="8" applyFill="1" applyBorder="1" applyAlignment="1">
      <alignment horizontal="center" vertical="center"/>
    </xf>
    <xf numFmtId="0" fontId="19" fillId="0" borderId="0" xfId="8" applyFont="1" applyAlignment="1">
      <alignment wrapText="1"/>
    </xf>
    <xf numFmtId="0" fontId="87" fillId="0" borderId="0" xfId="8" applyFont="1" applyAlignment="1">
      <alignment wrapText="1"/>
    </xf>
    <xf numFmtId="0" fontId="71" fillId="20" borderId="168" xfId="8" applyFont="1" applyFill="1" applyBorder="1" applyAlignment="1">
      <alignment horizontal="center" vertical="center"/>
    </xf>
    <xf numFmtId="0" fontId="71" fillId="20" borderId="170" xfId="8" applyFont="1" applyFill="1" applyBorder="1" applyAlignment="1">
      <alignment horizontal="center" vertical="center"/>
    </xf>
    <xf numFmtId="0" fontId="71" fillId="20" borderId="221" xfId="8" applyFont="1" applyFill="1" applyBorder="1" applyAlignment="1">
      <alignment horizontal="center" vertical="center"/>
    </xf>
    <xf numFmtId="0" fontId="71" fillId="20" borderId="222" xfId="8" applyFont="1" applyFill="1" applyBorder="1" applyAlignment="1">
      <alignment horizontal="center" vertical="center"/>
    </xf>
    <xf numFmtId="0" fontId="71" fillId="20" borderId="243" xfId="8" applyFont="1" applyFill="1" applyBorder="1" applyAlignment="1">
      <alignment horizontal="center" vertical="center"/>
    </xf>
    <xf numFmtId="0" fontId="25" fillId="20" borderId="172" xfId="8" applyFill="1" applyBorder="1" applyAlignment="1">
      <alignment horizontal="center" vertical="center"/>
    </xf>
    <xf numFmtId="0" fontId="25" fillId="12" borderId="213" xfId="8" applyFill="1" applyBorder="1" applyAlignment="1">
      <alignment horizontal="center" vertical="center"/>
    </xf>
    <xf numFmtId="0" fontId="25" fillId="12" borderId="244" xfId="8" applyFill="1" applyBorder="1" applyAlignment="1">
      <alignment horizontal="center" vertical="center"/>
    </xf>
    <xf numFmtId="0" fontId="25" fillId="0" borderId="217" xfId="8" applyBorder="1"/>
    <xf numFmtId="0" fontId="1" fillId="0" borderId="217" xfId="9" applyBorder="1"/>
    <xf numFmtId="0" fontId="25" fillId="12" borderId="179" xfId="8" applyFill="1" applyBorder="1"/>
    <xf numFmtId="0" fontId="25" fillId="12" borderId="173" xfId="8" applyFill="1" applyBorder="1"/>
    <xf numFmtId="0" fontId="25" fillId="0" borderId="175" xfId="8" applyBorder="1"/>
    <xf numFmtId="0" fontId="25" fillId="0" borderId="174" xfId="8" applyBorder="1"/>
    <xf numFmtId="0" fontId="25" fillId="0" borderId="215" xfId="8" applyBorder="1"/>
    <xf numFmtId="0" fontId="25" fillId="0" borderId="214" xfId="8" applyBorder="1"/>
    <xf numFmtId="0" fontId="25" fillId="0" borderId="245" xfId="8" applyBorder="1"/>
    <xf numFmtId="0" fontId="25" fillId="20" borderId="180" xfId="8" applyFill="1" applyBorder="1" applyAlignment="1">
      <alignment horizontal="center" vertical="center"/>
    </xf>
    <xf numFmtId="0" fontId="25" fillId="12" borderId="182" xfId="8" applyFill="1" applyBorder="1" applyAlignment="1">
      <alignment horizontal="center" vertical="center"/>
    </xf>
    <xf numFmtId="0" fontId="25" fillId="0" borderId="186" xfId="8" applyBorder="1"/>
    <xf numFmtId="0" fontId="1" fillId="0" borderId="186" xfId="9" applyBorder="1"/>
    <xf numFmtId="0" fontId="25" fillId="12" borderId="187" xfId="8" applyFill="1" applyBorder="1"/>
    <xf numFmtId="0" fontId="25" fillId="12" borderId="181" xfId="8" applyFill="1" applyBorder="1"/>
    <xf numFmtId="0" fontId="25" fillId="0" borderId="183" xfId="8" applyBorder="1"/>
    <xf numFmtId="0" fontId="25" fillId="0" borderId="182" xfId="8" applyBorder="1"/>
    <xf numFmtId="0" fontId="25" fillId="0" borderId="185" xfId="8" applyBorder="1"/>
    <xf numFmtId="0" fontId="25" fillId="0" borderId="227" xfId="8" applyBorder="1"/>
    <xf numFmtId="0" fontId="25" fillId="20" borderId="188" xfId="8" applyFill="1" applyBorder="1" applyAlignment="1">
      <alignment horizontal="center" vertical="center"/>
    </xf>
    <xf numFmtId="0" fontId="25" fillId="12" borderId="190" xfId="8" applyFill="1" applyBorder="1" applyAlignment="1">
      <alignment horizontal="center" vertical="center"/>
    </xf>
    <xf numFmtId="0" fontId="25" fillId="0" borderId="194" xfId="8" applyBorder="1"/>
    <xf numFmtId="0" fontId="1" fillId="0" borderId="194" xfId="9" applyBorder="1"/>
    <xf numFmtId="0" fontId="25" fillId="12" borderId="195" xfId="8" applyFill="1" applyBorder="1"/>
    <xf numFmtId="0" fontId="25" fillId="12" borderId="189" xfId="8" applyFill="1" applyBorder="1"/>
    <xf numFmtId="0" fontId="25" fillId="0" borderId="191" xfId="8" applyBorder="1"/>
    <xf numFmtId="0" fontId="25" fillId="0" borderId="190" xfId="8" applyBorder="1"/>
    <xf numFmtId="0" fontId="25" fillId="0" borderId="193" xfId="8" applyBorder="1"/>
    <xf numFmtId="0" fontId="25" fillId="0" borderId="231" xfId="8" applyBorder="1"/>
    <xf numFmtId="0" fontId="1" fillId="0" borderId="0" xfId="9" applyBorder="1"/>
    <xf numFmtId="0" fontId="79" fillId="0" borderId="0" xfId="8" applyFont="1" applyAlignment="1">
      <alignment vertical="center"/>
    </xf>
    <xf numFmtId="0" fontId="79" fillId="0" borderId="0" xfId="8" applyFont="1" applyAlignment="1">
      <alignment vertical="center" readingOrder="2"/>
    </xf>
    <xf numFmtId="0" fontId="65" fillId="0" borderId="0" xfId="8" applyFont="1" applyAlignment="1">
      <alignment horizontal="center"/>
    </xf>
    <xf numFmtId="0" fontId="89" fillId="0" borderId="0" xfId="8" applyFont="1" applyAlignment="1">
      <alignment vertical="center"/>
    </xf>
    <xf numFmtId="0" fontId="78" fillId="0" borderId="246" xfId="8" applyFont="1" applyBorder="1" applyAlignment="1">
      <alignment vertical="center" readingOrder="1"/>
    </xf>
    <xf numFmtId="0" fontId="73" fillId="0" borderId="246" xfId="8" applyFont="1" applyBorder="1" applyAlignment="1">
      <alignment vertical="center" readingOrder="1"/>
    </xf>
    <xf numFmtId="0" fontId="82" fillId="0" borderId="156" xfId="8" applyFont="1" applyBorder="1" applyAlignment="1">
      <alignment vertical="center"/>
    </xf>
    <xf numFmtId="0" fontId="15" fillId="2" borderId="268" xfId="8" applyFont="1" applyFill="1" applyBorder="1" applyAlignment="1">
      <alignment vertical="center" wrapText="1" readingOrder="2"/>
    </xf>
    <xf numFmtId="0" fontId="15" fillId="2" borderId="273" xfId="8" applyFont="1" applyFill="1" applyBorder="1" applyAlignment="1">
      <alignment vertical="center" wrapText="1" readingOrder="2"/>
    </xf>
    <xf numFmtId="0" fontId="71" fillId="22" borderId="168" xfId="8" applyFont="1" applyFill="1" applyBorder="1" applyAlignment="1">
      <alignment horizontal="center" vertical="center"/>
    </xf>
    <xf numFmtId="0" fontId="71" fillId="22" borderId="170"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76"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25" fillId="0" borderId="181" xfId="8" applyFill="1" applyBorder="1" applyAlignment="1">
      <alignment horizontal="center" vertical="center"/>
    </xf>
    <xf numFmtId="0" fontId="25" fillId="0" borderId="184" xfId="8" applyFill="1" applyBorder="1" applyAlignment="1">
      <alignment horizontal="center" vertical="center"/>
    </xf>
    <xf numFmtId="0" fontId="25" fillId="0" borderId="185" xfId="8" applyFill="1" applyBorder="1" applyAlignment="1">
      <alignment horizontal="center" vertical="center"/>
    </xf>
    <xf numFmtId="0" fontId="25" fillId="0" borderId="219" xfId="8" applyFill="1" applyBorder="1" applyAlignment="1">
      <alignment horizontal="center" vertical="center"/>
    </xf>
    <xf numFmtId="0" fontId="25" fillId="0" borderId="183" xfId="8" applyFill="1" applyBorder="1" applyAlignment="1">
      <alignment horizontal="center" vertical="center"/>
    </xf>
    <xf numFmtId="0" fontId="25" fillId="12" borderId="283" xfId="8" applyFill="1" applyBorder="1" applyAlignment="1">
      <alignment horizontal="center" vertical="center"/>
    </xf>
    <xf numFmtId="0" fontId="25" fillId="0" borderId="189" xfId="8" applyFill="1" applyBorder="1" applyAlignment="1">
      <alignment horizontal="center" vertical="center"/>
    </xf>
    <xf numFmtId="0" fontId="25" fillId="0" borderId="192" xfId="8" applyFill="1" applyBorder="1" applyAlignment="1">
      <alignment horizontal="center" vertical="center"/>
    </xf>
    <xf numFmtId="0" fontId="25" fillId="0" borderId="193" xfId="8" applyFill="1" applyBorder="1" applyAlignment="1">
      <alignment horizontal="center" vertical="center"/>
    </xf>
    <xf numFmtId="0" fontId="25" fillId="0" borderId="220" xfId="8" applyFill="1" applyBorder="1" applyAlignment="1">
      <alignment horizontal="center" vertical="center"/>
    </xf>
    <xf numFmtId="0" fontId="25" fillId="0" borderId="191" xfId="8" applyFill="1" applyBorder="1" applyAlignment="1">
      <alignment horizontal="center" vertical="center"/>
    </xf>
    <xf numFmtId="0" fontId="25" fillId="12" borderId="288" xfId="8" applyFill="1" applyBorder="1" applyAlignment="1">
      <alignment horizontal="center" vertical="center"/>
    </xf>
    <xf numFmtId="0" fontId="95" fillId="2" borderId="251" xfId="8" applyFont="1" applyFill="1" applyBorder="1" applyAlignment="1">
      <alignment horizontal="left" vertical="center" wrapText="1" readingOrder="2"/>
    </xf>
    <xf numFmtId="0" fontId="96" fillId="2" borderId="257" xfId="8" applyFont="1" applyFill="1" applyBorder="1" applyAlignment="1">
      <alignment horizontal="right" vertical="center" wrapText="1" readingOrder="1"/>
    </xf>
    <xf numFmtId="0" fontId="95" fillId="2" borderId="246" xfId="8" applyFont="1" applyFill="1" applyBorder="1" applyAlignment="1">
      <alignment horizontal="left" vertical="center" wrapText="1" readingOrder="2"/>
    </xf>
    <xf numFmtId="0" fontId="96" fillId="2" borderId="252" xfId="8" applyFont="1" applyFill="1" applyBorder="1" applyAlignment="1">
      <alignment horizontal="right" vertical="center" wrapText="1" readingOrder="1"/>
    </xf>
    <xf numFmtId="0" fontId="95" fillId="2" borderId="251" xfId="8" applyFont="1" applyFill="1" applyBorder="1" applyAlignment="1">
      <alignment horizontal="left" vertical="top" wrapText="1" readingOrder="2"/>
    </xf>
    <xf numFmtId="0" fontId="96" fillId="2" borderId="257" xfId="8" applyFont="1" applyFill="1" applyBorder="1" applyAlignment="1">
      <alignment horizontal="right" vertical="top" wrapText="1" readingOrder="1"/>
    </xf>
    <xf numFmtId="0" fontId="95" fillId="2" borderId="246" xfId="8" applyFont="1" applyFill="1" applyBorder="1" applyAlignment="1">
      <alignment horizontal="left" vertical="top" wrapText="1" readingOrder="2"/>
    </xf>
    <xf numFmtId="0" fontId="96" fillId="2" borderId="252" xfId="8" applyFont="1" applyFill="1" applyBorder="1" applyAlignment="1">
      <alignment horizontal="right" vertical="top" wrapText="1" readingOrder="1"/>
    </xf>
    <xf numFmtId="0" fontId="71" fillId="22" borderId="296" xfId="8" applyFont="1" applyFill="1" applyBorder="1" applyAlignment="1">
      <alignment horizontal="center" vertical="center"/>
    </xf>
    <xf numFmtId="0" fontId="71" fillId="22" borderId="222" xfId="8" applyFont="1" applyFill="1" applyBorder="1" applyAlignment="1">
      <alignment horizontal="center" vertical="center"/>
    </xf>
    <xf numFmtId="0" fontId="71" fillId="22" borderId="221" xfId="8" applyFont="1" applyFill="1" applyBorder="1" applyAlignment="1">
      <alignment horizontal="center" vertical="center"/>
    </xf>
    <xf numFmtId="0" fontId="71" fillId="22" borderId="297" xfId="8" applyFont="1" applyFill="1" applyBorder="1" applyAlignment="1">
      <alignment horizontal="center" vertical="center"/>
    </xf>
    <xf numFmtId="0" fontId="71" fillId="22" borderId="243" xfId="8" applyFont="1" applyFill="1" applyBorder="1" applyAlignment="1">
      <alignment horizontal="center" vertical="center"/>
    </xf>
    <xf numFmtId="0" fontId="25" fillId="12" borderId="177" xfId="8" applyFill="1" applyBorder="1" applyAlignment="1">
      <alignment horizontal="center" vertical="center"/>
    </xf>
    <xf numFmtId="0" fontId="25" fillId="12" borderId="241" xfId="8" applyFill="1" applyBorder="1" applyAlignment="1">
      <alignment horizontal="center" vertical="center"/>
    </xf>
    <xf numFmtId="0" fontId="73" fillId="0" borderId="0" xfId="8" applyFont="1" applyBorder="1" applyAlignment="1">
      <alignment vertical="top" wrapText="1" readingOrder="1"/>
    </xf>
    <xf numFmtId="0" fontId="64" fillId="0" borderId="0" xfId="4" applyFont="1" applyAlignment="1">
      <alignment vertical="center"/>
    </xf>
    <xf numFmtId="14" fontId="1" fillId="0" borderId="0" xfId="8" applyNumberFormat="1" applyFont="1" applyAlignment="1">
      <alignment vertical="center"/>
    </xf>
    <xf numFmtId="14" fontId="1" fillId="0" borderId="0" xfId="8" applyNumberFormat="1" applyFont="1" applyFill="1" applyBorder="1"/>
    <xf numFmtId="14" fontId="82" fillId="0" borderId="154" xfId="8" applyNumberFormat="1" applyFont="1" applyFill="1" applyBorder="1" applyAlignment="1">
      <alignment horizontal="center" vertical="center"/>
    </xf>
    <xf numFmtId="0" fontId="73" fillId="0" borderId="152" xfId="8" applyFont="1" applyFill="1" applyBorder="1" applyAlignment="1">
      <alignment horizontal="center" vertical="center"/>
    </xf>
    <xf numFmtId="14" fontId="82" fillId="0" borderId="0" xfId="8" applyNumberFormat="1" applyFont="1" applyFill="1" applyBorder="1" applyAlignment="1">
      <alignment vertical="center"/>
    </xf>
    <xf numFmtId="14" fontId="1" fillId="0" borderId="0" xfId="8" applyNumberFormat="1" applyFont="1" applyFill="1" applyBorder="1" applyAlignment="1"/>
    <xf numFmtId="0" fontId="25" fillId="0" borderId="0" xfId="8" applyFill="1" applyBorder="1"/>
    <xf numFmtId="0" fontId="71" fillId="24" borderId="168" xfId="8" applyFont="1" applyFill="1" applyBorder="1" applyAlignment="1">
      <alignment horizontal="center" vertical="center"/>
    </xf>
    <xf numFmtId="0" fontId="71" fillId="24" borderId="169" xfId="8" applyFont="1" applyFill="1" applyBorder="1" applyAlignment="1">
      <alignment horizontal="center" vertical="center"/>
    </xf>
    <xf numFmtId="0" fontId="71" fillId="24" borderId="170" xfId="8" applyFont="1" applyFill="1" applyBorder="1" applyAlignment="1">
      <alignment horizontal="center" vertical="center"/>
    </xf>
    <xf numFmtId="0" fontId="71" fillId="24" borderId="210" xfId="8" applyFont="1" applyFill="1" applyBorder="1" applyAlignment="1">
      <alignment horizontal="center" vertical="center"/>
    </xf>
    <xf numFmtId="0" fontId="71" fillId="24" borderId="221" xfId="8" applyFont="1" applyFill="1" applyBorder="1" applyAlignment="1">
      <alignment horizontal="center" vertical="center"/>
    </xf>
    <xf numFmtId="0" fontId="71" fillId="24" borderId="309" xfId="8" applyFont="1" applyFill="1" applyBorder="1" applyAlignment="1">
      <alignment horizontal="center" vertical="center"/>
    </xf>
    <xf numFmtId="0" fontId="71" fillId="24" borderId="310" xfId="8" applyFont="1" applyFill="1" applyBorder="1" applyAlignment="1">
      <alignment horizontal="center" vertical="center"/>
    </xf>
    <xf numFmtId="0" fontId="71" fillId="24" borderId="243" xfId="8" applyFont="1" applyFill="1" applyBorder="1" applyAlignment="1">
      <alignment horizontal="center" vertical="center"/>
    </xf>
    <xf numFmtId="0" fontId="25" fillId="24" borderId="172" xfId="8" applyFill="1" applyBorder="1" applyAlignment="1">
      <alignment horizontal="center" vertical="center"/>
    </xf>
    <xf numFmtId="0" fontId="25" fillId="0" borderId="261" xfId="8" applyBorder="1" applyAlignment="1">
      <alignment horizontal="center" vertical="center"/>
    </xf>
    <xf numFmtId="0" fontId="25" fillId="0" borderId="178" xfId="8" applyBorder="1" applyAlignment="1">
      <alignment horizontal="center" vertical="center"/>
    </xf>
    <xf numFmtId="0" fontId="25" fillId="12" borderId="178" xfId="8" applyFill="1" applyBorder="1" applyAlignment="1">
      <alignment horizontal="center" vertical="center"/>
    </xf>
    <xf numFmtId="0" fontId="25" fillId="0" borderId="174" xfId="8" applyFill="1" applyBorder="1" applyAlignment="1">
      <alignment horizontal="center" vertical="center"/>
    </xf>
    <xf numFmtId="0" fontId="25" fillId="0" borderId="311" xfId="8" applyFill="1" applyBorder="1" applyAlignment="1">
      <alignment horizontal="center" vertical="center"/>
    </xf>
    <xf numFmtId="0" fontId="25" fillId="24" borderId="180" xfId="8" applyFill="1" applyBorder="1" applyAlignment="1">
      <alignment horizontal="center" vertical="center"/>
    </xf>
    <xf numFmtId="0" fontId="25" fillId="0" borderId="200" xfId="8" applyBorder="1" applyAlignment="1">
      <alignment horizontal="center" vertical="center"/>
    </xf>
    <xf numFmtId="0" fontId="25" fillId="12" borderId="186" xfId="8" applyFill="1" applyBorder="1" applyAlignment="1">
      <alignment horizontal="center" vertical="center"/>
    </xf>
    <xf numFmtId="0" fontId="25" fillId="0" borderId="182" xfId="8" applyFill="1" applyBorder="1" applyAlignment="1">
      <alignment horizontal="center" vertical="center"/>
    </xf>
    <xf numFmtId="0" fontId="25" fillId="0" borderId="300" xfId="8" applyFill="1" applyBorder="1" applyAlignment="1">
      <alignment horizontal="center" vertical="center"/>
    </xf>
    <xf numFmtId="0" fontId="25" fillId="24" borderId="188" xfId="8" applyFill="1" applyBorder="1" applyAlignment="1">
      <alignment horizontal="center" vertical="center"/>
    </xf>
    <xf numFmtId="0" fontId="25" fillId="0" borderId="229" xfId="8" applyBorder="1" applyAlignment="1">
      <alignment horizontal="center" vertical="center"/>
    </xf>
    <xf numFmtId="0" fontId="25" fillId="12" borderId="194" xfId="8" applyFill="1" applyBorder="1" applyAlignment="1">
      <alignment horizontal="center" vertical="center"/>
    </xf>
    <xf numFmtId="0" fontId="25" fillId="0" borderId="190" xfId="8" applyFill="1" applyBorder="1" applyAlignment="1">
      <alignment horizontal="center" vertical="center"/>
    </xf>
    <xf numFmtId="0" fontId="25" fillId="0" borderId="302" xfId="8" applyFill="1" applyBorder="1" applyAlignment="1">
      <alignment horizontal="center" vertical="center"/>
    </xf>
    <xf numFmtId="0" fontId="25" fillId="0" borderId="0" xfId="8" applyBorder="1" applyAlignment="1">
      <alignment horizontal="center" vertical="center"/>
    </xf>
    <xf numFmtId="0" fontId="25" fillId="0" borderId="0" xfId="8" applyAlignment="1">
      <alignment vertical="center" wrapText="1"/>
    </xf>
    <xf numFmtId="0" fontId="81" fillId="0" borderId="0" xfId="8" applyFont="1" applyAlignment="1">
      <alignment vertical="center" readingOrder="2"/>
    </xf>
    <xf numFmtId="0" fontId="1" fillId="0" borderId="0" xfId="8" applyFont="1" applyAlignment="1">
      <alignment vertical="center"/>
    </xf>
    <xf numFmtId="0" fontId="25" fillId="0" borderId="0" xfId="8" applyAlignment="1">
      <alignment vertical="center"/>
    </xf>
    <xf numFmtId="49" fontId="5"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2"/>
    </xf>
    <xf numFmtId="0" fontId="5" fillId="8" borderId="16" xfId="2" applyFont="1" applyFill="1" applyBorder="1" applyAlignment="1">
      <alignment horizontal="center" vertical="center" wrapText="1"/>
    </xf>
    <xf numFmtId="0" fontId="37" fillId="3" borderId="0" xfId="1" applyFont="1" applyFill="1" applyBorder="1"/>
    <xf numFmtId="49" fontId="5" fillId="3" borderId="0" xfId="1" applyNumberFormat="1" applyFont="1" applyFill="1" applyBorder="1" applyAlignment="1">
      <alignment horizontal="left" vertical="center"/>
    </xf>
    <xf numFmtId="0" fontId="16" fillId="3" borderId="0" xfId="1" applyFont="1" applyFill="1" applyBorder="1"/>
    <xf numFmtId="0" fontId="4" fillId="3" borderId="0" xfId="1" applyFont="1" applyFill="1" applyBorder="1" applyAlignment="1">
      <alignment horizontal="right" vertical="center"/>
    </xf>
    <xf numFmtId="0" fontId="21" fillId="3" borderId="0" xfId="1" applyFont="1" applyFill="1" applyBorder="1" applyAlignment="1">
      <alignment horizontal="center"/>
    </xf>
    <xf numFmtId="0" fontId="18" fillId="3" borderId="0" xfId="1" applyFont="1" applyFill="1" applyBorder="1" applyAlignment="1">
      <alignment horizontal="center" vertical="top"/>
    </xf>
    <xf numFmtId="0" fontId="18"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21" fillId="3" borderId="0" xfId="1" applyFont="1" applyFill="1" applyBorder="1" applyAlignment="1">
      <alignment horizontal="center" vertical="center"/>
    </xf>
    <xf numFmtId="0" fontId="98" fillId="3" borderId="0" xfId="1" applyFont="1" applyFill="1" applyBorder="1" applyAlignment="1">
      <alignment horizontal="left" vertical="center" indent="1"/>
    </xf>
    <xf numFmtId="0" fontId="31" fillId="3" borderId="0" xfId="1" applyFont="1" applyFill="1" applyBorder="1" applyAlignment="1">
      <alignment horizontal="right" vertical="center"/>
    </xf>
    <xf numFmtId="0" fontId="21" fillId="3" borderId="0" xfId="1" applyFont="1" applyFill="1" applyBorder="1" applyAlignment="1">
      <alignment horizontal="right" vertical="center" indent="1"/>
    </xf>
    <xf numFmtId="0" fontId="1" fillId="0" borderId="0" xfId="1" applyAlignment="1">
      <alignment vertical="center"/>
    </xf>
    <xf numFmtId="0" fontId="1" fillId="2" borderId="0" xfId="1" applyFill="1" applyAlignment="1">
      <alignment vertical="center"/>
    </xf>
    <xf numFmtId="167" fontId="1" fillId="2" borderId="0" xfId="1" applyNumberFormat="1" applyFill="1" applyAlignment="1">
      <alignment vertical="center"/>
    </xf>
    <xf numFmtId="167" fontId="1" fillId="0" borderId="0" xfId="1" applyNumberFormat="1" applyAlignment="1">
      <alignment vertical="center"/>
    </xf>
    <xf numFmtId="49" fontId="7" fillId="6" borderId="13" xfId="1" applyNumberFormat="1" applyFont="1" applyFill="1" applyBorder="1" applyAlignment="1">
      <alignment horizontal="center" vertical="center"/>
    </xf>
    <xf numFmtId="0" fontId="7" fillId="0" borderId="13" xfId="1" applyFont="1" applyFill="1" applyBorder="1" applyAlignment="1">
      <alignment vertical="center"/>
    </xf>
    <xf numFmtId="0" fontId="7" fillId="0" borderId="13" xfId="1" applyFont="1" applyFill="1" applyBorder="1" applyAlignment="1">
      <alignment horizontal="center" vertical="center" wrapText="1"/>
    </xf>
    <xf numFmtId="3" fontId="7" fillId="0" borderId="13" xfId="1" applyNumberFormat="1" applyFont="1" applyFill="1" applyBorder="1" applyAlignment="1">
      <alignment vertical="center"/>
    </xf>
    <xf numFmtId="0" fontId="1" fillId="6" borderId="13" xfId="2" applyFont="1" applyFill="1" applyBorder="1" applyAlignment="1">
      <alignment vertical="center"/>
    </xf>
    <xf numFmtId="49" fontId="5" fillId="7" borderId="13" xfId="2" applyNumberFormat="1" applyFont="1" applyFill="1" applyBorder="1" applyAlignment="1">
      <alignment horizontal="center" vertical="center" wrapText="1"/>
    </xf>
    <xf numFmtId="49" fontId="5" fillId="0" borderId="13" xfId="2" applyNumberFormat="1" applyFont="1" applyFill="1" applyBorder="1" applyAlignment="1">
      <alignment horizontal="center" vertical="center" wrapText="1"/>
    </xf>
    <xf numFmtId="167" fontId="1" fillId="6" borderId="13" xfId="2" applyNumberFormat="1" applyFont="1" applyFill="1" applyBorder="1" applyAlignment="1">
      <alignment vertical="center"/>
    </xf>
    <xf numFmtId="0" fontId="1" fillId="0" borderId="13" xfId="2" applyFont="1" applyBorder="1" applyAlignment="1">
      <alignment vertical="center"/>
    </xf>
    <xf numFmtId="167" fontId="1" fillId="0" borderId="13" xfId="2" applyNumberFormat="1" applyFont="1" applyBorder="1" applyAlignment="1">
      <alignment vertical="center"/>
    </xf>
    <xf numFmtId="49" fontId="5" fillId="8" borderId="13" xfId="2" applyNumberFormat="1" applyFont="1" applyFill="1" applyBorder="1" applyAlignment="1">
      <alignment horizontal="center" vertical="center" wrapText="1" readingOrder="2"/>
    </xf>
    <xf numFmtId="169" fontId="1" fillId="0" borderId="0" xfId="2" applyNumberFormat="1" applyFont="1" applyAlignment="1">
      <alignment vertical="center"/>
    </xf>
    <xf numFmtId="167" fontId="1" fillId="0" borderId="0" xfId="2" applyNumberFormat="1" applyFont="1" applyAlignment="1">
      <alignment vertical="center"/>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169" fontId="1" fillId="0" borderId="13" xfId="2" applyNumberFormat="1" applyFont="1" applyBorder="1" applyAlignment="1">
      <alignment vertical="center"/>
    </xf>
    <xf numFmtId="169" fontId="1" fillId="2" borderId="13" xfId="2" applyNumberFormat="1" applyFont="1" applyFill="1" applyBorder="1" applyAlignment="1">
      <alignment vertical="center"/>
    </xf>
    <xf numFmtId="0" fontId="6" fillId="8" borderId="13"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1"/>
    </xf>
    <xf numFmtId="49" fontId="6" fillId="8" borderId="13" xfId="2" applyNumberFormat="1" applyFont="1" applyFill="1" applyBorder="1" applyAlignment="1">
      <alignment horizontal="center" vertical="center" wrapText="1"/>
    </xf>
    <xf numFmtId="3" fontId="1" fillId="0" borderId="13" xfId="2" applyNumberFormat="1" applyFont="1" applyBorder="1" applyAlignment="1">
      <alignment vertical="center"/>
    </xf>
    <xf numFmtId="49" fontId="6" fillId="8" borderId="0" xfId="2" applyNumberFormat="1" applyFont="1" applyFill="1" applyBorder="1" applyAlignment="1">
      <alignment horizontal="center" vertical="center" wrapText="1"/>
    </xf>
    <xf numFmtId="0" fontId="6" fillId="5" borderId="0" xfId="1" applyNumberFormat="1" applyFont="1" applyFill="1" applyBorder="1" applyAlignment="1">
      <alignment horizontal="center" vertical="center" wrapText="1" readingOrder="2"/>
    </xf>
    <xf numFmtId="0" fontId="6" fillId="7" borderId="0" xfId="1" applyNumberFormat="1" applyFont="1" applyFill="1" applyBorder="1" applyAlignment="1">
      <alignment horizontal="center" vertical="center" wrapText="1" readingOrder="2"/>
    </xf>
    <xf numFmtId="0" fontId="13" fillId="6" borderId="0" xfId="2" applyFont="1" applyFill="1" applyBorder="1" applyAlignment="1">
      <alignment horizontal="center" vertical="center"/>
    </xf>
    <xf numFmtId="0" fontId="1" fillId="6" borderId="12" xfId="2" applyFont="1" applyFill="1" applyBorder="1" applyAlignment="1">
      <alignment vertical="center"/>
    </xf>
    <xf numFmtId="49" fontId="2" fillId="0" borderId="0" xfId="2" applyNumberFormat="1" applyFont="1" applyBorder="1" applyAlignment="1">
      <alignment horizontal="center"/>
    </xf>
    <xf numFmtId="49" fontId="4" fillId="0" borderId="0" xfId="2" applyNumberFormat="1" applyFont="1" applyBorder="1" applyAlignment="1">
      <alignment horizontal="center" vertical="center"/>
    </xf>
    <xf numFmtId="49" fontId="4" fillId="0" borderId="0" xfId="2" applyNumberFormat="1" applyFont="1" applyBorder="1" applyAlignment="1">
      <alignment horizontal="center" vertical="top" wrapText="1"/>
    </xf>
    <xf numFmtId="0" fontId="5" fillId="0" borderId="0" xfId="2" applyFont="1" applyBorder="1" applyAlignment="1">
      <alignment horizontal="right" vertical="center"/>
    </xf>
    <xf numFmtId="49" fontId="9" fillId="6" borderId="0" xfId="2" applyNumberFormat="1" applyFont="1" applyFill="1" applyBorder="1" applyAlignment="1">
      <alignment vertical="center"/>
    </xf>
    <xf numFmtId="0" fontId="50" fillId="7" borderId="0" xfId="1" applyNumberFormat="1" applyFont="1" applyFill="1" applyBorder="1" applyAlignment="1">
      <alignment horizontal="center" vertical="center" wrapText="1" readingOrder="2"/>
    </xf>
    <xf numFmtId="0" fontId="50" fillId="5" borderId="0" xfId="1" applyNumberFormat="1" applyFont="1" applyFill="1" applyBorder="1" applyAlignment="1">
      <alignment horizontal="center" vertical="center" wrapText="1" readingOrder="2"/>
    </xf>
    <xf numFmtId="0" fontId="1" fillId="0" borderId="0" xfId="2" applyFont="1" applyBorder="1" applyAlignment="1">
      <alignment horizontal="center"/>
    </xf>
    <xf numFmtId="169" fontId="1" fillId="3" borderId="0" xfId="1" applyNumberFormat="1" applyFont="1" applyFill="1" applyAlignment="1">
      <alignment vertical="center"/>
    </xf>
    <xf numFmtId="0" fontId="3" fillId="2" borderId="153" xfId="1" applyFont="1" applyFill="1" applyBorder="1" applyAlignment="1">
      <alignment vertical="center"/>
    </xf>
    <xf numFmtId="49" fontId="6" fillId="5" borderId="153" xfId="2" applyNumberFormat="1" applyFont="1" applyFill="1" applyBorder="1" applyAlignment="1">
      <alignment horizontal="left" vertical="center" wrapText="1" indent="1"/>
    </xf>
    <xf numFmtId="49" fontId="6" fillId="7" borderId="153" xfId="1" applyNumberFormat="1" applyFont="1" applyFill="1" applyBorder="1" applyAlignment="1">
      <alignment horizontal="left" vertical="center" wrapText="1" indent="1"/>
    </xf>
    <xf numFmtId="49" fontId="6" fillId="7" borderId="153" xfId="2" applyNumberFormat="1" applyFont="1" applyFill="1" applyBorder="1" applyAlignment="1">
      <alignment horizontal="left" vertical="center" wrapText="1" indent="1"/>
    </xf>
    <xf numFmtId="49" fontId="6" fillId="5" borderId="153" xfId="1" applyNumberFormat="1" applyFont="1" applyFill="1" applyBorder="1" applyAlignment="1">
      <alignment horizontal="left" vertical="center" wrapText="1" indent="1"/>
    </xf>
    <xf numFmtId="49" fontId="7" fillId="6" borderId="153" xfId="1" applyNumberFormat="1" applyFont="1" applyFill="1" applyBorder="1" applyAlignment="1">
      <alignment horizontal="center" vertical="center"/>
    </xf>
    <xf numFmtId="169" fontId="1" fillId="0" borderId="153" xfId="1" applyNumberFormat="1" applyFont="1" applyBorder="1" applyAlignment="1">
      <alignment vertical="center"/>
    </xf>
    <xf numFmtId="169" fontId="1" fillId="2" borderId="153" xfId="1" applyNumberFormat="1" applyFont="1" applyFill="1" applyBorder="1" applyAlignment="1">
      <alignment vertical="center"/>
    </xf>
    <xf numFmtId="169" fontId="1" fillId="3" borderId="153" xfId="1" applyNumberFormat="1" applyFont="1" applyFill="1" applyBorder="1" applyAlignment="1">
      <alignment vertical="center"/>
    </xf>
    <xf numFmtId="0" fontId="3" fillId="2" borderId="13" xfId="1" applyFont="1" applyFill="1" applyBorder="1" applyAlignment="1">
      <alignment vertical="center"/>
    </xf>
    <xf numFmtId="49" fontId="6" fillId="5" borderId="13" xfId="2" applyNumberFormat="1" applyFont="1" applyFill="1" applyBorder="1" applyAlignment="1">
      <alignment horizontal="left" vertical="center" wrapText="1" indent="1"/>
    </xf>
    <xf numFmtId="49" fontId="6" fillId="7" borderId="13" xfId="1" applyNumberFormat="1" applyFont="1" applyFill="1" applyBorder="1" applyAlignment="1">
      <alignment horizontal="left" vertical="center" wrapText="1" indent="1"/>
    </xf>
    <xf numFmtId="49" fontId="6" fillId="7" borderId="13" xfId="2" applyNumberFormat="1" applyFont="1" applyFill="1" applyBorder="1" applyAlignment="1">
      <alignment horizontal="left" vertical="center" wrapText="1" indent="1"/>
    </xf>
    <xf numFmtId="49" fontId="6" fillId="5" borderId="13" xfId="1" applyNumberFormat="1" applyFont="1" applyFill="1" applyBorder="1" applyAlignment="1">
      <alignment horizontal="left" vertical="center" wrapText="1" indent="1"/>
    </xf>
    <xf numFmtId="49" fontId="5" fillId="7" borderId="13" xfId="2" applyNumberFormat="1" applyFont="1" applyFill="1" applyBorder="1" applyAlignment="1">
      <alignment horizontal="center" vertical="center" wrapText="1"/>
    </xf>
    <xf numFmtId="169" fontId="1" fillId="0" borderId="13" xfId="1" applyNumberFormat="1" applyFont="1" applyBorder="1" applyAlignment="1">
      <alignment vertical="center"/>
    </xf>
    <xf numFmtId="169" fontId="1" fillId="2" borderId="13" xfId="1" applyNumberFormat="1" applyFont="1" applyFill="1" applyBorder="1" applyAlignment="1">
      <alignment vertical="center"/>
    </xf>
    <xf numFmtId="169" fontId="1" fillId="3" borderId="13" xfId="1" applyNumberFormat="1" applyFont="1" applyFill="1" applyBorder="1" applyAlignment="1">
      <alignment vertical="center"/>
    </xf>
    <xf numFmtId="0" fontId="4" fillId="6" borderId="0" xfId="2" applyFont="1" applyFill="1" applyAlignment="1">
      <alignment horizontal="center" vertical="center"/>
    </xf>
    <xf numFmtId="49" fontId="6" fillId="7" borderId="13" xfId="2" applyNumberFormat="1" applyFont="1" applyFill="1" applyBorder="1" applyAlignment="1">
      <alignment horizontal="center" vertical="center" wrapText="1"/>
    </xf>
    <xf numFmtId="49" fontId="6" fillId="5" borderId="13" xfId="2" applyNumberFormat="1" applyFont="1" applyFill="1" applyBorder="1" applyAlignment="1">
      <alignment horizontal="center" vertical="center" wrapText="1"/>
    </xf>
    <xf numFmtId="3" fontId="1" fillId="6" borderId="13" xfId="2" applyNumberFormat="1" applyFont="1" applyFill="1" applyBorder="1" applyAlignment="1">
      <alignment vertical="center"/>
    </xf>
    <xf numFmtId="0" fontId="5" fillId="0" borderId="0" xfId="1" applyFont="1" applyAlignment="1">
      <alignment horizontal="right" vertical="center"/>
    </xf>
    <xf numFmtId="0" fontId="1" fillId="2" borderId="13" xfId="1" applyFont="1" applyFill="1" applyBorder="1" applyAlignment="1">
      <alignment vertical="center"/>
    </xf>
    <xf numFmtId="0" fontId="1" fillId="2" borderId="13" xfId="1" applyFont="1" applyFill="1" applyBorder="1" applyAlignment="1">
      <alignment horizontal="center" vertical="center"/>
    </xf>
    <xf numFmtId="49" fontId="5" fillId="8" borderId="120" xfId="1" applyNumberFormat="1" applyFont="1" applyFill="1" applyBorder="1" applyAlignment="1">
      <alignment horizontal="center" wrapText="1" readingOrder="2"/>
    </xf>
    <xf numFmtId="0" fontId="9" fillId="8" borderId="7" xfId="1" applyFont="1" applyFill="1" applyBorder="1" applyAlignment="1">
      <alignment horizontal="center" vertical="top" wrapText="1"/>
    </xf>
    <xf numFmtId="0" fontId="8" fillId="8" borderId="120" xfId="1" applyFont="1" applyFill="1" applyBorder="1" applyAlignment="1">
      <alignment horizontal="center" wrapText="1"/>
    </xf>
    <xf numFmtId="49" fontId="6" fillId="8" borderId="13" xfId="1" applyNumberFormat="1" applyFont="1" applyFill="1" applyBorder="1" applyAlignment="1">
      <alignment horizontal="center" vertical="top" wrapText="1" readingOrder="1"/>
    </xf>
    <xf numFmtId="49" fontId="5" fillId="8" borderId="13" xfId="1" applyNumberFormat="1" applyFont="1" applyFill="1" applyBorder="1" applyAlignment="1">
      <alignment horizontal="center" wrapText="1"/>
    </xf>
    <xf numFmtId="167" fontId="1" fillId="6" borderId="0" xfId="2" applyNumberFormat="1" applyFont="1" applyFill="1" applyAlignment="1">
      <alignment vertical="center"/>
    </xf>
    <xf numFmtId="167" fontId="1" fillId="6" borderId="13" xfId="2" applyNumberFormat="1" applyFont="1" applyFill="1" applyBorder="1" applyAlignment="1">
      <alignment horizontal="center" vertical="center"/>
    </xf>
    <xf numFmtId="167" fontId="1" fillId="0" borderId="13" xfId="2" applyNumberFormat="1" applyFont="1" applyBorder="1" applyAlignment="1">
      <alignment horizontal="center" vertical="center"/>
    </xf>
    <xf numFmtId="49" fontId="6" fillId="6" borderId="13" xfId="2" applyNumberFormat="1" applyFont="1" applyFill="1" applyBorder="1" applyAlignment="1">
      <alignment horizontal="center" vertical="center" wrapText="1"/>
    </xf>
    <xf numFmtId="49" fontId="6" fillId="0" borderId="13" xfId="2" applyNumberFormat="1" applyFont="1" applyBorder="1" applyAlignment="1">
      <alignment horizontal="center" vertical="center" wrapText="1"/>
    </xf>
    <xf numFmtId="0" fontId="3" fillId="0" borderId="13" xfId="1" applyFont="1" applyFill="1" applyBorder="1" applyAlignment="1">
      <alignment vertical="center"/>
    </xf>
    <xf numFmtId="49" fontId="5" fillId="8" borderId="13" xfId="1" applyNumberFormat="1" applyFont="1" applyFill="1" applyBorder="1" applyAlignment="1">
      <alignment horizontal="center" vertical="center" wrapText="1" readingOrder="1"/>
    </xf>
    <xf numFmtId="165" fontId="5" fillId="6" borderId="13" xfId="1" applyNumberFormat="1" applyFont="1" applyFill="1" applyBorder="1" applyAlignment="1">
      <alignment horizontal="right" vertical="center" wrapText="1" indent="1"/>
    </xf>
    <xf numFmtId="165" fontId="5" fillId="0" borderId="13" xfId="1" applyNumberFormat="1" applyFont="1" applyFill="1" applyBorder="1" applyAlignment="1">
      <alignment horizontal="right" vertical="center" wrapText="1" indent="1"/>
    </xf>
    <xf numFmtId="49" fontId="6" fillId="8" borderId="13" xfId="1" applyNumberFormat="1" applyFont="1" applyFill="1" applyBorder="1" applyAlignment="1">
      <alignment horizontal="center" vertical="center" wrapText="1" readingOrder="1"/>
    </xf>
    <xf numFmtId="0" fontId="99" fillId="3" borderId="0" xfId="1" applyFont="1" applyFill="1" applyBorder="1"/>
    <xf numFmtId="0" fontId="100" fillId="3" borderId="0" xfId="1" applyFont="1" applyFill="1" applyBorder="1"/>
    <xf numFmtId="3" fontId="6" fillId="5" borderId="15" xfId="1" applyNumberFormat="1" applyFont="1" applyFill="1" applyBorder="1" applyAlignment="1">
      <alignment horizontal="center" vertical="center"/>
    </xf>
    <xf numFmtId="49" fontId="6" fillId="5" borderId="62" xfId="1" applyNumberFormat="1" applyFont="1" applyFill="1" applyBorder="1" applyAlignment="1">
      <alignment horizontal="left" vertical="center" wrapText="1"/>
    </xf>
    <xf numFmtId="164" fontId="5" fillId="5" borderId="62" xfId="1" applyNumberFormat="1" applyFont="1" applyFill="1" applyBorder="1" applyAlignment="1">
      <alignment horizontal="right" vertical="center" wrapText="1"/>
    </xf>
    <xf numFmtId="3" fontId="6" fillId="5" borderId="17" xfId="1" applyNumberFormat="1" applyFont="1" applyFill="1" applyBorder="1" applyAlignment="1">
      <alignment horizontal="center" vertical="center"/>
    </xf>
    <xf numFmtId="3" fontId="6" fillId="7" borderId="9" xfId="1" applyNumberFormat="1" applyFont="1" applyFill="1" applyBorder="1" applyAlignment="1">
      <alignment horizontal="center" vertical="center"/>
    </xf>
    <xf numFmtId="49" fontId="6" fillId="7" borderId="10" xfId="1" applyNumberFormat="1" applyFont="1" applyFill="1" applyBorder="1" applyAlignment="1">
      <alignment horizontal="left" vertical="center" wrapText="1"/>
    </xf>
    <xf numFmtId="169" fontId="1" fillId="7" borderId="10" xfId="7" applyNumberFormat="1" applyFont="1" applyFill="1" applyBorder="1" applyAlignment="1">
      <alignment horizontal="right" vertical="center"/>
    </xf>
    <xf numFmtId="169" fontId="13" fillId="7" borderId="10" xfId="7" applyNumberFormat="1" applyFont="1" applyFill="1" applyBorder="1" applyAlignment="1">
      <alignment horizontal="right" vertical="center"/>
    </xf>
    <xf numFmtId="164" fontId="5" fillId="7" borderId="10" xfId="1" applyNumberFormat="1" applyFont="1" applyFill="1" applyBorder="1" applyAlignment="1">
      <alignment horizontal="right" vertical="center" wrapText="1"/>
    </xf>
    <xf numFmtId="3" fontId="6" fillId="7" borderId="11" xfId="1" applyNumberFormat="1" applyFont="1" applyFill="1" applyBorder="1" applyAlignment="1">
      <alignment horizontal="center" vertical="center"/>
    </xf>
    <xf numFmtId="49" fontId="5" fillId="6" borderId="8" xfId="1" applyNumberFormat="1" applyFont="1" applyFill="1" applyBorder="1" applyAlignment="1">
      <alignment horizontal="center" vertical="center" readingOrder="2"/>
    </xf>
    <xf numFmtId="49" fontId="5" fillId="6" borderId="6" xfId="1" applyNumberFormat="1" applyFont="1" applyFill="1" applyBorder="1" applyAlignment="1">
      <alignment horizontal="center" vertical="center" readingOrder="2"/>
    </xf>
    <xf numFmtId="0" fontId="59" fillId="8" borderId="7" xfId="1" applyFont="1" applyFill="1" applyBorder="1" applyAlignment="1">
      <alignment horizontal="center" vertical="top" wrapText="1"/>
    </xf>
    <xf numFmtId="49" fontId="15" fillId="8" borderId="3" xfId="2" applyNumberFormat="1" applyFont="1" applyFill="1" applyBorder="1" applyAlignment="1">
      <alignment horizontal="center" wrapText="1"/>
    </xf>
    <xf numFmtId="169" fontId="26" fillId="7" borderId="62" xfId="7" applyNumberFormat="1" applyFont="1" applyFill="1" applyBorder="1" applyAlignment="1">
      <alignment horizontal="right" vertical="center"/>
    </xf>
    <xf numFmtId="49" fontId="23" fillId="8" borderId="85" xfId="2" applyNumberFormat="1" applyFont="1" applyFill="1" applyBorder="1" applyAlignment="1">
      <alignment horizontal="center" vertical="center" wrapText="1"/>
    </xf>
    <xf numFmtId="49" fontId="11" fillId="0" borderId="9" xfId="2" applyNumberFormat="1" applyFont="1" applyFill="1" applyBorder="1" applyAlignment="1">
      <alignment horizontal="center" vertical="center"/>
    </xf>
    <xf numFmtId="49" fontId="14" fillId="0" borderId="11" xfId="2" applyNumberFormat="1" applyFont="1" applyFill="1" applyBorder="1" applyAlignment="1">
      <alignment horizontal="center" vertical="center"/>
    </xf>
    <xf numFmtId="49" fontId="11" fillId="0" borderId="2" xfId="2" applyNumberFormat="1" applyFont="1" applyFill="1" applyBorder="1" applyAlignment="1">
      <alignment horizontal="center" vertical="center"/>
    </xf>
    <xf numFmtId="49" fontId="14" fillId="0" borderId="5" xfId="2" applyNumberFormat="1" applyFont="1" applyFill="1" applyBorder="1" applyAlignment="1">
      <alignment horizontal="center" vertical="center"/>
    </xf>
    <xf numFmtId="0" fontId="68" fillId="8" borderId="85" xfId="2" applyFont="1" applyFill="1" applyBorder="1" applyAlignment="1">
      <alignment horizontal="center" vertical="center" wrapText="1"/>
    </xf>
    <xf numFmtId="3" fontId="26" fillId="3" borderId="13" xfId="2" applyNumberFormat="1" applyFont="1" applyFill="1" applyBorder="1" applyAlignment="1">
      <alignment horizontal="center" vertical="center"/>
    </xf>
    <xf numFmtId="0" fontId="23" fillId="8" borderId="85" xfId="2" applyFont="1" applyFill="1" applyBorder="1" applyAlignment="1">
      <alignment horizontal="center" vertical="center" wrapText="1"/>
    </xf>
    <xf numFmtId="3" fontId="14" fillId="3" borderId="10" xfId="2" applyNumberFormat="1" applyFont="1" applyFill="1" applyBorder="1" applyAlignment="1">
      <alignment horizontal="center" vertical="center"/>
    </xf>
    <xf numFmtId="3" fontId="11" fillId="3" borderId="10" xfId="2" applyNumberFormat="1" applyFont="1" applyFill="1" applyBorder="1" applyAlignment="1">
      <alignment horizontal="center" vertical="center"/>
    </xf>
    <xf numFmtId="49" fontId="5" fillId="8" borderId="7" xfId="1" applyNumberFormat="1" applyFont="1" applyFill="1" applyBorder="1" applyAlignment="1">
      <alignment horizontal="center" vertical="center" wrapText="1" readingOrder="2"/>
    </xf>
    <xf numFmtId="0" fontId="14" fillId="8" borderId="7" xfId="2"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4" fillId="8" borderId="85" xfId="1" applyNumberFormat="1" applyFont="1" applyFill="1" applyBorder="1" applyAlignment="1">
      <alignment horizontal="center" vertical="center" wrapText="1"/>
    </xf>
    <xf numFmtId="165" fontId="32" fillId="0" borderId="13" xfId="3" applyNumberFormat="1" applyFont="1" applyFill="1" applyBorder="1" applyAlignment="1">
      <alignment horizontal="right" vertical="center"/>
    </xf>
    <xf numFmtId="165" fontId="32" fillId="7" borderId="13" xfId="3" applyNumberFormat="1" applyFont="1" applyFill="1" applyBorder="1" applyAlignment="1">
      <alignment horizontal="right" vertical="center"/>
    </xf>
    <xf numFmtId="165" fontId="32" fillId="0" borderId="16" xfId="3" applyNumberFormat="1" applyFont="1" applyFill="1" applyBorder="1" applyAlignment="1">
      <alignment horizontal="right" vertical="center"/>
    </xf>
    <xf numFmtId="165" fontId="51" fillId="0" borderId="13" xfId="3" applyNumberFormat="1" applyFont="1" applyFill="1" applyBorder="1" applyAlignment="1">
      <alignment horizontal="right" vertical="center"/>
    </xf>
    <xf numFmtId="165" fontId="51" fillId="7" borderId="13" xfId="3" applyNumberFormat="1" applyFont="1" applyFill="1" applyBorder="1" applyAlignment="1">
      <alignment horizontal="right" vertical="center"/>
    </xf>
    <xf numFmtId="165" fontId="13" fillId="6" borderId="13" xfId="3" applyNumberFormat="1" applyFont="1" applyFill="1" applyBorder="1" applyAlignment="1">
      <alignment horizontal="right" vertical="center"/>
    </xf>
    <xf numFmtId="165" fontId="51" fillId="0" borderId="13" xfId="7" applyNumberFormat="1" applyFont="1" applyBorder="1" applyAlignment="1">
      <alignment horizontal="right" vertical="center"/>
    </xf>
    <xf numFmtId="165" fontId="51" fillId="7" borderId="13" xfId="7" applyNumberFormat="1" applyFont="1" applyFill="1" applyBorder="1" applyAlignment="1">
      <alignment horizontal="right" vertical="center"/>
    </xf>
    <xf numFmtId="165" fontId="51" fillId="5" borderId="13" xfId="7" applyNumberFormat="1" applyFont="1" applyFill="1" applyBorder="1" applyAlignment="1">
      <alignment horizontal="right" vertical="center"/>
    </xf>
    <xf numFmtId="165" fontId="51" fillId="5" borderId="62" xfId="7" applyNumberFormat="1" applyFont="1" applyFill="1" applyBorder="1" applyAlignment="1">
      <alignment horizontal="right" vertical="center"/>
    </xf>
    <xf numFmtId="165" fontId="1" fillId="7" borderId="13" xfId="7" applyNumberFormat="1" applyFont="1" applyFill="1" applyBorder="1" applyAlignment="1">
      <alignment horizontal="right" vertical="center"/>
    </xf>
    <xf numFmtId="165" fontId="13" fillId="6" borderId="13" xfId="7" applyNumberFormat="1" applyFont="1" applyFill="1" applyBorder="1" applyAlignment="1">
      <alignment horizontal="right" vertical="center"/>
    </xf>
    <xf numFmtId="165" fontId="26" fillId="5" borderId="13" xfId="7" applyNumberFormat="1" applyFont="1" applyFill="1" applyBorder="1" applyAlignment="1">
      <alignment horizontal="right" vertical="center"/>
    </xf>
    <xf numFmtId="165" fontId="1" fillId="5" borderId="13" xfId="7" applyNumberFormat="1" applyFont="1" applyFill="1" applyBorder="1" applyAlignment="1">
      <alignment horizontal="right" vertical="center"/>
    </xf>
    <xf numFmtId="165" fontId="26" fillId="7" borderId="13" xfId="7" applyNumberFormat="1" applyFont="1" applyFill="1" applyBorder="1" applyAlignment="1">
      <alignment horizontal="right" vertical="center"/>
    </xf>
    <xf numFmtId="165" fontId="26" fillId="5" borderId="16" xfId="7" applyNumberFormat="1" applyFont="1" applyFill="1" applyBorder="1" applyAlignment="1">
      <alignment horizontal="right" vertical="center"/>
    </xf>
    <xf numFmtId="165" fontId="51" fillId="7" borderId="108" xfId="7" applyNumberFormat="1" applyFont="1" applyFill="1" applyBorder="1" applyAlignment="1">
      <alignment horizontal="right" vertical="center"/>
    </xf>
    <xf numFmtId="165" fontId="1" fillId="7" borderId="108" xfId="7" applyNumberFormat="1" applyFont="1" applyFill="1" applyBorder="1" applyAlignment="1">
      <alignment horizontal="right" vertical="center"/>
    </xf>
    <xf numFmtId="165" fontId="32" fillId="7" borderId="13" xfId="7" applyNumberFormat="1" applyFont="1" applyFill="1" applyBorder="1" applyAlignment="1">
      <alignment horizontal="right" vertical="center"/>
    </xf>
    <xf numFmtId="165" fontId="13" fillId="0" borderId="3" xfId="7" applyNumberFormat="1" applyFont="1" applyFill="1" applyBorder="1" applyAlignment="1">
      <alignment horizontal="right" vertical="center"/>
    </xf>
    <xf numFmtId="165" fontId="26" fillId="6" borderId="108" xfId="7" applyNumberFormat="1" applyFont="1" applyFill="1" applyBorder="1" applyAlignment="1">
      <alignment horizontal="right" vertical="center"/>
    </xf>
    <xf numFmtId="165" fontId="26" fillId="7" borderId="16" xfId="7" applyNumberFormat="1" applyFont="1" applyFill="1" applyBorder="1" applyAlignment="1">
      <alignment horizontal="right" vertical="center"/>
    </xf>
    <xf numFmtId="165" fontId="32" fillId="7" borderId="62" xfId="7" applyNumberFormat="1" applyFont="1" applyFill="1" applyBorder="1" applyAlignment="1">
      <alignment horizontal="right" vertical="center"/>
    </xf>
    <xf numFmtId="165" fontId="26" fillId="7" borderId="62" xfId="7" applyNumberFormat="1" applyFont="1" applyFill="1" applyBorder="1" applyAlignment="1">
      <alignment horizontal="right" vertical="center"/>
    </xf>
    <xf numFmtId="165" fontId="13" fillId="0" borderId="10" xfId="7" applyNumberFormat="1" applyFont="1" applyFill="1" applyBorder="1" applyAlignment="1">
      <alignment horizontal="right" vertical="center"/>
    </xf>
    <xf numFmtId="165" fontId="26" fillId="6" borderId="13" xfId="7" applyNumberFormat="1" applyFont="1" applyFill="1" applyBorder="1" applyAlignment="1">
      <alignment horizontal="right" vertical="center"/>
    </xf>
    <xf numFmtId="165" fontId="26" fillId="6" borderId="27" xfId="7" applyNumberFormat="1" applyFont="1" applyFill="1" applyBorder="1" applyAlignment="1">
      <alignment horizontal="right" vertical="center"/>
    </xf>
    <xf numFmtId="165" fontId="26" fillId="6" borderId="111" xfId="7" applyNumberFormat="1" applyFont="1" applyFill="1" applyBorder="1" applyAlignment="1">
      <alignment horizontal="right" vertical="center"/>
    </xf>
    <xf numFmtId="0" fontId="6" fillId="8" borderId="7" xfId="1" applyFont="1" applyFill="1" applyBorder="1" applyAlignment="1">
      <alignment horizontal="center" vertical="top" wrapText="1"/>
    </xf>
    <xf numFmtId="0" fontId="11" fillId="8" borderId="7" xfId="1" applyFont="1" applyFill="1" applyBorder="1" applyAlignment="1">
      <alignment horizontal="center" vertical="top" wrapText="1"/>
    </xf>
    <xf numFmtId="0" fontId="5" fillId="8" borderId="120" xfId="1" applyFont="1" applyFill="1" applyBorder="1" applyAlignment="1">
      <alignment horizontal="center" wrapText="1"/>
    </xf>
    <xf numFmtId="3" fontId="26" fillId="0" borderId="16" xfId="1" applyNumberFormat="1" applyFont="1" applyFill="1" applyBorder="1" applyAlignment="1">
      <alignment horizontal="right" vertical="center"/>
    </xf>
    <xf numFmtId="0" fontId="6" fillId="8" borderId="7" xfId="1" applyFont="1" applyFill="1" applyBorder="1" applyAlignment="1">
      <alignment horizontal="center" vertical="top" wrapText="1" readingOrder="1"/>
    </xf>
    <xf numFmtId="0" fontId="24" fillId="8" borderId="7" xfId="1" applyFont="1" applyFill="1" applyBorder="1" applyAlignment="1">
      <alignment horizontal="center" vertical="top" wrapText="1"/>
    </xf>
    <xf numFmtId="49" fontId="6" fillId="8" borderId="7" xfId="1" applyNumberFormat="1" applyFont="1" applyFill="1" applyBorder="1" applyAlignment="1">
      <alignment horizontal="center" vertical="top" wrapText="1"/>
    </xf>
    <xf numFmtId="49" fontId="11" fillId="8" borderId="7" xfId="1" applyNumberFormat="1" applyFont="1" applyFill="1" applyBorder="1" applyAlignment="1">
      <alignment horizontal="center" vertical="top" wrapText="1"/>
    </xf>
    <xf numFmtId="0" fontId="36" fillId="3" borderId="0" xfId="1" applyFont="1" applyFill="1" applyBorder="1" applyAlignment="1">
      <alignment horizontal="center"/>
    </xf>
    <xf numFmtId="0" fontId="4" fillId="3" borderId="0" xfId="1" applyFont="1" applyFill="1" applyBorder="1" applyAlignment="1">
      <alignment horizontal="center" vertical="center" readingOrder="2"/>
    </xf>
    <xf numFmtId="0" fontId="4" fillId="3" borderId="0" xfId="1" applyFont="1" applyFill="1" applyBorder="1" applyAlignment="1">
      <alignment horizontal="center" vertical="center"/>
    </xf>
    <xf numFmtId="0" fontId="98" fillId="3" borderId="0" xfId="1" applyFont="1" applyFill="1" applyBorder="1" applyAlignment="1">
      <alignment horizontal="center" vertical="center"/>
    </xf>
    <xf numFmtId="0" fontId="21" fillId="3" borderId="0" xfId="1" applyFont="1" applyFill="1" applyBorder="1" applyAlignment="1">
      <alignment horizontal="center"/>
    </xf>
    <xf numFmtId="0" fontId="8" fillId="3" borderId="0" xfId="1" applyFont="1" applyFill="1" applyBorder="1" applyAlignment="1">
      <alignment horizontal="center" vertical="center" wrapText="1"/>
    </xf>
    <xf numFmtId="0" fontId="21" fillId="3" borderId="0" xfId="1" applyFont="1" applyFill="1" applyBorder="1" applyAlignment="1">
      <alignment horizontal="center" vertical="center"/>
    </xf>
    <xf numFmtId="0" fontId="36" fillId="0" borderId="0" xfId="1" applyFont="1" applyFill="1" applyAlignment="1">
      <alignment horizontal="center"/>
    </xf>
    <xf numFmtId="0" fontId="4" fillId="0" borderId="0" xfId="1" applyFont="1" applyFill="1" applyAlignment="1">
      <alignment horizontal="center" vertical="center" readingOrder="2"/>
    </xf>
    <xf numFmtId="0" fontId="4" fillId="0" borderId="0" xfId="1" applyFont="1" applyFill="1" applyBorder="1" applyAlignment="1">
      <alignment horizontal="center" vertical="top"/>
    </xf>
    <xf numFmtId="0" fontId="40" fillId="8" borderId="35" xfId="1" applyFont="1" applyFill="1" applyBorder="1" applyAlignment="1">
      <alignment horizontal="center" vertical="center"/>
    </xf>
    <xf numFmtId="0" fontId="40" fillId="8" borderId="39" xfId="1" applyFont="1" applyFill="1" applyBorder="1" applyAlignment="1">
      <alignment horizontal="center" vertical="center"/>
    </xf>
    <xf numFmtId="0" fontId="40" fillId="8" borderId="43" xfId="1" applyFont="1" applyFill="1" applyBorder="1" applyAlignment="1">
      <alignment horizontal="center" vertical="center"/>
    </xf>
    <xf numFmtId="0" fontId="21" fillId="8" borderId="36" xfId="1" applyFont="1" applyFill="1" applyBorder="1" applyAlignment="1">
      <alignment horizontal="center" vertical="center"/>
    </xf>
    <xf numFmtId="0" fontId="14" fillId="8" borderId="37" xfId="1" applyFont="1" applyFill="1" applyBorder="1" applyAlignment="1">
      <alignment horizontal="center" vertical="center" wrapText="1"/>
    </xf>
    <xf numFmtId="0" fontId="14" fillId="8" borderId="41" xfId="1" applyFont="1" applyFill="1" applyBorder="1" applyAlignment="1">
      <alignment horizontal="center" vertical="center" wrapText="1"/>
    </xf>
    <xf numFmtId="0" fontId="14" fillId="8" borderId="45" xfId="1" applyFont="1" applyFill="1" applyBorder="1" applyAlignment="1">
      <alignment horizontal="center" vertical="center" wrapText="1"/>
    </xf>
    <xf numFmtId="0" fontId="5" fillId="8" borderId="38" xfId="1" applyFont="1" applyFill="1" applyBorder="1" applyAlignment="1">
      <alignment horizontal="center" vertical="center"/>
    </xf>
    <xf numFmtId="0" fontId="5" fillId="8" borderId="42" xfId="1" applyFont="1" applyFill="1" applyBorder="1" applyAlignment="1">
      <alignment horizontal="center" vertical="center"/>
    </xf>
    <xf numFmtId="0" fontId="5" fillId="8" borderId="46" xfId="1" applyFont="1" applyFill="1" applyBorder="1" applyAlignment="1">
      <alignment horizontal="center" vertical="center"/>
    </xf>
    <xf numFmtId="0" fontId="11" fillId="0" borderId="79" xfId="4" applyFont="1" applyFill="1" applyBorder="1" applyAlignment="1">
      <alignment horizontal="center" vertical="center"/>
    </xf>
    <xf numFmtId="0" fontId="11" fillId="0" borderId="80" xfId="4" applyFont="1" applyFill="1" applyBorder="1" applyAlignment="1">
      <alignment horizontal="center" vertical="center"/>
    </xf>
    <xf numFmtId="0" fontId="14" fillId="0" borderId="80" xfId="4" applyFont="1" applyFill="1" applyBorder="1" applyAlignment="1">
      <alignment horizontal="center" vertical="center"/>
    </xf>
    <xf numFmtId="0" fontId="14" fillId="0" borderId="81" xfId="4" applyFont="1" applyFill="1" applyBorder="1" applyAlignment="1">
      <alignment horizontal="center" vertical="center"/>
    </xf>
    <xf numFmtId="0" fontId="36" fillId="0" borderId="0" xfId="4" applyFont="1" applyFill="1" applyAlignment="1">
      <alignment horizontal="center"/>
    </xf>
    <xf numFmtId="0" fontId="2" fillId="0" borderId="0" xfId="4" applyFont="1" applyFill="1" applyAlignment="1">
      <alignment horizontal="center" vertical="center" readingOrder="2"/>
    </xf>
    <xf numFmtId="0" fontId="4" fillId="0" borderId="0" xfId="4" applyFont="1" applyFill="1" applyAlignment="1">
      <alignment horizontal="center" vertical="center" readingOrder="2"/>
    </xf>
    <xf numFmtId="0" fontId="4" fillId="0" borderId="0" xfId="4" applyFont="1" applyFill="1" applyBorder="1" applyAlignment="1">
      <alignment horizontal="center" vertical="top"/>
    </xf>
    <xf numFmtId="0" fontId="21" fillId="8" borderId="82" xfId="4" applyFont="1" applyFill="1" applyBorder="1" applyAlignment="1">
      <alignment horizontal="center" vertical="center"/>
    </xf>
    <xf numFmtId="0" fontId="14" fillId="8" borderId="82" xfId="4" applyFont="1" applyFill="1" applyBorder="1" applyAlignment="1">
      <alignment horizontal="center" vertical="center" wrapText="1"/>
    </xf>
    <xf numFmtId="0" fontId="21" fillId="8" borderId="312" xfId="4" applyFont="1" applyFill="1" applyBorder="1" applyAlignment="1">
      <alignment horizontal="center" vertical="center"/>
    </xf>
    <xf numFmtId="0" fontId="21" fillId="8" borderId="313" xfId="4" applyFont="1" applyFill="1" applyBorder="1" applyAlignment="1">
      <alignment horizontal="center" vertical="center"/>
    </xf>
    <xf numFmtId="0" fontId="21" fillId="8" borderId="59" xfId="4" applyFont="1" applyFill="1" applyBorder="1" applyAlignment="1">
      <alignment horizontal="center" vertical="center"/>
    </xf>
    <xf numFmtId="0" fontId="18" fillId="8" borderId="314" xfId="4" applyFont="1" applyFill="1" applyBorder="1" applyAlignment="1">
      <alignment horizontal="center" vertical="center" wrapText="1"/>
    </xf>
    <xf numFmtId="0" fontId="18" fillId="8" borderId="315" xfId="4" applyFont="1" applyFill="1" applyBorder="1" applyAlignment="1">
      <alignment horizontal="center" vertical="center" wrapText="1"/>
    </xf>
    <xf numFmtId="0" fontId="18" fillId="8" borderId="316" xfId="4" applyFont="1" applyFill="1" applyBorder="1" applyAlignment="1">
      <alignment horizontal="center" vertical="center" wrapText="1"/>
    </xf>
    <xf numFmtId="0" fontId="40" fillId="8" borderId="312" xfId="4" applyFont="1" applyFill="1" applyBorder="1" applyAlignment="1">
      <alignment horizontal="center" vertical="center"/>
    </xf>
    <xf numFmtId="0" fontId="40" fillId="8" borderId="313" xfId="4" applyFont="1" applyFill="1" applyBorder="1" applyAlignment="1">
      <alignment horizontal="center" vertical="center"/>
    </xf>
    <xf numFmtId="0" fontId="40" fillId="8" borderId="59" xfId="4" applyFont="1" applyFill="1" applyBorder="1" applyAlignment="1">
      <alignment horizontal="center" vertical="center"/>
    </xf>
    <xf numFmtId="0" fontId="18" fillId="8" borderId="317" xfId="4" applyFont="1" applyFill="1" applyBorder="1" applyAlignment="1">
      <alignment horizontal="center" vertical="center" wrapText="1"/>
    </xf>
    <xf numFmtId="0" fontId="18" fillId="8" borderId="318" xfId="4" applyFont="1" applyFill="1" applyBorder="1" applyAlignment="1">
      <alignment horizontal="center" vertical="center"/>
    </xf>
    <xf numFmtId="0" fontId="18" fillId="8" borderId="58" xfId="4" applyFont="1" applyFill="1" applyBorder="1" applyAlignment="1">
      <alignment horizontal="center" vertical="center"/>
    </xf>
    <xf numFmtId="49" fontId="2" fillId="0" borderId="0" xfId="1" applyNumberFormat="1" applyFont="1" applyFill="1" applyAlignment="1">
      <alignment horizontal="center"/>
    </xf>
    <xf numFmtId="49" fontId="2" fillId="0" borderId="0" xfId="1" applyNumberFormat="1" applyFont="1" applyFill="1" applyAlignment="1">
      <alignment horizontal="center" vertical="center"/>
    </xf>
    <xf numFmtId="49" fontId="4" fillId="0" borderId="0" xfId="1" applyNumberFormat="1" applyFont="1" applyFill="1" applyAlignment="1">
      <alignment horizontal="center" vertical="center"/>
    </xf>
    <xf numFmtId="49" fontId="4" fillId="0" borderId="0" xfId="1" applyNumberFormat="1" applyFont="1" applyFill="1" applyAlignment="1">
      <alignment horizontal="center" vertical="top" wrapText="1"/>
    </xf>
    <xf numFmtId="49" fontId="4" fillId="0" borderId="0" xfId="1" applyNumberFormat="1" applyFont="1" applyFill="1" applyAlignment="1">
      <alignment horizontal="center" vertical="center" wrapText="1"/>
    </xf>
    <xf numFmtId="0" fontId="5" fillId="0" borderId="0" xfId="1" applyFont="1" applyFill="1" applyBorder="1" applyAlignment="1">
      <alignment horizontal="center" vertical="center"/>
    </xf>
    <xf numFmtId="49" fontId="15" fillId="8" borderId="2" xfId="1" applyNumberFormat="1" applyFont="1" applyFill="1" applyBorder="1" applyAlignment="1">
      <alignment horizontal="center" vertical="center" wrapText="1"/>
    </xf>
    <xf numFmtId="49" fontId="15" fillId="8" borderId="6"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xf>
    <xf numFmtId="49" fontId="5" fillId="8" borderId="8" xfId="1" applyNumberFormat="1" applyFont="1" applyFill="1" applyBorder="1" applyAlignment="1">
      <alignment horizontal="center" vertical="center"/>
    </xf>
    <xf numFmtId="0" fontId="5" fillId="8" borderId="96" xfId="1" applyFont="1" applyFill="1" applyBorder="1" applyAlignment="1">
      <alignment horizontal="center" vertical="center"/>
    </xf>
    <xf numFmtId="0" fontId="5" fillId="8" borderId="84" xfId="1" applyFont="1" applyFill="1" applyBorder="1" applyAlignment="1">
      <alignment horizontal="center" vertical="center"/>
    </xf>
    <xf numFmtId="0" fontId="5" fillId="8" borderId="97" xfId="1" applyFont="1" applyFill="1" applyBorder="1" applyAlignment="1">
      <alignment horizontal="center" vertical="center"/>
    </xf>
    <xf numFmtId="0" fontId="14" fillId="8" borderId="3" xfId="1" applyFont="1" applyFill="1" applyBorder="1" applyAlignment="1">
      <alignment horizontal="center" vertical="center" wrapText="1"/>
    </xf>
    <xf numFmtId="0" fontId="14" fillId="8" borderId="7" xfId="1" applyFont="1" applyFill="1" applyBorder="1" applyAlignment="1">
      <alignment horizontal="center" vertical="center" wrapText="1"/>
    </xf>
    <xf numFmtId="0" fontId="5" fillId="0" borderId="1" xfId="1" applyFont="1" applyFill="1" applyBorder="1" applyAlignment="1">
      <alignment horizontal="center" vertical="center"/>
    </xf>
    <xf numFmtId="49" fontId="7" fillId="8" borderId="4"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wrapText="1"/>
    </xf>
    <xf numFmtId="49" fontId="5" fillId="8" borderId="8" xfId="1" applyNumberFormat="1" applyFont="1" applyFill="1" applyBorder="1" applyAlignment="1">
      <alignment horizontal="center" vertical="center" wrapText="1"/>
    </xf>
    <xf numFmtId="0" fontId="1" fillId="0" borderId="0" xfId="1" applyFont="1" applyAlignment="1">
      <alignment horizontal="center" vertical="center" wrapText="1"/>
    </xf>
    <xf numFmtId="0" fontId="1" fillId="0" borderId="0" xfId="1" applyAlignment="1">
      <alignment horizontal="center" vertical="center"/>
    </xf>
    <xf numFmtId="49" fontId="5" fillId="0" borderId="1" xfId="1" applyNumberFormat="1" applyFont="1" applyFill="1" applyBorder="1" applyAlignment="1">
      <alignment horizontal="center" vertical="center"/>
    </xf>
    <xf numFmtId="0" fontId="40" fillId="8" borderId="2" xfId="1" applyFont="1" applyFill="1" applyBorder="1" applyAlignment="1">
      <alignment horizontal="center" vertical="center" wrapText="1"/>
    </xf>
    <xf numFmtId="0" fontId="40" fillId="8" borderId="6" xfId="1" applyFont="1" applyFill="1" applyBorder="1" applyAlignment="1">
      <alignment horizontal="center" vertical="center" wrapText="1"/>
    </xf>
    <xf numFmtId="0" fontId="21" fillId="8" borderId="3" xfId="1" applyFont="1" applyFill="1" applyBorder="1" applyAlignment="1">
      <alignment horizontal="center" vertical="center" wrapText="1"/>
    </xf>
    <xf numFmtId="0" fontId="21" fillId="8" borderId="5" xfId="1" applyFont="1" applyFill="1" applyBorder="1" applyAlignment="1">
      <alignment horizontal="center" vertical="center" wrapText="1"/>
    </xf>
    <xf numFmtId="0" fontId="21" fillId="8" borderId="8" xfId="1" applyFont="1" applyFill="1" applyBorder="1" applyAlignment="1">
      <alignment horizontal="center" vertical="center" wrapText="1"/>
    </xf>
    <xf numFmtId="49" fontId="5" fillId="6" borderId="88" xfId="1" applyNumberFormat="1" applyFont="1" applyFill="1" applyBorder="1" applyAlignment="1">
      <alignment horizontal="center" vertical="center"/>
    </xf>
    <xf numFmtId="49" fontId="5" fillId="6" borderId="91" xfId="1" applyNumberFormat="1" applyFont="1" applyFill="1" applyBorder="1" applyAlignment="1">
      <alignment horizontal="center" vertical="center"/>
    </xf>
    <xf numFmtId="49" fontId="5" fillId="6" borderId="90" xfId="1" applyNumberFormat="1" applyFont="1" applyFill="1" applyBorder="1" applyAlignment="1">
      <alignment horizontal="center" vertical="center"/>
    </xf>
    <xf numFmtId="49" fontId="5" fillId="6" borderId="93"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readingOrder="2"/>
    </xf>
    <xf numFmtId="49" fontId="5" fillId="0" borderId="6" xfId="1" applyNumberFormat="1" applyFont="1" applyFill="1" applyBorder="1" applyAlignment="1">
      <alignment horizontal="center" vertical="center" readingOrder="2"/>
    </xf>
    <xf numFmtId="49" fontId="5" fillId="0" borderId="87" xfId="1" applyNumberFormat="1" applyFont="1" applyFill="1" applyBorder="1" applyAlignment="1">
      <alignment horizontal="center" vertical="center" readingOrder="2"/>
    </xf>
    <xf numFmtId="49" fontId="5" fillId="0" borderId="95" xfId="1" applyNumberFormat="1" applyFont="1" applyFill="1" applyBorder="1" applyAlignment="1">
      <alignment horizontal="center" vertical="center" readingOrder="2"/>
    </xf>
    <xf numFmtId="49" fontId="9" fillId="0" borderId="2" xfId="1" applyNumberFormat="1" applyFont="1" applyFill="1" applyBorder="1" applyAlignment="1">
      <alignment horizontal="center" vertical="center"/>
    </xf>
    <xf numFmtId="49" fontId="9" fillId="0" borderId="20" xfId="1" applyNumberFormat="1" applyFont="1" applyFill="1" applyBorder="1" applyAlignment="1">
      <alignment horizontal="center" vertical="center"/>
    </xf>
    <xf numFmtId="49" fontId="8" fillId="0" borderId="86" xfId="1" applyNumberFormat="1" applyFont="1" applyFill="1" applyBorder="1" applyAlignment="1">
      <alignment horizontal="center" vertical="center"/>
    </xf>
    <xf numFmtId="49" fontId="8" fillId="0" borderId="87"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49" fontId="5" fillId="0" borderId="87"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6" fillId="8" borderId="3" xfId="1" applyNumberFormat="1" applyFont="1" applyFill="1" applyBorder="1" applyAlignment="1">
      <alignment horizontal="center" vertical="center" wrapText="1"/>
    </xf>
    <xf numFmtId="49" fontId="6" fillId="8" borderId="7" xfId="1" applyNumberFormat="1" applyFont="1" applyFill="1" applyBorder="1" applyAlignment="1">
      <alignment horizontal="center" vertical="center" wrapText="1"/>
    </xf>
    <xf numFmtId="0" fontId="5" fillId="8" borderId="3" xfId="1" applyFont="1" applyFill="1" applyBorder="1" applyAlignment="1">
      <alignment horizontal="center" vertical="center" wrapText="1"/>
    </xf>
    <xf numFmtId="0" fontId="5" fillId="8" borderId="7" xfId="1" applyFont="1" applyFill="1" applyBorder="1" applyAlignment="1">
      <alignment horizontal="center" vertical="center" wrapText="1"/>
    </xf>
    <xf numFmtId="49" fontId="5" fillId="6" borderId="12" xfId="1" applyNumberFormat="1" applyFont="1" applyFill="1" applyBorder="1" applyAlignment="1">
      <alignment horizontal="center" vertical="center" wrapText="1"/>
    </xf>
    <xf numFmtId="49" fontId="5" fillId="6" borderId="14" xfId="1" applyNumberFormat="1" applyFont="1" applyFill="1" applyBorder="1" applyAlignment="1">
      <alignment horizontal="center" vertical="center" wrapText="1"/>
    </xf>
    <xf numFmtId="49" fontId="5" fillId="0" borderId="12" xfId="1" applyNumberFormat="1" applyFont="1" applyFill="1" applyBorder="1" applyAlignment="1">
      <alignment horizontal="center" vertical="center" wrapText="1" readingOrder="2"/>
    </xf>
    <xf numFmtId="49" fontId="5" fillId="0" borderId="18" xfId="1" applyNumberFormat="1" applyFont="1" applyFill="1" applyBorder="1" applyAlignment="1">
      <alignment horizontal="center" vertical="center" wrapText="1" readingOrder="2"/>
    </xf>
    <xf numFmtId="49" fontId="5" fillId="0" borderId="14" xfId="1" applyNumberFormat="1" applyFont="1" applyFill="1" applyBorder="1" applyAlignment="1">
      <alignment horizontal="center" vertical="center" wrapText="1" readingOrder="2"/>
    </xf>
    <xf numFmtId="49" fontId="5" fillId="0" borderId="19" xfId="1" applyNumberFormat="1" applyFont="1" applyFill="1" applyBorder="1" applyAlignment="1">
      <alignment horizontal="center" vertical="center" wrapText="1" readingOrder="2"/>
    </xf>
    <xf numFmtId="49" fontId="9" fillId="0" borderId="9" xfId="1" applyNumberFormat="1" applyFont="1" applyFill="1" applyBorder="1" applyAlignment="1">
      <alignment horizontal="center" vertical="center"/>
    </xf>
    <xf numFmtId="49" fontId="9" fillId="0" borderId="12"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49" fontId="8" fillId="0" borderId="1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wrapText="1"/>
    </xf>
    <xf numFmtId="49" fontId="5" fillId="0" borderId="14" xfId="1" applyNumberFormat="1" applyFont="1" applyFill="1" applyBorder="1" applyAlignment="1">
      <alignment horizontal="center" vertical="center" wrapText="1"/>
    </xf>
    <xf numFmtId="49" fontId="5" fillId="8" borderId="132" xfId="1" applyNumberFormat="1" applyFont="1" applyFill="1" applyBorder="1" applyAlignment="1">
      <alignment horizontal="center" vertical="center" wrapText="1"/>
    </xf>
    <xf numFmtId="49" fontId="5" fillId="8" borderId="133" xfId="1" applyNumberFormat="1" applyFont="1" applyFill="1" applyBorder="1" applyAlignment="1">
      <alignment horizontal="center" vertical="center" wrapText="1"/>
    </xf>
    <xf numFmtId="49" fontId="5" fillId="8" borderId="134" xfId="1" applyNumberFormat="1" applyFont="1" applyFill="1" applyBorder="1" applyAlignment="1">
      <alignment horizontal="center" vertical="center" wrapText="1"/>
    </xf>
    <xf numFmtId="49" fontId="5" fillId="8" borderId="120" xfId="1" applyNumberFormat="1" applyFont="1" applyFill="1" applyBorder="1" applyAlignment="1">
      <alignment horizontal="center" vertical="center" wrapText="1"/>
    </xf>
    <xf numFmtId="49" fontId="5" fillId="8" borderId="21"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122" xfId="1" applyNumberFormat="1" applyFont="1" applyFill="1" applyBorder="1" applyAlignment="1">
      <alignment horizontal="center" vertical="center" wrapText="1"/>
    </xf>
    <xf numFmtId="49" fontId="5" fillId="8" borderId="22" xfId="1" applyNumberFormat="1" applyFont="1" applyFill="1" applyBorder="1" applyAlignment="1">
      <alignment horizontal="center" vertical="center" wrapText="1"/>
    </xf>
    <xf numFmtId="49" fontId="15" fillId="8" borderId="119" xfId="1" applyNumberFormat="1" applyFont="1" applyFill="1" applyBorder="1" applyAlignment="1">
      <alignment horizontal="center" vertical="center" wrapText="1"/>
    </xf>
    <xf numFmtId="49" fontId="15" fillId="8" borderId="20" xfId="1" applyNumberFormat="1" applyFont="1" applyFill="1" applyBorder="1" applyAlignment="1">
      <alignment horizontal="center" vertical="center" wrapText="1"/>
    </xf>
    <xf numFmtId="49" fontId="15" fillId="8" borderId="120" xfId="1" applyNumberFormat="1" applyFont="1" applyFill="1" applyBorder="1" applyAlignment="1">
      <alignment horizontal="center" vertical="center" wrapText="1"/>
    </xf>
    <xf numFmtId="49" fontId="15" fillId="8" borderId="21" xfId="1" applyNumberFormat="1" applyFont="1" applyFill="1" applyBorder="1" applyAlignment="1">
      <alignment horizontal="center" vertical="center" wrapText="1"/>
    </xf>
    <xf numFmtId="49" fontId="15" fillId="8" borderId="7"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3" xfId="1" applyNumberFormat="1" applyFont="1" applyFill="1" applyBorder="1" applyAlignment="1">
      <alignment horizontal="center" vertical="center" wrapText="1"/>
    </xf>
    <xf numFmtId="49" fontId="15" fillId="8" borderId="3" xfId="1" applyNumberFormat="1" applyFont="1" applyFill="1" applyBorder="1" applyAlignment="1">
      <alignment horizontal="center" vertical="center" wrapText="1"/>
    </xf>
    <xf numFmtId="49" fontId="5" fillId="6" borderId="12" xfId="1" applyNumberFormat="1" applyFont="1" applyFill="1" applyBorder="1" applyAlignment="1">
      <alignment horizontal="center" vertical="center"/>
    </xf>
    <xf numFmtId="49" fontId="5" fillId="6"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readingOrder="2"/>
    </xf>
    <xf numFmtId="49" fontId="5" fillId="0" borderId="18" xfId="1" applyNumberFormat="1" applyFont="1" applyFill="1" applyBorder="1" applyAlignment="1">
      <alignment horizontal="center" vertical="center" readingOrder="2"/>
    </xf>
    <xf numFmtId="49" fontId="5" fillId="0" borderId="54" xfId="1" applyNumberFormat="1" applyFont="1" applyFill="1" applyBorder="1" applyAlignment="1">
      <alignment horizontal="center" vertical="center" readingOrder="2"/>
    </xf>
    <xf numFmtId="49" fontId="5" fillId="0" borderId="57" xfId="1" applyNumberFormat="1" applyFont="1" applyFill="1" applyBorder="1" applyAlignment="1">
      <alignment horizontal="center" vertical="center" readingOrder="2"/>
    </xf>
    <xf numFmtId="49" fontId="8" fillId="0" borderId="53" xfId="1" applyNumberFormat="1" applyFont="1" applyFill="1" applyBorder="1" applyAlignment="1">
      <alignment horizontal="center" vertical="center"/>
    </xf>
    <xf numFmtId="49" fontId="8" fillId="0"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xf>
    <xf numFmtId="49" fontId="5" fillId="0" borderId="54" xfId="1" applyNumberFormat="1" applyFont="1" applyFill="1" applyBorder="1" applyAlignment="1">
      <alignment horizontal="center" vertical="center"/>
    </xf>
    <xf numFmtId="49" fontId="6" fillId="8" borderId="85" xfId="1" applyNumberFormat="1"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15" fillId="8" borderId="85" xfId="1" applyNumberFormat="1" applyFont="1" applyFill="1" applyBorder="1" applyAlignment="1">
      <alignment horizontal="center" vertical="center" wrapText="1"/>
    </xf>
    <xf numFmtId="49" fontId="15" fillId="8" borderId="97" xfId="1" applyNumberFormat="1" applyFont="1" applyFill="1" applyBorder="1" applyAlignment="1">
      <alignment horizontal="center" vertical="center" wrapText="1"/>
    </xf>
    <xf numFmtId="49" fontId="5" fillId="8" borderId="96" xfId="1" applyNumberFormat="1" applyFont="1" applyFill="1" applyBorder="1" applyAlignment="1">
      <alignment horizontal="center" vertical="center" wrapText="1"/>
    </xf>
    <xf numFmtId="0" fontId="8" fillId="8" borderId="85" xfId="1" applyFont="1" applyFill="1" applyBorder="1" applyAlignment="1">
      <alignment horizontal="center" vertical="center" wrapText="1"/>
    </xf>
    <xf numFmtId="0" fontId="5" fillId="8" borderId="85" xfId="1" applyFont="1" applyFill="1" applyBorder="1" applyAlignment="1">
      <alignment horizontal="center" vertical="center"/>
    </xf>
    <xf numFmtId="49" fontId="6" fillId="6" borderId="12" xfId="1" applyNumberFormat="1" applyFont="1" applyFill="1" applyBorder="1" applyAlignment="1">
      <alignment horizontal="left" vertical="center" indent="1"/>
    </xf>
    <xf numFmtId="49" fontId="5" fillId="6" borderId="14" xfId="1" applyNumberFormat="1" applyFont="1" applyFill="1" applyBorder="1" applyAlignment="1">
      <alignment horizontal="right" vertical="center" indent="1"/>
    </xf>
    <xf numFmtId="49" fontId="6" fillId="0" borderId="12" xfId="1" applyNumberFormat="1" applyFont="1" applyFill="1" applyBorder="1" applyAlignment="1">
      <alignment horizontal="left" vertical="center" indent="1"/>
    </xf>
    <xf numFmtId="49" fontId="6" fillId="0" borderId="18" xfId="1" applyNumberFormat="1" applyFont="1" applyFill="1" applyBorder="1" applyAlignment="1">
      <alignment horizontal="left" vertical="center" indent="1"/>
    </xf>
    <xf numFmtId="49" fontId="5" fillId="0" borderId="14" xfId="1" applyNumberFormat="1" applyFont="1" applyFill="1" applyBorder="1" applyAlignment="1">
      <alignment horizontal="right" vertical="center" indent="1"/>
    </xf>
    <xf numFmtId="49" fontId="5" fillId="0" borderId="19" xfId="1" applyNumberFormat="1" applyFont="1" applyFill="1" applyBorder="1" applyAlignment="1">
      <alignment horizontal="right" vertical="center" indent="1"/>
    </xf>
    <xf numFmtId="0" fontId="7" fillId="0" borderId="13" xfId="1" applyFont="1" applyFill="1" applyBorder="1" applyAlignment="1">
      <alignment horizontal="center" vertical="center"/>
    </xf>
    <xf numFmtId="49" fontId="5" fillId="8" borderId="84" xfId="1" applyNumberFormat="1" applyFont="1" applyFill="1" applyBorder="1" applyAlignment="1">
      <alignment horizontal="center" vertical="center" wrapText="1"/>
    </xf>
    <xf numFmtId="49" fontId="5" fillId="8" borderId="97" xfId="1" applyNumberFormat="1" applyFont="1" applyFill="1" applyBorder="1" applyAlignment="1">
      <alignment horizontal="center" vertical="center" wrapText="1"/>
    </xf>
    <xf numFmtId="49" fontId="2" fillId="0" borderId="0" xfId="2" applyNumberFormat="1" applyFont="1" applyAlignment="1">
      <alignment horizontal="center"/>
    </xf>
    <xf numFmtId="49" fontId="4" fillId="0" borderId="0" xfId="2" applyNumberFormat="1" applyFont="1" applyAlignment="1">
      <alignment horizontal="center" vertical="center"/>
    </xf>
    <xf numFmtId="49" fontId="4" fillId="0" borderId="0" xfId="2" applyNumberFormat="1" applyFont="1" applyAlignment="1">
      <alignment horizontal="center" vertical="top" wrapText="1"/>
    </xf>
    <xf numFmtId="0" fontId="5" fillId="0" borderId="1" xfId="2" applyFont="1" applyBorder="1" applyAlignment="1">
      <alignment horizontal="center" vertical="center"/>
    </xf>
    <xf numFmtId="49" fontId="15" fillId="8" borderId="2" xfId="2" applyNumberFormat="1" applyFont="1" applyFill="1" applyBorder="1" applyAlignment="1">
      <alignment horizontal="center" vertical="center" wrapText="1"/>
    </xf>
    <xf numFmtId="49" fontId="15" fillId="8" borderId="6"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5" fillId="8" borderId="5" xfId="2" applyNumberFormat="1" applyFont="1" applyFill="1" applyBorder="1" applyAlignment="1">
      <alignment horizontal="center" vertical="center" wrapText="1"/>
    </xf>
    <xf numFmtId="49" fontId="5" fillId="8" borderId="8"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readingOrder="2"/>
    </xf>
    <xf numFmtId="49" fontId="5" fillId="8" borderId="13" xfId="2" applyNumberFormat="1" applyFont="1" applyFill="1" applyBorder="1" applyAlignment="1">
      <alignment horizontal="center" vertical="center" wrapText="1" readingOrder="2"/>
    </xf>
    <xf numFmtId="49" fontId="6" fillId="6" borderId="13" xfId="2" applyNumberFormat="1" applyFont="1" applyFill="1" applyBorder="1" applyAlignment="1">
      <alignment horizontal="center" vertical="center" wrapText="1" readingOrder="1"/>
    </xf>
    <xf numFmtId="49" fontId="6" fillId="6" borderId="16" xfId="2" applyNumberFormat="1" applyFont="1" applyFill="1" applyBorder="1" applyAlignment="1">
      <alignment horizontal="center" vertical="center" wrapText="1" readingOrder="1"/>
    </xf>
    <xf numFmtId="49" fontId="6" fillId="6" borderId="13" xfId="2" applyNumberFormat="1" applyFont="1" applyFill="1" applyBorder="1" applyAlignment="1">
      <alignment horizontal="left" vertical="center" wrapText="1"/>
    </xf>
    <xf numFmtId="49" fontId="6" fillId="6" borderId="16" xfId="2" applyNumberFormat="1" applyFont="1" applyFill="1" applyBorder="1" applyAlignment="1">
      <alignment horizontal="left" vertical="center" wrapText="1"/>
    </xf>
    <xf numFmtId="0" fontId="5" fillId="6" borderId="13" xfId="2" applyNumberFormat="1" applyFont="1" applyFill="1" applyBorder="1" applyAlignment="1">
      <alignment horizontal="right" vertical="center" wrapText="1"/>
    </xf>
    <xf numFmtId="0" fontId="5" fillId="6" borderId="16" xfId="2" applyNumberFormat="1" applyFont="1" applyFill="1" applyBorder="1" applyAlignment="1">
      <alignment horizontal="right" vertical="center" wrapText="1"/>
    </xf>
    <xf numFmtId="0" fontId="6" fillId="6" borderId="14" xfId="2" applyNumberFormat="1" applyFont="1" applyFill="1" applyBorder="1" applyAlignment="1">
      <alignment horizontal="center" vertical="center" wrapText="1" readingOrder="2"/>
    </xf>
    <xf numFmtId="0" fontId="6" fillId="6" borderId="19" xfId="2" applyNumberFormat="1" applyFont="1" applyFill="1" applyBorder="1" applyAlignment="1">
      <alignment horizontal="center" vertical="center" wrapText="1" readingOrder="2"/>
    </xf>
    <xf numFmtId="49" fontId="6" fillId="3" borderId="13" xfId="2" applyNumberFormat="1" applyFont="1" applyFill="1" applyBorder="1" applyAlignment="1">
      <alignment horizontal="center" vertical="center" wrapText="1" readingOrder="1"/>
    </xf>
    <xf numFmtId="49" fontId="6" fillId="3" borderId="13" xfId="2" applyNumberFormat="1" applyFont="1" applyFill="1" applyBorder="1" applyAlignment="1">
      <alignment horizontal="left" vertical="center" wrapText="1"/>
    </xf>
    <xf numFmtId="0" fontId="5" fillId="3" borderId="13" xfId="2" applyNumberFormat="1" applyFont="1" applyFill="1" applyBorder="1" applyAlignment="1">
      <alignment horizontal="right" vertical="center" wrapText="1" readingOrder="2"/>
    </xf>
    <xf numFmtId="0" fontId="6" fillId="3" borderId="14" xfId="2" applyNumberFormat="1" applyFont="1" applyFill="1" applyBorder="1" applyAlignment="1">
      <alignment horizontal="center" vertical="center" wrapText="1" readingOrder="2"/>
    </xf>
    <xf numFmtId="49" fontId="11" fillId="0" borderId="10" xfId="2" applyNumberFormat="1" applyFont="1" applyBorder="1" applyAlignment="1">
      <alignment horizontal="center" vertical="center"/>
    </xf>
    <xf numFmtId="49" fontId="11" fillId="0" borderId="13" xfId="2" applyNumberFormat="1" applyFont="1" applyBorder="1" applyAlignment="1">
      <alignment horizontal="center" vertical="center"/>
    </xf>
    <xf numFmtId="49" fontId="14" fillId="0" borderId="10" xfId="2" applyNumberFormat="1" applyFont="1" applyBorder="1" applyAlignment="1">
      <alignment horizontal="center" vertical="center"/>
    </xf>
    <xf numFmtId="49" fontId="14" fillId="0" borderId="13" xfId="2" applyNumberFormat="1" applyFont="1" applyBorder="1" applyAlignment="1">
      <alignment horizontal="center" vertical="center"/>
    </xf>
    <xf numFmtId="0" fontId="13" fillId="0" borderId="11" xfId="2" applyFont="1" applyBorder="1" applyAlignment="1">
      <alignment horizontal="center" vertical="center"/>
    </xf>
    <xf numFmtId="0" fontId="13" fillId="0" borderId="14" xfId="2" applyFont="1" applyBorder="1" applyAlignment="1">
      <alignment horizontal="center" vertical="center"/>
    </xf>
    <xf numFmtId="0" fontId="12" fillId="0" borderId="10" xfId="2" applyFont="1" applyBorder="1" applyAlignment="1">
      <alignment horizontal="center" vertical="center"/>
    </xf>
    <xf numFmtId="0" fontId="12" fillId="0" borderId="13" xfId="2" applyFont="1" applyBorder="1" applyAlignment="1">
      <alignment horizontal="center" vertical="center"/>
    </xf>
    <xf numFmtId="49" fontId="6" fillId="8" borderId="3"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center" wrapText="1"/>
    </xf>
    <xf numFmtId="49" fontId="15" fillId="8" borderId="3" xfId="2" applyNumberFormat="1" applyFont="1" applyFill="1" applyBorder="1" applyAlignment="1">
      <alignment horizontal="center" vertical="center" wrapText="1"/>
    </xf>
    <xf numFmtId="49" fontId="15" fillId="8" borderId="7" xfId="2" applyNumberFormat="1" applyFont="1" applyFill="1" applyBorder="1" applyAlignment="1">
      <alignment horizontal="center" vertical="center" wrapText="1"/>
    </xf>
    <xf numFmtId="49" fontId="5" fillId="8" borderId="3" xfId="2" applyNumberFormat="1"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6" fillId="8" borderId="5" xfId="2" applyNumberFormat="1" applyFont="1" applyFill="1" applyBorder="1" applyAlignment="1">
      <alignment horizontal="center" vertical="center" wrapText="1"/>
    </xf>
    <xf numFmtId="49" fontId="6" fillId="8" borderId="8" xfId="2" applyNumberFormat="1" applyFont="1" applyFill="1" applyBorder="1" applyAlignment="1">
      <alignment horizontal="center" vertical="center" wrapText="1"/>
    </xf>
    <xf numFmtId="0" fontId="5" fillId="8" borderId="62" xfId="2" applyFont="1" applyFill="1" applyBorder="1" applyAlignment="1">
      <alignment horizontal="center" vertical="center" wrapText="1" readingOrder="2"/>
    </xf>
    <xf numFmtId="0" fontId="5" fillId="8" borderId="63" xfId="2"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2"/>
    </xf>
    <xf numFmtId="49" fontId="52" fillId="0" borderId="13" xfId="2" applyNumberFormat="1" applyFont="1" applyBorder="1" applyAlignment="1">
      <alignment horizontal="center" vertical="center"/>
    </xf>
    <xf numFmtId="49" fontId="52" fillId="7" borderId="13" xfId="2" applyNumberFormat="1" applyFont="1" applyFill="1" applyBorder="1" applyAlignment="1">
      <alignment horizontal="center" vertical="center"/>
    </xf>
    <xf numFmtId="49" fontId="5" fillId="8" borderId="96" xfId="2" applyNumberFormat="1" applyFont="1" applyFill="1" applyBorder="1" applyAlignment="1">
      <alignment horizontal="center" vertical="center" wrapText="1" readingOrder="2"/>
    </xf>
    <xf numFmtId="49" fontId="5" fillId="8" borderId="84" xfId="2" applyNumberFormat="1" applyFont="1" applyFill="1" applyBorder="1" applyAlignment="1">
      <alignment horizontal="center" vertical="center" wrapText="1" readingOrder="2"/>
    </xf>
    <xf numFmtId="49" fontId="5" fillId="8" borderId="97" xfId="2" applyNumberFormat="1" applyFont="1" applyFill="1" applyBorder="1" applyAlignment="1">
      <alignment horizontal="center" vertical="center" wrapText="1" readingOrder="2"/>
    </xf>
    <xf numFmtId="49" fontId="6" fillId="8" borderId="2" xfId="2" applyNumberFormat="1" applyFont="1" applyFill="1" applyBorder="1" applyAlignment="1">
      <alignment horizontal="center" vertical="center" wrapText="1"/>
    </xf>
    <xf numFmtId="49" fontId="6" fillId="8" borderId="6"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0" fontId="5" fillId="8" borderId="15" xfId="2" applyFont="1" applyFill="1" applyBorder="1" applyAlignment="1">
      <alignment horizontal="center" vertical="center" wrapText="1"/>
    </xf>
    <xf numFmtId="0" fontId="5" fillId="8" borderId="61" xfId="2" applyFont="1" applyFill="1" applyBorder="1" applyAlignment="1">
      <alignment horizontal="center" vertical="center" wrapText="1"/>
    </xf>
    <xf numFmtId="49" fontId="5" fillId="8" borderId="15" xfId="2" applyNumberFormat="1" applyFont="1" applyFill="1" applyBorder="1" applyAlignment="1">
      <alignment horizontal="center" vertical="center" wrapText="1" readingOrder="1"/>
    </xf>
    <xf numFmtId="49" fontId="5" fillId="8" borderId="61" xfId="2" applyNumberFormat="1" applyFont="1" applyFill="1" applyBorder="1" applyAlignment="1">
      <alignment horizontal="center" vertical="center" wrapText="1" readingOrder="1"/>
    </xf>
    <xf numFmtId="49" fontId="5" fillId="8" borderId="15" xfId="2" applyNumberFormat="1" applyFont="1" applyFill="1" applyBorder="1" applyAlignment="1">
      <alignment horizontal="center" vertical="center" wrapText="1"/>
    </xf>
    <xf numFmtId="49" fontId="5" fillId="8" borderId="61" xfId="2" applyNumberFormat="1" applyFont="1" applyFill="1" applyBorder="1" applyAlignment="1">
      <alignment horizontal="center" vertical="center" wrapText="1"/>
    </xf>
    <xf numFmtId="49" fontId="5" fillId="8" borderId="12" xfId="2" applyNumberFormat="1" applyFont="1" applyFill="1" applyBorder="1" applyAlignment="1">
      <alignment horizontal="center" vertical="center" wrapText="1"/>
    </xf>
    <xf numFmtId="49" fontId="6" fillId="8" borderId="122" xfId="2" applyNumberFormat="1" applyFont="1" applyFill="1" applyBorder="1" applyAlignment="1">
      <alignment horizontal="center" vertical="center" wrapText="1"/>
    </xf>
    <xf numFmtId="49" fontId="2" fillId="0" borderId="0" xfId="1" applyNumberFormat="1" applyFont="1" applyAlignment="1">
      <alignment horizontal="center" wrapText="1"/>
    </xf>
    <xf numFmtId="49" fontId="2" fillId="0" borderId="0" xfId="1" applyNumberFormat="1" applyFont="1" applyAlignment="1">
      <alignment horizontal="center"/>
    </xf>
    <xf numFmtId="49" fontId="4" fillId="0" borderId="0" xfId="1" applyNumberFormat="1" applyFont="1" applyAlignment="1">
      <alignment horizontal="center" vertical="center"/>
    </xf>
    <xf numFmtId="49" fontId="4" fillId="0" borderId="0" xfId="1" applyNumberFormat="1" applyFont="1" applyAlignment="1">
      <alignment horizontal="center" vertical="top" wrapText="1"/>
    </xf>
    <xf numFmtId="0" fontId="5" fillId="0" borderId="1" xfId="1" applyFont="1" applyBorder="1" applyAlignment="1">
      <alignment horizontal="center" vertical="center"/>
    </xf>
    <xf numFmtId="49" fontId="5" fillId="0" borderId="153" xfId="2" applyNumberFormat="1" applyFont="1" applyBorder="1" applyAlignment="1">
      <alignment horizontal="center" vertical="center"/>
    </xf>
    <xf numFmtId="49" fontId="5" fillId="7" borderId="153" xfId="2" applyNumberFormat="1" applyFont="1" applyFill="1" applyBorder="1" applyAlignment="1">
      <alignment horizontal="center" vertical="center"/>
    </xf>
    <xf numFmtId="49" fontId="24" fillId="8" borderId="21" xfId="1" applyNumberFormat="1" applyFont="1" applyFill="1" applyBorder="1" applyAlignment="1">
      <alignment horizontal="center" vertical="center" wrapText="1"/>
    </xf>
    <xf numFmtId="49" fontId="23" fillId="8" borderId="7" xfId="1" applyNumberFormat="1" applyFont="1" applyFill="1" applyBorder="1" applyAlignment="1">
      <alignment horizontal="center" vertical="center" wrapText="1"/>
    </xf>
    <xf numFmtId="0" fontId="5" fillId="8" borderId="85" xfId="1" applyFont="1" applyFill="1" applyBorder="1" applyAlignment="1">
      <alignment horizontal="center" vertical="center" wrapText="1"/>
    </xf>
    <xf numFmtId="49" fontId="11" fillId="8" borderId="3" xfId="1" applyNumberFormat="1" applyFont="1" applyFill="1" applyBorder="1" applyAlignment="1">
      <alignment horizontal="center" vertical="center" wrapText="1"/>
    </xf>
    <xf numFmtId="49" fontId="14" fillId="8" borderId="21" xfId="1" applyNumberFormat="1" applyFont="1" applyFill="1" applyBorder="1" applyAlignment="1">
      <alignment horizontal="center" vertical="center" wrapText="1"/>
    </xf>
    <xf numFmtId="49" fontId="14" fillId="8" borderId="7" xfId="1" applyNumberFormat="1" applyFont="1" applyFill="1" applyBorder="1" applyAlignment="1">
      <alignment horizontal="center" vertical="center" wrapText="1"/>
    </xf>
    <xf numFmtId="49" fontId="5" fillId="0" borderId="13" xfId="2" applyNumberFormat="1" applyFont="1" applyBorder="1" applyAlignment="1">
      <alignment horizontal="center" vertical="center" wrapText="1"/>
    </xf>
    <xf numFmtId="49" fontId="5" fillId="0" borderId="13" xfId="2" applyNumberFormat="1" applyFont="1" applyBorder="1" applyAlignment="1">
      <alignment horizontal="center" vertical="center"/>
    </xf>
    <xf numFmtId="49" fontId="5" fillId="8" borderId="13" xfId="1" applyNumberFormat="1" applyFont="1" applyFill="1" applyBorder="1" applyAlignment="1">
      <alignment horizontal="center" vertical="center" wrapText="1"/>
    </xf>
    <xf numFmtId="0" fontId="1" fillId="0" borderId="17" xfId="1" applyFont="1" applyBorder="1" applyAlignment="1">
      <alignment horizontal="center" vertical="center"/>
    </xf>
    <xf numFmtId="0" fontId="1" fillId="0" borderId="15" xfId="1" applyFont="1" applyBorder="1" applyAlignment="1">
      <alignment horizontal="center" vertical="center"/>
    </xf>
    <xf numFmtId="0" fontId="1" fillId="0" borderId="22" xfId="1" applyFont="1" applyBorder="1" applyAlignment="1">
      <alignment horizontal="center" vertical="center"/>
    </xf>
    <xf numFmtId="0" fontId="1" fillId="0" borderId="20" xfId="1" applyFont="1" applyBorder="1" applyAlignment="1">
      <alignment horizontal="center" vertical="center"/>
    </xf>
    <xf numFmtId="0" fontId="1" fillId="0" borderId="60" xfId="1" applyFont="1" applyBorder="1" applyAlignment="1">
      <alignment horizontal="center" vertical="center"/>
    </xf>
    <xf numFmtId="0" fontId="1" fillId="0" borderId="61" xfId="1" applyFont="1" applyBorder="1" applyAlignment="1">
      <alignment horizontal="center" vertical="center"/>
    </xf>
    <xf numFmtId="49" fontId="5" fillId="7" borderId="13" xfId="2" applyNumberFormat="1" applyFont="1" applyFill="1" applyBorder="1" applyAlignment="1">
      <alignment horizontal="center" vertical="center" wrapText="1"/>
    </xf>
    <xf numFmtId="49" fontId="5" fillId="7" borderId="13" xfId="2" applyNumberFormat="1" applyFont="1" applyFill="1" applyBorder="1" applyAlignment="1">
      <alignment horizontal="center" vertical="center"/>
    </xf>
    <xf numFmtId="0" fontId="1" fillId="0" borderId="13" xfId="1" applyFont="1" applyBorder="1" applyAlignment="1">
      <alignment horizontal="center" vertical="center"/>
    </xf>
    <xf numFmtId="49" fontId="15" fillId="8" borderId="21" xfId="2" applyNumberFormat="1" applyFont="1" applyFill="1" applyBorder="1" applyAlignment="1">
      <alignment horizontal="center" vertical="center" wrapText="1"/>
    </xf>
    <xf numFmtId="49" fontId="6" fillId="8" borderId="20" xfId="2" applyNumberFormat="1" applyFont="1" applyFill="1" applyBorder="1" applyAlignment="1">
      <alignment horizontal="center" vertical="center" wrapText="1"/>
    </xf>
    <xf numFmtId="49" fontId="5" fillId="8" borderId="21" xfId="2" applyNumberFormat="1" applyFont="1" applyFill="1" applyBorder="1" applyAlignment="1">
      <alignment horizontal="center" vertical="center" wrapText="1"/>
    </xf>
    <xf numFmtId="49" fontId="6" fillId="8" borderId="22" xfId="2" applyNumberFormat="1" applyFont="1" applyFill="1" applyBorder="1" applyAlignment="1">
      <alignment horizontal="center" vertical="center" wrapText="1"/>
    </xf>
    <xf numFmtId="49" fontId="5" fillId="8" borderId="96" xfId="2" applyNumberFormat="1" applyFont="1" applyFill="1" applyBorder="1" applyAlignment="1">
      <alignment horizontal="center" vertical="center" wrapText="1"/>
    </xf>
    <xf numFmtId="49" fontId="5" fillId="8" borderId="84" xfId="2" applyNumberFormat="1" applyFont="1" applyFill="1" applyBorder="1" applyAlignment="1">
      <alignment horizontal="center" vertical="center" wrapText="1"/>
    </xf>
    <xf numFmtId="49" fontId="5" fillId="8" borderId="97" xfId="2" applyNumberFormat="1" applyFont="1" applyFill="1" applyBorder="1" applyAlignment="1">
      <alignment horizontal="center" vertical="center" wrapText="1"/>
    </xf>
    <xf numFmtId="49" fontId="15" fillId="8" borderId="120" xfId="2" applyNumberFormat="1" applyFont="1" applyFill="1" applyBorder="1" applyAlignment="1">
      <alignment horizontal="center" vertical="center" wrapText="1"/>
    </xf>
    <xf numFmtId="49" fontId="6" fillId="8" borderId="119" xfId="2" applyNumberFormat="1" applyFont="1" applyFill="1" applyBorder="1" applyAlignment="1">
      <alignment horizontal="center" vertical="center" wrapText="1"/>
    </xf>
    <xf numFmtId="49" fontId="5" fillId="8" borderId="120" xfId="2" applyNumberFormat="1" applyFont="1" applyFill="1" applyBorder="1" applyAlignment="1">
      <alignment horizontal="center" vertical="center" wrapText="1"/>
    </xf>
    <xf numFmtId="49" fontId="24" fillId="8" borderId="120" xfId="1" applyNumberFormat="1" applyFont="1" applyFill="1" applyBorder="1" applyAlignment="1">
      <alignment horizontal="center" vertical="center" wrapText="1"/>
    </xf>
    <xf numFmtId="49" fontId="24" fillId="8" borderId="7" xfId="1" applyNumberFormat="1" applyFont="1" applyFill="1" applyBorder="1" applyAlignment="1">
      <alignment horizontal="center" vertical="center" wrapText="1"/>
    </xf>
    <xf numFmtId="0" fontId="5" fillId="8" borderId="132" xfId="1" applyFont="1" applyFill="1" applyBorder="1" applyAlignment="1">
      <alignment horizontal="center" vertical="center"/>
    </xf>
    <xf numFmtId="0" fontId="5" fillId="8" borderId="133" xfId="1" applyFont="1" applyFill="1" applyBorder="1" applyAlignment="1">
      <alignment horizontal="center" vertical="center"/>
    </xf>
    <xf numFmtId="0" fontId="5" fillId="8" borderId="134" xfId="1" applyFont="1" applyFill="1" applyBorder="1" applyAlignment="1">
      <alignment horizontal="center" vertical="center"/>
    </xf>
    <xf numFmtId="0" fontId="5" fillId="8" borderId="132" xfId="1" applyFont="1" applyFill="1" applyBorder="1" applyAlignment="1">
      <alignment horizontal="center" vertical="center" wrapText="1"/>
    </xf>
    <xf numFmtId="0" fontId="5" fillId="8" borderId="133" xfId="1" applyFont="1" applyFill="1" applyBorder="1" applyAlignment="1">
      <alignment horizontal="center" vertical="center" wrapText="1"/>
    </xf>
    <xf numFmtId="0" fontId="5" fillId="8" borderId="134" xfId="1" applyFont="1" applyFill="1" applyBorder="1" applyAlignment="1">
      <alignment horizontal="center" vertical="center" wrapText="1"/>
    </xf>
    <xf numFmtId="49" fontId="11" fillId="8" borderId="120" xfId="1" applyNumberFormat="1" applyFont="1" applyFill="1" applyBorder="1" applyAlignment="1">
      <alignment horizontal="center" vertical="center" wrapText="1"/>
    </xf>
    <xf numFmtId="49" fontId="11" fillId="8" borderId="21" xfId="1" applyNumberFormat="1" applyFont="1" applyFill="1" applyBorder="1" applyAlignment="1">
      <alignment horizontal="center" vertical="center" wrapText="1"/>
    </xf>
    <xf numFmtId="49" fontId="11" fillId="8" borderId="7" xfId="1" applyNumberFormat="1" applyFont="1" applyFill="1" applyBorder="1" applyAlignment="1">
      <alignment horizontal="center" vertical="center" wrapText="1"/>
    </xf>
    <xf numFmtId="0" fontId="5" fillId="0" borderId="0" xfId="1" applyFont="1" applyBorder="1" applyAlignment="1">
      <alignment horizontal="center" vertical="center"/>
    </xf>
    <xf numFmtId="49" fontId="5" fillId="8" borderId="3" xfId="2" applyNumberFormat="1" applyFont="1" applyFill="1" applyBorder="1" applyAlignment="1">
      <alignment horizontal="center" vertical="center" wrapText="1" readingOrder="2"/>
    </xf>
    <xf numFmtId="49" fontId="8" fillId="8" borderId="3" xfId="2" applyNumberFormat="1" applyFont="1" applyFill="1" applyBorder="1" applyAlignment="1">
      <alignment horizontal="center" vertical="center" wrapText="1" readingOrder="2"/>
    </xf>
    <xf numFmtId="49" fontId="16" fillId="8" borderId="3" xfId="2" applyNumberFormat="1" applyFont="1" applyFill="1" applyBorder="1" applyAlignment="1">
      <alignment horizontal="center" vertical="center" wrapText="1" readingOrder="2"/>
    </xf>
    <xf numFmtId="49" fontId="15" fillId="8" borderId="20" xfId="2" applyNumberFormat="1" applyFont="1" applyFill="1" applyBorder="1" applyAlignment="1">
      <alignment horizontal="center" vertical="center" wrapText="1"/>
    </xf>
    <xf numFmtId="49" fontId="5" fillId="8" borderId="22" xfId="2" applyNumberFormat="1" applyFont="1" applyFill="1" applyBorder="1" applyAlignment="1">
      <alignment horizontal="center" vertical="center" wrapText="1"/>
    </xf>
    <xf numFmtId="49" fontId="23" fillId="8" borderId="3" xfId="2" applyNumberFormat="1" applyFont="1" applyFill="1" applyBorder="1" applyAlignment="1">
      <alignment horizontal="center" vertical="center" wrapText="1"/>
    </xf>
    <xf numFmtId="49" fontId="23" fillId="8" borderId="7" xfId="2"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4" fillId="8" borderId="3" xfId="2" applyNumberFormat="1" applyFont="1" applyFill="1" applyBorder="1" applyAlignment="1">
      <alignment horizontal="center" vertical="center" wrapText="1"/>
    </xf>
    <xf numFmtId="49" fontId="14" fillId="8" borderId="21" xfId="2" applyNumberFormat="1" applyFont="1" applyFill="1" applyBorder="1" applyAlignment="1">
      <alignment horizontal="center" vertical="center" wrapText="1"/>
    </xf>
    <xf numFmtId="49" fontId="14" fillId="8" borderId="7" xfId="2" applyNumberFormat="1" applyFont="1" applyFill="1" applyBorder="1" applyAlignment="1">
      <alignment horizontal="center" vertical="center" wrapText="1"/>
    </xf>
    <xf numFmtId="49" fontId="23" fillId="8" borderId="21" xfId="2" applyNumberFormat="1" applyFont="1" applyFill="1" applyBorder="1" applyAlignment="1">
      <alignment horizontal="center" vertical="center" wrapText="1"/>
    </xf>
    <xf numFmtId="49" fontId="6" fillId="8" borderId="21" xfId="2" applyNumberFormat="1" applyFont="1" applyFill="1" applyBorder="1" applyAlignment="1">
      <alignment horizontal="center" vertical="center" wrapText="1"/>
    </xf>
    <xf numFmtId="49" fontId="53" fillId="8" borderId="21" xfId="2" applyNumberFormat="1" applyFont="1" applyFill="1" applyBorder="1" applyAlignment="1">
      <alignment horizontal="center" vertical="center" wrapText="1"/>
    </xf>
    <xf numFmtId="49" fontId="53" fillId="8" borderId="7" xfId="2"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7" fillId="8" borderId="4" xfId="2" applyNumberFormat="1" applyFont="1" applyFill="1" applyBorder="1" applyAlignment="1">
      <alignment horizontal="center" vertical="center" wrapText="1"/>
    </xf>
    <xf numFmtId="49" fontId="15" fillId="8" borderId="9" xfId="2" applyNumberFormat="1" applyFont="1" applyFill="1" applyBorder="1" applyAlignment="1">
      <alignment horizontal="center" vertical="center" wrapText="1"/>
    </xf>
    <xf numFmtId="49" fontId="15" fillId="8" borderId="12" xfId="2" applyNumberFormat="1" applyFont="1" applyFill="1" applyBorder="1" applyAlignment="1">
      <alignment horizontal="center" vertical="center" wrapText="1"/>
    </xf>
    <xf numFmtId="49" fontId="15" fillId="8" borderId="18" xfId="2" applyNumberFormat="1" applyFont="1" applyFill="1" applyBorder="1" applyAlignment="1">
      <alignment horizontal="center" vertical="center" wrapText="1"/>
    </xf>
    <xf numFmtId="49" fontId="6" fillId="8" borderId="10" xfId="2" applyNumberFormat="1" applyFont="1" applyFill="1" applyBorder="1" applyAlignment="1">
      <alignment horizontal="center" vertical="center" wrapText="1" readingOrder="2"/>
    </xf>
    <xf numFmtId="49" fontId="6" fillId="8" borderId="13" xfId="2" applyNumberFormat="1" applyFont="1" applyFill="1" applyBorder="1" applyAlignment="1">
      <alignment horizontal="center" vertical="center" wrapText="1" readingOrder="2"/>
    </xf>
    <xf numFmtId="49" fontId="6" fillId="8" borderId="16" xfId="2" applyNumberFormat="1" applyFont="1" applyFill="1" applyBorder="1" applyAlignment="1">
      <alignment horizontal="center" vertical="center" wrapText="1" readingOrder="2"/>
    </xf>
    <xf numFmtId="0" fontId="5" fillId="8" borderId="85" xfId="2" applyFont="1" applyFill="1" applyBorder="1" applyAlignment="1">
      <alignment horizontal="center" vertical="center"/>
    </xf>
    <xf numFmtId="0" fontId="5" fillId="8" borderId="10" xfId="2" applyFont="1" applyFill="1" applyBorder="1" applyAlignment="1">
      <alignment horizontal="center" vertical="center" wrapText="1"/>
    </xf>
    <xf numFmtId="0" fontId="5" fillId="8" borderId="16" xfId="2" applyFont="1" applyFill="1" applyBorder="1" applyAlignment="1">
      <alignment horizontal="center" vertical="center" wrapText="1"/>
    </xf>
    <xf numFmtId="49" fontId="5" fillId="8" borderId="11" xfId="2" applyNumberFormat="1" applyFont="1" applyFill="1" applyBorder="1" applyAlignment="1">
      <alignment horizontal="center" vertical="center" wrapText="1"/>
    </xf>
    <xf numFmtId="49" fontId="5" fillId="8" borderId="14" xfId="2" applyNumberFormat="1" applyFont="1" applyFill="1" applyBorder="1" applyAlignment="1">
      <alignment horizontal="center" vertical="center" wrapText="1"/>
    </xf>
    <xf numFmtId="49" fontId="5" fillId="8" borderId="19" xfId="2" applyNumberFormat="1" applyFont="1" applyFill="1" applyBorder="1" applyAlignment="1">
      <alignment horizontal="center" vertical="center" wrapText="1"/>
    </xf>
    <xf numFmtId="49" fontId="7" fillId="8" borderId="85" xfId="2" applyNumberFormat="1" applyFont="1" applyFill="1" applyBorder="1" applyAlignment="1">
      <alignment horizontal="center" vertical="center" wrapText="1" readingOrder="2"/>
    </xf>
    <xf numFmtId="49" fontId="7" fillId="8" borderId="85" xfId="2" applyNumberFormat="1" applyFont="1" applyFill="1" applyBorder="1" applyAlignment="1">
      <alignment horizontal="center" vertical="center" wrapText="1" readingOrder="1"/>
    </xf>
    <xf numFmtId="49" fontId="8" fillId="8" borderId="85" xfId="2" applyNumberFormat="1" applyFont="1" applyFill="1" applyBorder="1" applyAlignment="1">
      <alignment horizontal="center" vertical="center" wrapText="1" readingOrder="2"/>
    </xf>
    <xf numFmtId="49" fontId="16" fillId="8" borderId="85" xfId="2" applyNumberFormat="1" applyFont="1" applyFill="1" applyBorder="1" applyAlignment="1">
      <alignment horizontal="center" vertical="center" wrapText="1" readingOrder="2"/>
    </xf>
    <xf numFmtId="49" fontId="24" fillId="3" borderId="9" xfId="2" applyNumberFormat="1" applyFont="1" applyFill="1" applyBorder="1" applyAlignment="1">
      <alignment horizontal="center" vertical="center"/>
    </xf>
    <xf numFmtId="49" fontId="24" fillId="3" borderId="12" xfId="2" applyNumberFormat="1" applyFont="1" applyFill="1" applyBorder="1" applyAlignment="1">
      <alignment horizontal="center" vertical="center"/>
    </xf>
    <xf numFmtId="0" fontId="23" fillId="3" borderId="11" xfId="2" applyFont="1" applyFill="1" applyBorder="1" applyAlignment="1">
      <alignment horizontal="center" vertical="center"/>
    </xf>
    <xf numFmtId="0" fontId="23" fillId="3" borderId="14" xfId="2" applyFont="1" applyFill="1" applyBorder="1" applyAlignment="1">
      <alignment horizontal="center" vertical="center"/>
    </xf>
    <xf numFmtId="49" fontId="5" fillId="6" borderId="12" xfId="2" applyNumberFormat="1" applyFont="1" applyFill="1" applyBorder="1" applyAlignment="1">
      <alignment horizontal="center" vertical="center"/>
    </xf>
    <xf numFmtId="49" fontId="5" fillId="6" borderId="14" xfId="2" applyNumberFormat="1" applyFont="1" applyFill="1" applyBorder="1" applyAlignment="1">
      <alignment horizontal="center" vertical="center"/>
    </xf>
    <xf numFmtId="49" fontId="5" fillId="3" borderId="12" xfId="2" applyNumberFormat="1" applyFont="1" applyFill="1" applyBorder="1" applyAlignment="1">
      <alignment horizontal="center" vertical="center"/>
    </xf>
    <xf numFmtId="49" fontId="5" fillId="3" borderId="14" xfId="2" applyNumberFormat="1" applyFont="1" applyFill="1" applyBorder="1" applyAlignment="1">
      <alignment horizontal="center" vertical="center"/>
    </xf>
    <xf numFmtId="49" fontId="5" fillId="6" borderId="18" xfId="2" applyNumberFormat="1" applyFont="1" applyFill="1" applyBorder="1" applyAlignment="1">
      <alignment horizontal="center" vertical="center"/>
    </xf>
    <xf numFmtId="49" fontId="5" fillId="6" borderId="19" xfId="2" applyNumberFormat="1" applyFont="1" applyFill="1" applyBorder="1" applyAlignment="1">
      <alignment horizontal="center" vertical="center"/>
    </xf>
    <xf numFmtId="49" fontId="7" fillId="8" borderId="85" xfId="2" applyNumberFormat="1" applyFont="1" applyFill="1" applyBorder="1" applyAlignment="1">
      <alignment horizontal="center" vertical="center" wrapText="1"/>
    </xf>
    <xf numFmtId="49" fontId="9" fillId="3" borderId="98" xfId="2" applyNumberFormat="1" applyFont="1" applyFill="1" applyBorder="1" applyAlignment="1">
      <alignment horizontal="center" vertical="center"/>
    </xf>
    <xf numFmtId="49" fontId="9" fillId="3" borderId="9" xfId="2" applyNumberFormat="1" applyFont="1" applyFill="1" applyBorder="1" applyAlignment="1">
      <alignment horizontal="center" vertical="center"/>
    </xf>
    <xf numFmtId="49" fontId="8" fillId="3" borderId="11" xfId="2" applyNumberFormat="1" applyFont="1" applyFill="1" applyBorder="1" applyAlignment="1">
      <alignment horizontal="center" vertical="center"/>
    </xf>
    <xf numFmtId="49" fontId="8" fillId="3" borderId="98" xfId="2" applyNumberFormat="1" applyFont="1" applyFill="1" applyBorder="1" applyAlignment="1">
      <alignment horizontal="center" vertical="center"/>
    </xf>
    <xf numFmtId="0" fontId="1" fillId="0" borderId="1" xfId="2" applyFont="1" applyBorder="1" applyAlignment="1">
      <alignment horizontal="center" vertical="center"/>
    </xf>
    <xf numFmtId="0" fontId="46" fillId="8" borderId="3"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7" xfId="2" applyFont="1" applyFill="1" applyBorder="1" applyAlignment="1">
      <alignment horizontal="center" vertical="center" wrapText="1"/>
    </xf>
    <xf numFmtId="49" fontId="8" fillId="8" borderId="3" xfId="2" applyNumberFormat="1" applyFont="1" applyFill="1" applyBorder="1" applyAlignment="1">
      <alignment horizontal="center" vertical="center" wrapText="1"/>
    </xf>
    <xf numFmtId="49" fontId="8" fillId="8" borderId="21" xfId="2" applyNumberFormat="1" applyFont="1" applyFill="1" applyBorder="1" applyAlignment="1">
      <alignment horizontal="center" vertical="center" wrapText="1"/>
    </xf>
    <xf numFmtId="49" fontId="8" fillId="8" borderId="7" xfId="2" applyNumberFormat="1" applyFont="1" applyFill="1" applyBorder="1" applyAlignment="1">
      <alignment horizontal="center" vertical="center" wrapText="1"/>
    </xf>
    <xf numFmtId="49" fontId="8" fillId="5" borderId="10" xfId="2" applyNumberFormat="1" applyFont="1" applyFill="1" applyBorder="1" applyAlignment="1">
      <alignment horizontal="center" vertical="center"/>
    </xf>
    <xf numFmtId="49" fontId="8" fillId="5" borderId="11" xfId="2" applyNumberFormat="1" applyFont="1" applyFill="1" applyBorder="1" applyAlignment="1">
      <alignment horizontal="center" vertical="center"/>
    </xf>
    <xf numFmtId="49" fontId="9" fillId="5" borderId="9" xfId="2" applyNumberFormat="1" applyFont="1" applyFill="1" applyBorder="1" applyAlignment="1">
      <alignment horizontal="center" vertical="center"/>
    </xf>
    <xf numFmtId="49" fontId="9" fillId="5" borderId="10" xfId="2" applyNumberFormat="1" applyFont="1" applyFill="1" applyBorder="1" applyAlignment="1">
      <alignment horizontal="center" vertical="center"/>
    </xf>
    <xf numFmtId="49" fontId="2" fillId="0" borderId="0" xfId="2" applyNumberFormat="1" applyFont="1" applyAlignment="1">
      <alignment horizontal="center" wrapText="1"/>
    </xf>
    <xf numFmtId="49" fontId="5" fillId="0" borderId="1" xfId="2" applyNumberFormat="1" applyFont="1" applyBorder="1" applyAlignment="1">
      <alignment horizontal="center" vertical="center"/>
    </xf>
    <xf numFmtId="0" fontId="8" fillId="8" borderId="3" xfId="2" applyFont="1" applyFill="1" applyBorder="1" applyAlignment="1">
      <alignment horizontal="center" vertical="center" wrapText="1"/>
    </xf>
    <xf numFmtId="0" fontId="8" fillId="8" borderId="7" xfId="2" applyFont="1" applyFill="1" applyBorder="1" applyAlignment="1">
      <alignment horizontal="center" vertical="center" wrapText="1"/>
    </xf>
    <xf numFmtId="49" fontId="2" fillId="0" borderId="0" xfId="2" applyNumberFormat="1" applyFont="1" applyAlignment="1">
      <alignment horizontal="center" vertical="center"/>
    </xf>
    <xf numFmtId="49" fontId="4" fillId="0" borderId="0" xfId="2" applyNumberFormat="1" applyFont="1" applyAlignment="1">
      <alignment horizontal="center" vertical="center" wrapText="1"/>
    </xf>
    <xf numFmtId="49" fontId="7" fillId="8" borderId="96" xfId="2" applyNumberFormat="1" applyFont="1" applyFill="1" applyBorder="1" applyAlignment="1">
      <alignment horizontal="center" vertical="center" wrapText="1"/>
    </xf>
    <xf numFmtId="49" fontId="7" fillId="8" borderId="84" xfId="2" applyNumberFormat="1" applyFont="1" applyFill="1" applyBorder="1" applyAlignment="1">
      <alignment horizontal="center" vertical="center" wrapText="1"/>
    </xf>
    <xf numFmtId="49" fontId="7" fillId="8" borderId="97" xfId="2" applyNumberFormat="1" applyFont="1" applyFill="1" applyBorder="1" applyAlignment="1">
      <alignment horizontal="center" vertical="center" wrapText="1"/>
    </xf>
    <xf numFmtId="0" fontId="8" fillId="8" borderId="120" xfId="2" applyFont="1" applyFill="1" applyBorder="1" applyAlignment="1">
      <alignment horizontal="center" vertical="center" wrapText="1"/>
    </xf>
    <xf numFmtId="49" fontId="5" fillId="8" borderId="96" xfId="2" applyNumberFormat="1" applyFont="1" applyFill="1" applyBorder="1" applyAlignment="1">
      <alignment horizontal="center" vertical="center"/>
    </xf>
    <xf numFmtId="49" fontId="5" fillId="8" borderId="84" xfId="2" applyNumberFormat="1" applyFont="1" applyFill="1" applyBorder="1" applyAlignment="1">
      <alignment horizontal="center" vertical="center"/>
    </xf>
    <xf numFmtId="49" fontId="5" fillId="8" borderId="97" xfId="2" applyNumberFormat="1" applyFont="1" applyFill="1" applyBorder="1" applyAlignment="1">
      <alignment horizontal="center" vertical="center"/>
    </xf>
    <xf numFmtId="49" fontId="11" fillId="8" borderId="3" xfId="2" applyNumberFormat="1" applyFont="1" applyFill="1" applyBorder="1" applyAlignment="1">
      <alignment horizontal="center" vertical="center" wrapText="1"/>
    </xf>
    <xf numFmtId="49" fontId="11" fillId="8" borderId="7" xfId="2" applyNumberFormat="1" applyFont="1" applyFill="1" applyBorder="1" applyAlignment="1">
      <alignment horizontal="center" vertical="center" wrapText="1"/>
    </xf>
    <xf numFmtId="0" fontId="15" fillId="8" borderId="6" xfId="2" applyFont="1" applyFill="1" applyBorder="1" applyAlignment="1">
      <alignment vertical="center"/>
    </xf>
    <xf numFmtId="49" fontId="5" fillId="8" borderId="4" xfId="2" applyNumberFormat="1" applyFont="1" applyFill="1" applyBorder="1" applyAlignment="1">
      <alignment horizontal="center" vertical="center"/>
    </xf>
    <xf numFmtId="0" fontId="5" fillId="8" borderId="4" xfId="2" applyFont="1" applyFill="1" applyBorder="1" applyAlignment="1">
      <alignment horizontal="center" vertical="center"/>
    </xf>
    <xf numFmtId="0" fontId="5" fillId="8" borderId="7" xfId="2" applyFont="1" applyFill="1" applyBorder="1" applyAlignment="1">
      <alignment vertical="center"/>
    </xf>
    <xf numFmtId="0" fontId="11" fillId="3" borderId="79" xfId="4" applyFont="1" applyFill="1" applyBorder="1" applyAlignment="1">
      <alignment horizontal="center" vertical="center"/>
    </xf>
    <xf numFmtId="0" fontId="11" fillId="3" borderId="80" xfId="4" applyFont="1" applyFill="1" applyBorder="1" applyAlignment="1">
      <alignment horizontal="center" vertical="center"/>
    </xf>
    <xf numFmtId="0" fontId="14" fillId="3" borderId="80" xfId="4" applyFont="1" applyFill="1" applyBorder="1" applyAlignment="1">
      <alignment horizontal="center" vertical="center"/>
    </xf>
    <xf numFmtId="0" fontId="14" fillId="3" borderId="81" xfId="4" applyFont="1" applyFill="1" applyBorder="1" applyAlignment="1">
      <alignment horizontal="center" vertical="center"/>
    </xf>
    <xf numFmtId="49" fontId="15" fillId="0" borderId="1" xfId="2" applyNumberFormat="1" applyFont="1" applyBorder="1" applyAlignment="1">
      <alignment horizontal="left" vertical="center"/>
    </xf>
    <xf numFmtId="49" fontId="5" fillId="0" borderId="1" xfId="2" applyNumberFormat="1" applyFont="1" applyBorder="1" applyAlignment="1">
      <alignment horizontal="left" vertical="center"/>
    </xf>
    <xf numFmtId="0" fontId="5" fillId="0" borderId="1" xfId="2" applyFont="1" applyBorder="1" applyAlignment="1">
      <alignment horizontal="right" vertical="center"/>
    </xf>
    <xf numFmtId="0" fontId="1" fillId="8" borderId="4" xfId="2" applyFont="1" applyFill="1" applyBorder="1" applyAlignment="1">
      <alignment horizontal="center" vertical="center"/>
    </xf>
    <xf numFmtId="0" fontId="18" fillId="8" borderId="120" xfId="0" applyFont="1" applyFill="1" applyBorder="1" applyAlignment="1">
      <alignment horizontal="center" vertical="center" wrapText="1"/>
    </xf>
    <xf numFmtId="0" fontId="18" fillId="8" borderId="7" xfId="0" applyFont="1" applyFill="1" applyBorder="1" applyAlignment="1">
      <alignment horizontal="center" vertical="center" wrapText="1"/>
    </xf>
    <xf numFmtId="49" fontId="6" fillId="6" borderId="12" xfId="1" applyNumberFormat="1" applyFont="1" applyFill="1" applyBorder="1" applyAlignment="1">
      <alignment horizontal="left" vertical="center" wrapText="1" indent="1"/>
    </xf>
    <xf numFmtId="49" fontId="6" fillId="6" borderId="18" xfId="1" applyNumberFormat="1" applyFont="1" applyFill="1" applyBorder="1" applyAlignment="1">
      <alignment horizontal="left" vertical="center" wrapText="1" indent="1"/>
    </xf>
    <xf numFmtId="49" fontId="5" fillId="6" borderId="14" xfId="1" applyNumberFormat="1" applyFont="1" applyFill="1" applyBorder="1" applyAlignment="1">
      <alignment horizontal="right" vertical="center" wrapText="1" indent="1"/>
    </xf>
    <xf numFmtId="49" fontId="5" fillId="6" borderId="19" xfId="1" applyNumberFormat="1" applyFont="1" applyFill="1" applyBorder="1" applyAlignment="1">
      <alignment horizontal="right" vertical="center" wrapText="1" indent="1"/>
    </xf>
    <xf numFmtId="49" fontId="6" fillId="3" borderId="12" xfId="1" applyNumberFormat="1" applyFont="1" applyFill="1" applyBorder="1" applyAlignment="1">
      <alignment horizontal="left" vertical="center" wrapText="1" indent="1"/>
    </xf>
    <xf numFmtId="49" fontId="5" fillId="3" borderId="14" xfId="1" applyNumberFormat="1" applyFont="1" applyFill="1" applyBorder="1" applyAlignment="1">
      <alignment horizontal="right" vertical="center" wrapText="1" indent="1"/>
    </xf>
    <xf numFmtId="49" fontId="5" fillId="0" borderId="0" xfId="1" applyNumberFormat="1" applyFont="1" applyBorder="1" applyAlignment="1">
      <alignment horizontal="center" vertical="center"/>
    </xf>
    <xf numFmtId="49" fontId="11" fillId="0" borderId="9" xfId="1" applyNumberFormat="1" applyFont="1" applyBorder="1" applyAlignment="1">
      <alignment horizontal="center" vertical="center" wrapText="1"/>
    </xf>
    <xf numFmtId="49" fontId="11" fillId="0" borderId="12" xfId="1" applyNumberFormat="1" applyFont="1" applyBorder="1" applyAlignment="1">
      <alignment horizontal="center" vertical="center" wrapText="1"/>
    </xf>
    <xf numFmtId="49" fontId="14" fillId="0" borderId="11" xfId="1" applyNumberFormat="1" applyFont="1" applyBorder="1" applyAlignment="1">
      <alignment horizontal="center" vertical="center" wrapText="1"/>
    </xf>
    <xf numFmtId="49" fontId="14" fillId="0" borderId="14" xfId="1" applyNumberFormat="1" applyFont="1" applyBorder="1" applyAlignment="1">
      <alignment horizontal="center" vertical="center"/>
    </xf>
    <xf numFmtId="49" fontId="6" fillId="8" borderId="7" xfId="1" applyNumberFormat="1" applyFont="1" applyFill="1" applyBorder="1" applyAlignment="1">
      <alignment horizontal="center" vertical="center"/>
    </xf>
    <xf numFmtId="49" fontId="5" fillId="8" borderId="96" xfId="1" applyNumberFormat="1" applyFont="1" applyFill="1" applyBorder="1" applyAlignment="1">
      <alignment horizontal="center" vertical="center"/>
    </xf>
    <xf numFmtId="49" fontId="5" fillId="8" borderId="84" xfId="1" applyNumberFormat="1" applyFont="1" applyFill="1" applyBorder="1" applyAlignment="1">
      <alignment horizontal="center" vertical="center"/>
    </xf>
    <xf numFmtId="49" fontId="5" fillId="8" borderId="97" xfId="1" applyNumberFormat="1" applyFont="1" applyFill="1" applyBorder="1" applyAlignment="1">
      <alignment horizontal="center" vertical="center"/>
    </xf>
    <xf numFmtId="49" fontId="24" fillId="6" borderId="110" xfId="1" applyNumberFormat="1" applyFont="1" applyFill="1" applyBorder="1" applyAlignment="1">
      <alignment horizontal="center" vertical="center"/>
    </xf>
    <xf numFmtId="49" fontId="24" fillId="6" borderId="26" xfId="1" applyNumberFormat="1" applyFont="1" applyFill="1" applyBorder="1" applyAlignment="1">
      <alignment horizontal="center" vertical="center"/>
    </xf>
    <xf numFmtId="49" fontId="23" fillId="6" borderId="112" xfId="1" applyNumberFormat="1" applyFont="1" applyFill="1" applyBorder="1" applyAlignment="1">
      <alignment horizontal="center" vertical="center"/>
    </xf>
    <xf numFmtId="49" fontId="23" fillId="6" borderId="28" xfId="1" applyNumberFormat="1" applyFont="1" applyFill="1" applyBorder="1" applyAlignment="1">
      <alignment horizontal="center" vertical="center"/>
    </xf>
    <xf numFmtId="49" fontId="6" fillId="7" borderId="26" xfId="1" applyNumberFormat="1" applyFont="1" applyFill="1" applyBorder="1" applyAlignment="1">
      <alignment horizontal="left" vertical="center" wrapText="1" indent="1"/>
    </xf>
    <xf numFmtId="49" fontId="5" fillId="7" borderId="28" xfId="1" applyNumberFormat="1" applyFont="1" applyFill="1" applyBorder="1" applyAlignment="1">
      <alignment horizontal="right" vertical="center" wrapText="1" indent="1"/>
    </xf>
    <xf numFmtId="49" fontId="6" fillId="7" borderId="126" xfId="1" applyNumberFormat="1" applyFont="1" applyFill="1" applyBorder="1" applyAlignment="1">
      <alignment horizontal="left" vertical="center" wrapText="1" indent="1"/>
    </xf>
    <xf numFmtId="49" fontId="6" fillId="7" borderId="129" xfId="1" applyNumberFormat="1" applyFont="1" applyFill="1" applyBorder="1" applyAlignment="1">
      <alignment horizontal="left" vertical="center" wrapText="1" indent="1"/>
    </xf>
    <xf numFmtId="49" fontId="5" fillId="7" borderId="128" xfId="1" applyNumberFormat="1" applyFont="1" applyFill="1" applyBorder="1" applyAlignment="1">
      <alignment horizontal="right" vertical="center" wrapText="1" indent="1"/>
    </xf>
    <xf numFmtId="49" fontId="5" fillId="7" borderId="131" xfId="1" applyNumberFormat="1" applyFont="1" applyFill="1" applyBorder="1" applyAlignment="1">
      <alignment horizontal="right" vertical="center" wrapText="1" indent="1"/>
    </xf>
    <xf numFmtId="49" fontId="5" fillId="7" borderId="118" xfId="1" applyNumberFormat="1" applyFont="1" applyFill="1" applyBorder="1" applyAlignment="1">
      <alignment horizontal="right" vertical="center" wrapText="1" indent="1"/>
    </xf>
    <xf numFmtId="49" fontId="6" fillId="7" borderId="91" xfId="1" applyNumberFormat="1" applyFont="1" applyFill="1" applyBorder="1" applyAlignment="1">
      <alignment horizontal="left" vertical="center" wrapText="1" indent="1"/>
    </xf>
    <xf numFmtId="49" fontId="11" fillId="7" borderId="23" xfId="1" applyNumberFormat="1" applyFont="1" applyFill="1" applyBorder="1" applyAlignment="1">
      <alignment horizontal="center" vertical="center" wrapText="1"/>
    </xf>
    <xf numFmtId="49" fontId="11" fillId="7" borderId="26" xfId="1" applyNumberFormat="1" applyFont="1" applyFill="1" applyBorder="1" applyAlignment="1">
      <alignment horizontal="center" vertical="center"/>
    </xf>
    <xf numFmtId="49" fontId="14" fillId="7" borderId="25" xfId="1" applyNumberFormat="1" applyFont="1" applyFill="1" applyBorder="1" applyAlignment="1">
      <alignment horizontal="center" vertical="center" wrapText="1"/>
    </xf>
    <xf numFmtId="49" fontId="14" fillId="7" borderId="28" xfId="1" applyNumberFormat="1" applyFont="1" applyFill="1" applyBorder="1" applyAlignment="1">
      <alignment horizontal="center" vertical="center"/>
    </xf>
    <xf numFmtId="49" fontId="24" fillId="5" borderId="26" xfId="1" applyNumberFormat="1" applyFont="1" applyFill="1" applyBorder="1" applyAlignment="1">
      <alignment horizontal="left" vertical="center" wrapText="1" indent="1"/>
    </xf>
    <xf numFmtId="49" fontId="23" fillId="5" borderId="28" xfId="1" applyNumberFormat="1" applyFont="1" applyFill="1" applyBorder="1" applyAlignment="1">
      <alignment horizontal="right" vertical="center" wrapText="1" indent="1"/>
    </xf>
    <xf numFmtId="49" fontId="5" fillId="0" borderId="1" xfId="1" applyNumberFormat="1" applyFont="1" applyBorder="1" applyAlignment="1">
      <alignment horizontal="center" vertical="center"/>
    </xf>
    <xf numFmtId="49" fontId="6" fillId="3" borderId="15" xfId="1" applyNumberFormat="1" applyFont="1" applyFill="1" applyBorder="1" applyAlignment="1">
      <alignment horizontal="left" vertical="center" wrapText="1" indent="1"/>
    </xf>
    <xf numFmtId="49" fontId="6" fillId="3" borderId="6" xfId="1" applyNumberFormat="1" applyFont="1" applyFill="1" applyBorder="1" applyAlignment="1">
      <alignment horizontal="left" vertical="center" wrapText="1" indent="1"/>
    </xf>
    <xf numFmtId="49" fontId="5" fillId="3" borderId="17" xfId="1" applyNumberFormat="1" applyFont="1" applyFill="1" applyBorder="1" applyAlignment="1">
      <alignment horizontal="right" vertical="center" wrapText="1" indent="1"/>
    </xf>
    <xf numFmtId="49" fontId="5" fillId="3" borderId="8" xfId="1" applyNumberFormat="1" applyFont="1" applyFill="1" applyBorder="1" applyAlignment="1">
      <alignment horizontal="right" vertical="center" wrapText="1" indent="1"/>
    </xf>
    <xf numFmtId="49" fontId="6" fillId="6" borderId="15" xfId="1" applyNumberFormat="1" applyFont="1" applyFill="1" applyBorder="1" applyAlignment="1">
      <alignment horizontal="left" vertical="center" wrapText="1" indent="1"/>
    </xf>
    <xf numFmtId="49" fontId="6" fillId="6" borderId="61" xfId="1" applyNumberFormat="1" applyFont="1" applyFill="1" applyBorder="1" applyAlignment="1">
      <alignment horizontal="left" vertical="center" wrapText="1" indent="1"/>
    </xf>
    <xf numFmtId="49" fontId="5" fillId="6" borderId="17" xfId="1" applyNumberFormat="1" applyFont="1" applyFill="1" applyBorder="1" applyAlignment="1">
      <alignment horizontal="right" vertical="center" wrapText="1" indent="1"/>
    </xf>
    <xf numFmtId="49" fontId="5" fillId="6" borderId="60" xfId="1" applyNumberFormat="1" applyFont="1" applyFill="1" applyBorder="1" applyAlignment="1">
      <alignment horizontal="right" vertical="center" wrapText="1" indent="1"/>
    </xf>
    <xf numFmtId="49" fontId="6" fillId="3" borderId="61" xfId="1" applyNumberFormat="1" applyFont="1" applyFill="1" applyBorder="1" applyAlignment="1">
      <alignment horizontal="left" vertical="center" wrapText="1" indent="1"/>
    </xf>
    <xf numFmtId="49" fontId="5" fillId="3" borderId="60" xfId="1" applyNumberFormat="1" applyFont="1" applyFill="1" applyBorder="1" applyAlignment="1">
      <alignment horizontal="right" vertical="center" wrapText="1" indent="1"/>
    </xf>
    <xf numFmtId="49" fontId="44" fillId="0" borderId="2" xfId="1" applyNumberFormat="1" applyFont="1" applyBorder="1" applyAlignment="1">
      <alignment horizontal="center" vertical="center" wrapText="1"/>
    </xf>
    <xf numFmtId="49" fontId="44" fillId="0" borderId="61" xfId="1" applyNumberFormat="1" applyFont="1" applyBorder="1" applyAlignment="1">
      <alignment horizontal="center" vertical="center" wrapText="1"/>
    </xf>
    <xf numFmtId="49" fontId="46" fillId="0" borderId="5" xfId="1" applyNumberFormat="1" applyFont="1" applyBorder="1" applyAlignment="1">
      <alignment horizontal="center" vertical="center" wrapText="1"/>
    </xf>
    <xf numFmtId="49" fontId="46" fillId="0" borderId="60" xfId="1" applyNumberFormat="1" applyFont="1" applyBorder="1" applyAlignment="1">
      <alignment horizontal="center" vertical="center" wrapText="1"/>
    </xf>
    <xf numFmtId="49" fontId="5" fillId="8" borderId="85" xfId="1" applyNumberFormat="1" applyFont="1" applyFill="1" applyBorder="1" applyAlignment="1">
      <alignment horizontal="center" vertical="center"/>
    </xf>
    <xf numFmtId="49" fontId="15" fillId="8" borderId="119" xfId="2" applyNumberFormat="1" applyFont="1" applyFill="1" applyBorder="1" applyAlignment="1">
      <alignment horizontal="center" vertical="center" wrapText="1"/>
    </xf>
    <xf numFmtId="49" fontId="5" fillId="8" borderId="122" xfId="2" applyNumberFormat="1" applyFont="1" applyFill="1" applyBorder="1" applyAlignment="1">
      <alignment horizontal="center" vertical="center" wrapText="1"/>
    </xf>
    <xf numFmtId="49" fontId="11" fillId="8" borderId="120"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xf>
    <xf numFmtId="49" fontId="5" fillId="8" borderId="121" xfId="1" applyNumberFormat="1" applyFont="1" applyFill="1" applyBorder="1" applyAlignment="1">
      <alignment horizontal="center"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4" fillId="8" borderId="85" xfId="1" applyNumberFormat="1" applyFont="1" applyFill="1" applyBorder="1" applyAlignment="1">
      <alignment horizontal="center" vertical="center" wrapText="1"/>
    </xf>
    <xf numFmtId="49" fontId="60" fillId="8" borderId="85" xfId="1" applyNumberFormat="1" applyFont="1" applyFill="1" applyBorder="1" applyAlignment="1">
      <alignment horizontal="center" vertical="center" wrapText="1"/>
    </xf>
    <xf numFmtId="0" fontId="11" fillId="3" borderId="137" xfId="4" applyFont="1" applyFill="1" applyBorder="1" applyAlignment="1">
      <alignment horizontal="center" vertical="center"/>
    </xf>
    <xf numFmtId="0" fontId="14" fillId="3" borderId="138" xfId="4" applyFont="1" applyFill="1" applyBorder="1" applyAlignment="1">
      <alignment horizontal="center" vertical="center"/>
    </xf>
    <xf numFmtId="49" fontId="6" fillId="8" borderId="119" xfId="1" applyNumberFormat="1" applyFont="1" applyFill="1" applyBorder="1" applyAlignment="1">
      <alignment horizontal="center" vertical="center" wrapText="1"/>
    </xf>
    <xf numFmtId="49" fontId="6" fillId="8" borderId="20" xfId="1" applyNumberFormat="1" applyFont="1" applyFill="1" applyBorder="1" applyAlignment="1">
      <alignment horizontal="center" vertical="center" wrapText="1"/>
    </xf>
    <xf numFmtId="49" fontId="6" fillId="8" borderId="6" xfId="1" applyNumberFormat="1" applyFont="1" applyFill="1" applyBorder="1" applyAlignment="1">
      <alignment horizontal="center" vertical="center" wrapText="1"/>
    </xf>
    <xf numFmtId="49" fontId="6" fillId="8" borderId="122" xfId="1" applyNumberFormat="1" applyFont="1" applyFill="1" applyBorder="1" applyAlignment="1">
      <alignment horizontal="center" vertical="center" wrapText="1"/>
    </xf>
    <xf numFmtId="49" fontId="6" fillId="8" borderId="22" xfId="1" applyNumberFormat="1" applyFont="1" applyFill="1" applyBorder="1" applyAlignment="1">
      <alignment horizontal="center" vertical="center" wrapText="1"/>
    </xf>
    <xf numFmtId="49" fontId="6" fillId="8" borderId="8" xfId="1" applyNumberFormat="1" applyFont="1" applyFill="1" applyBorder="1" applyAlignment="1">
      <alignment horizontal="center" vertical="center" wrapText="1"/>
    </xf>
    <xf numFmtId="0" fontId="15" fillId="8" borderId="9" xfId="1" applyFont="1" applyFill="1" applyBorder="1" applyAlignment="1">
      <alignment horizontal="center" vertical="center" readingOrder="1"/>
    </xf>
    <xf numFmtId="0" fontId="15" fillId="8" borderId="18" xfId="1" applyFont="1" applyFill="1" applyBorder="1" applyAlignment="1">
      <alignment horizontal="center" vertical="center" readingOrder="1"/>
    </xf>
    <xf numFmtId="0" fontId="5" fillId="8" borderId="11" xfId="1" applyFont="1" applyFill="1" applyBorder="1" applyAlignment="1">
      <alignment horizontal="center" vertical="center" readingOrder="2"/>
    </xf>
    <xf numFmtId="0" fontId="5" fillId="8" borderId="19" xfId="1" applyFont="1" applyFill="1" applyBorder="1" applyAlignment="1">
      <alignment horizontal="center" vertical="center" readingOrder="2"/>
    </xf>
    <xf numFmtId="49" fontId="5" fillId="8" borderId="85" xfId="2" applyNumberFormat="1" applyFont="1" applyFill="1" applyBorder="1" applyAlignment="1">
      <alignment horizontal="center" vertical="center"/>
    </xf>
    <xf numFmtId="0" fontId="6" fillId="8" borderId="21" xfId="1" applyFont="1" applyFill="1" applyBorder="1" applyAlignment="1">
      <alignment horizontal="center" vertical="top" wrapText="1" readingOrder="1"/>
    </xf>
    <xf numFmtId="0" fontId="6" fillId="8" borderId="7" xfId="1" applyFont="1" applyFill="1" applyBorder="1" applyAlignment="1">
      <alignment horizontal="center" vertical="top" wrapText="1" readingOrder="1"/>
    </xf>
    <xf numFmtId="0" fontId="6" fillId="8" borderId="21" xfId="1" applyFont="1" applyFill="1" applyBorder="1" applyAlignment="1">
      <alignment horizontal="center" vertical="top" wrapText="1"/>
    </xf>
    <xf numFmtId="0" fontId="6" fillId="8" borderId="7" xfId="1" applyFont="1" applyFill="1" applyBorder="1" applyAlignment="1">
      <alignment horizontal="center" vertical="top" wrapText="1"/>
    </xf>
    <xf numFmtId="0" fontId="11" fillId="8" borderId="21" xfId="1" applyFont="1" applyFill="1" applyBorder="1" applyAlignment="1">
      <alignment horizontal="center" vertical="top" wrapText="1"/>
    </xf>
    <xf numFmtId="0" fontId="11" fillId="8" borderId="7" xfId="1" applyFont="1" applyFill="1" applyBorder="1" applyAlignment="1">
      <alignment horizontal="center" vertical="top" wrapText="1"/>
    </xf>
    <xf numFmtId="0" fontId="14" fillId="8" borderId="120" xfId="1" applyFont="1" applyFill="1" applyBorder="1" applyAlignment="1">
      <alignment horizontal="center" wrapText="1"/>
    </xf>
    <xf numFmtId="0" fontId="14" fillId="8" borderId="21" xfId="1" applyFont="1" applyFill="1" applyBorder="1" applyAlignment="1">
      <alignment horizontal="center" wrapText="1"/>
    </xf>
    <xf numFmtId="0" fontId="5" fillId="8" borderId="120" xfId="1" applyFont="1" applyFill="1" applyBorder="1" applyAlignment="1">
      <alignment horizontal="center" wrapText="1"/>
    </xf>
    <xf numFmtId="0" fontId="5" fillId="8" borderId="21" xfId="1" applyFont="1" applyFill="1" applyBorder="1" applyAlignment="1">
      <alignment horizontal="center" wrapText="1"/>
    </xf>
    <xf numFmtId="0" fontId="5" fillId="8" borderId="120" xfId="1" applyFont="1" applyFill="1" applyBorder="1" applyAlignment="1">
      <alignment horizontal="center" wrapText="1" readingOrder="1"/>
    </xf>
    <xf numFmtId="0" fontId="5" fillId="8" borderId="21" xfId="1" applyFont="1" applyFill="1" applyBorder="1" applyAlignment="1">
      <alignment horizontal="center" wrapText="1" readingOrder="1"/>
    </xf>
    <xf numFmtId="0" fontId="5" fillId="8" borderId="85" xfId="1" applyFont="1" applyFill="1" applyBorder="1" applyAlignment="1">
      <alignment vertical="center"/>
    </xf>
    <xf numFmtId="0" fontId="23" fillId="8" borderId="120" xfId="1" applyFont="1" applyFill="1" applyBorder="1" applyAlignment="1">
      <alignment horizontal="center" wrapText="1"/>
    </xf>
    <xf numFmtId="0" fontId="23" fillId="8" borderId="21" xfId="1" applyFont="1" applyFill="1" applyBorder="1" applyAlignment="1">
      <alignment horizontal="center" wrapText="1"/>
    </xf>
    <xf numFmtId="49" fontId="5" fillId="8" borderId="132" xfId="1" applyNumberFormat="1" applyFont="1" applyFill="1" applyBorder="1" applyAlignment="1">
      <alignment horizontal="center" vertical="center"/>
    </xf>
    <xf numFmtId="49" fontId="15" fillId="8" borderId="134" xfId="1" applyNumberFormat="1" applyFont="1" applyFill="1" applyBorder="1" applyAlignment="1">
      <alignment horizontal="center" vertical="center"/>
    </xf>
    <xf numFmtId="49" fontId="9" fillId="0" borderId="11" xfId="2" applyNumberFormat="1" applyFont="1" applyFill="1" applyBorder="1" applyAlignment="1">
      <alignment horizontal="center" vertical="center"/>
    </xf>
    <xf numFmtId="49" fontId="9" fillId="0" borderId="9" xfId="2" applyNumberFormat="1" applyFont="1" applyFill="1" applyBorder="1" applyAlignment="1">
      <alignment horizontal="center" vertical="center"/>
    </xf>
    <xf numFmtId="49" fontId="8" fillId="0" borderId="10" xfId="2" applyNumberFormat="1" applyFont="1" applyFill="1" applyBorder="1" applyAlignment="1">
      <alignment horizontal="center" vertical="center"/>
    </xf>
    <xf numFmtId="49" fontId="8" fillId="0" borderId="11" xfId="2" applyNumberFormat="1" applyFont="1" applyFill="1" applyBorder="1" applyAlignment="1">
      <alignment horizontal="center" vertical="center"/>
    </xf>
    <xf numFmtId="49" fontId="6" fillId="8" borderId="120" xfId="2" applyNumberFormat="1" applyFont="1" applyFill="1" applyBorder="1" applyAlignment="1">
      <alignment horizontal="center" vertical="center" wrapText="1"/>
    </xf>
    <xf numFmtId="0" fontId="5" fillId="8" borderId="120" xfId="1" applyFont="1" applyFill="1" applyBorder="1" applyAlignment="1">
      <alignment horizontal="center" vertical="center" wrapText="1"/>
    </xf>
    <xf numFmtId="0" fontId="5" fillId="0" borderId="62" xfId="2" applyNumberFormat="1" applyFont="1" applyFill="1" applyBorder="1" applyAlignment="1">
      <alignment horizontal="right" vertical="center" wrapText="1" readingOrder="2"/>
    </xf>
    <xf numFmtId="0" fontId="5" fillId="0" borderId="63" xfId="2" applyNumberFormat="1" applyFont="1" applyFill="1" applyBorder="1" applyAlignment="1">
      <alignment horizontal="right" vertical="center" wrapText="1" readingOrder="2"/>
    </xf>
    <xf numFmtId="49" fontId="6" fillId="0" borderId="17" xfId="2" applyNumberFormat="1" applyFont="1" applyFill="1" applyBorder="1" applyAlignment="1">
      <alignment horizontal="center" vertical="center" wrapText="1" readingOrder="2"/>
    </xf>
    <xf numFmtId="49" fontId="6" fillId="0" borderId="60" xfId="2" applyNumberFormat="1" applyFont="1" applyFill="1" applyBorder="1" applyAlignment="1">
      <alignment horizontal="center" vertical="center" wrapText="1" readingOrder="2"/>
    </xf>
    <xf numFmtId="49" fontId="6" fillId="0" borderId="15" xfId="2" applyNumberFormat="1" applyFont="1" applyFill="1" applyBorder="1" applyAlignment="1">
      <alignment horizontal="center" vertical="center" wrapText="1" readingOrder="1"/>
    </xf>
    <xf numFmtId="49" fontId="6" fillId="0" borderId="61" xfId="2" applyNumberFormat="1" applyFont="1" applyFill="1" applyBorder="1" applyAlignment="1">
      <alignment horizontal="center" vertical="center" wrapText="1" readingOrder="1"/>
    </xf>
    <xf numFmtId="49" fontId="6" fillId="0" borderId="62" xfId="2" applyNumberFormat="1" applyFont="1" applyFill="1" applyBorder="1" applyAlignment="1">
      <alignment horizontal="left" vertical="center" wrapText="1"/>
    </xf>
    <xf numFmtId="49" fontId="6" fillId="0" borderId="63" xfId="2" applyNumberFormat="1" applyFont="1" applyFill="1" applyBorder="1" applyAlignment="1">
      <alignment horizontal="left" vertical="center" wrapText="1"/>
    </xf>
    <xf numFmtId="49" fontId="5" fillId="0" borderId="0" xfId="1" applyNumberFormat="1" applyFont="1" applyFill="1" applyBorder="1" applyAlignment="1">
      <alignment horizontal="center" vertical="center"/>
    </xf>
    <xf numFmtId="49" fontId="5" fillId="0" borderId="0" xfId="1" applyNumberFormat="1" applyFont="1" applyFill="1" applyBorder="1" applyAlignment="1">
      <alignment vertical="center"/>
    </xf>
    <xf numFmtId="49" fontId="5" fillId="8" borderId="4" xfId="1" applyNumberFormat="1" applyFont="1" applyFill="1" applyBorder="1" applyAlignment="1">
      <alignment horizontal="center" vertical="center"/>
    </xf>
    <xf numFmtId="49" fontId="8" fillId="0" borderId="5" xfId="2" applyNumberFormat="1" applyFont="1" applyFill="1" applyBorder="1" applyAlignment="1">
      <alignment horizontal="center" vertical="center"/>
    </xf>
    <xf numFmtId="49" fontId="8" fillId="0" borderId="116" xfId="2" applyNumberFormat="1" applyFont="1" applyFill="1" applyBorder="1" applyAlignment="1">
      <alignment horizontal="center" vertical="center"/>
    </xf>
    <xf numFmtId="49" fontId="8" fillId="0" borderId="60" xfId="2" applyNumberFormat="1" applyFont="1" applyFill="1" applyBorder="1" applyAlignment="1">
      <alignment horizontal="center" vertical="center"/>
    </xf>
    <xf numFmtId="49" fontId="8" fillId="0" borderId="117" xfId="2" applyNumberFormat="1" applyFont="1" applyFill="1" applyBorder="1" applyAlignment="1">
      <alignment horizontal="center" vertical="center"/>
    </xf>
    <xf numFmtId="49" fontId="6" fillId="6" borderId="15" xfId="2" applyNumberFormat="1" applyFont="1" applyFill="1" applyBorder="1" applyAlignment="1">
      <alignment horizontal="center" vertical="center" wrapText="1" readingOrder="1"/>
    </xf>
    <xf numFmtId="49" fontId="6" fillId="6" borderId="61" xfId="2" applyNumberFormat="1" applyFont="1" applyFill="1" applyBorder="1" applyAlignment="1">
      <alignment horizontal="center" vertical="center" wrapText="1" readingOrder="1"/>
    </xf>
    <xf numFmtId="49" fontId="6" fillId="6" borderId="62" xfId="2" applyNumberFormat="1" applyFont="1" applyFill="1" applyBorder="1" applyAlignment="1">
      <alignment horizontal="left" vertical="center" wrapText="1"/>
    </xf>
    <xf numFmtId="49" fontId="6" fillId="6" borderId="63" xfId="2" applyNumberFormat="1" applyFont="1" applyFill="1" applyBorder="1" applyAlignment="1">
      <alignment horizontal="left" vertical="center" wrapText="1"/>
    </xf>
    <xf numFmtId="49" fontId="6" fillId="8" borderId="123" xfId="2" applyNumberFormat="1" applyFont="1" applyFill="1" applyBorder="1" applyAlignment="1">
      <alignment horizontal="center" vertical="center" wrapText="1"/>
    </xf>
    <xf numFmtId="49" fontId="6" fillId="8" borderId="0"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49" fontId="6" fillId="6" borderId="17" xfId="2" applyNumberFormat="1" applyFont="1" applyFill="1" applyBorder="1" applyAlignment="1">
      <alignment horizontal="center" vertical="center" wrapText="1" readingOrder="2"/>
    </xf>
    <xf numFmtId="49" fontId="6" fillId="6" borderId="60" xfId="2" applyNumberFormat="1" applyFont="1" applyFill="1" applyBorder="1" applyAlignment="1">
      <alignment horizontal="center" vertical="center" wrapText="1" readingOrder="2"/>
    </xf>
    <xf numFmtId="0" fontId="5" fillId="6" borderId="62" xfId="2" applyNumberFormat="1" applyFont="1" applyFill="1" applyBorder="1" applyAlignment="1">
      <alignment horizontal="right" vertical="center" wrapText="1" readingOrder="2"/>
    </xf>
    <xf numFmtId="0" fontId="5" fillId="6" borderId="63" xfId="2" applyNumberFormat="1" applyFont="1" applyFill="1" applyBorder="1" applyAlignment="1">
      <alignment horizontal="right" vertical="center" wrapText="1" readingOrder="2"/>
    </xf>
    <xf numFmtId="49" fontId="9" fillId="0" borderId="5" xfId="2" applyNumberFormat="1" applyFont="1" applyFill="1" applyBorder="1" applyAlignment="1">
      <alignment horizontal="center" vertical="center"/>
    </xf>
    <xf numFmtId="49" fontId="9" fillId="0" borderId="2" xfId="2" applyNumberFormat="1" applyFont="1" applyFill="1" applyBorder="1" applyAlignment="1">
      <alignment horizontal="center" vertical="center"/>
    </xf>
    <xf numFmtId="49" fontId="9" fillId="0" borderId="60" xfId="2" applyNumberFormat="1" applyFont="1" applyFill="1" applyBorder="1" applyAlignment="1">
      <alignment horizontal="center" vertical="center"/>
    </xf>
    <xf numFmtId="49" fontId="9" fillId="0" borderId="61" xfId="2" applyNumberFormat="1" applyFont="1" applyFill="1" applyBorder="1" applyAlignment="1">
      <alignment horizontal="center" vertical="center"/>
    </xf>
    <xf numFmtId="49" fontId="6" fillId="6" borderId="7" xfId="2" applyNumberFormat="1" applyFont="1" applyFill="1" applyBorder="1" applyAlignment="1">
      <alignment horizontal="left" vertical="center" wrapText="1"/>
    </xf>
    <xf numFmtId="0" fontId="5" fillId="6" borderId="7" xfId="2" applyNumberFormat="1" applyFont="1" applyFill="1" applyBorder="1" applyAlignment="1">
      <alignment horizontal="right" vertical="center" wrapText="1" readingOrder="2"/>
    </xf>
    <xf numFmtId="49" fontId="6" fillId="6" borderId="8" xfId="2" applyNumberFormat="1" applyFont="1" applyFill="1" applyBorder="1" applyAlignment="1">
      <alignment horizontal="center" vertical="center" wrapText="1" readingOrder="2"/>
    </xf>
    <xf numFmtId="49" fontId="6" fillId="6" borderId="6" xfId="2" applyNumberFormat="1" applyFont="1" applyFill="1" applyBorder="1" applyAlignment="1">
      <alignment horizontal="center" vertical="center" wrapText="1" readingOrder="1"/>
    </xf>
    <xf numFmtId="49" fontId="6" fillId="0" borderId="13" xfId="1" applyNumberFormat="1" applyFont="1" applyFill="1" applyBorder="1" applyAlignment="1">
      <alignment horizontal="left" vertical="center" wrapText="1" indent="1"/>
    </xf>
    <xf numFmtId="49" fontId="5" fillId="0" borderId="13" xfId="1" applyNumberFormat="1" applyFont="1" applyFill="1" applyBorder="1" applyAlignment="1">
      <alignment horizontal="right" vertical="center" wrapText="1" indent="1" readingOrder="2"/>
    </xf>
    <xf numFmtId="49" fontId="6" fillId="6" borderId="13" xfId="1" applyNumberFormat="1" applyFont="1" applyFill="1" applyBorder="1" applyAlignment="1">
      <alignment horizontal="left" vertical="center" wrapText="1" indent="1"/>
    </xf>
    <xf numFmtId="49" fontId="5" fillId="6" borderId="13" xfId="1" applyNumberFormat="1" applyFont="1" applyFill="1" applyBorder="1" applyAlignment="1">
      <alignment horizontal="right" vertical="center" wrapText="1" indent="1" readingOrder="2"/>
    </xf>
    <xf numFmtId="49" fontId="6" fillId="0" borderId="16" xfId="1" applyNumberFormat="1" applyFont="1" applyFill="1" applyBorder="1" applyAlignment="1">
      <alignment horizontal="left" vertical="center" wrapText="1" indent="1"/>
    </xf>
    <xf numFmtId="49" fontId="5" fillId="0" borderId="16" xfId="1" applyNumberFormat="1" applyFont="1" applyFill="1" applyBorder="1" applyAlignment="1">
      <alignment horizontal="right" vertical="center" wrapText="1" indent="1" readingOrder="2"/>
    </xf>
    <xf numFmtId="49" fontId="11" fillId="0" borderId="10"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49" fontId="14" fillId="0" borderId="10"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5" fillId="8" borderId="120" xfId="1" applyNumberFormat="1" applyFont="1" applyFill="1" applyBorder="1" applyAlignment="1">
      <alignment horizontal="center" wrapText="1"/>
    </xf>
    <xf numFmtId="49" fontId="5" fillId="8" borderId="21" xfId="1" applyNumberFormat="1" applyFont="1" applyFill="1" applyBorder="1" applyAlignment="1">
      <alignment horizontal="center" wrapText="1"/>
    </xf>
    <xf numFmtId="49" fontId="14" fillId="8" borderId="120" xfId="1" applyNumberFormat="1" applyFont="1" applyFill="1" applyBorder="1" applyAlignment="1">
      <alignment horizontal="center" wrapText="1"/>
    </xf>
    <xf numFmtId="49" fontId="14" fillId="8" borderId="21" xfId="1" applyNumberFormat="1" applyFont="1" applyFill="1" applyBorder="1" applyAlignment="1">
      <alignment horizontal="center" wrapText="1"/>
    </xf>
    <xf numFmtId="0" fontId="44" fillId="8" borderId="21" xfId="1" applyFont="1" applyFill="1" applyBorder="1" applyAlignment="1">
      <alignment horizontal="center" vertical="top" wrapText="1" readingOrder="1"/>
    </xf>
    <xf numFmtId="0" fontId="44" fillId="8" borderId="7" xfId="1" applyFont="1" applyFill="1" applyBorder="1" applyAlignment="1">
      <alignment horizontal="center" vertical="top" wrapText="1" readingOrder="1"/>
    </xf>
    <xf numFmtId="0" fontId="46" fillId="8" borderId="120" xfId="1" applyFont="1" applyFill="1" applyBorder="1" applyAlignment="1">
      <alignment horizontal="center" wrapText="1"/>
    </xf>
    <xf numFmtId="0" fontId="46" fillId="8" borderId="21" xfId="1" applyFont="1" applyFill="1" applyBorder="1" applyAlignment="1">
      <alignment horizontal="center" wrapText="1"/>
    </xf>
    <xf numFmtId="0" fontId="5" fillId="6" borderId="21" xfId="2" applyNumberFormat="1" applyFont="1" applyFill="1" applyBorder="1" applyAlignment="1">
      <alignment horizontal="right" vertical="center" wrapText="1" readingOrder="2"/>
    </xf>
    <xf numFmtId="49" fontId="6" fillId="6" borderId="22" xfId="2" applyNumberFormat="1" applyFont="1" applyFill="1" applyBorder="1" applyAlignment="1">
      <alignment horizontal="center" vertical="center" wrapText="1" readingOrder="2"/>
    </xf>
    <xf numFmtId="0" fontId="5" fillId="0" borderId="3" xfId="2" applyNumberFormat="1" applyFont="1" applyFill="1" applyBorder="1" applyAlignment="1">
      <alignment horizontal="right" vertical="center" wrapText="1" readingOrder="2"/>
    </xf>
    <xf numFmtId="49" fontId="6" fillId="0" borderId="5" xfId="2" applyNumberFormat="1" applyFont="1" applyFill="1" applyBorder="1" applyAlignment="1">
      <alignment horizontal="center" vertical="center" wrapText="1" readingOrder="2"/>
    </xf>
    <xf numFmtId="0" fontId="5" fillId="0" borderId="7" xfId="2" applyNumberFormat="1" applyFont="1" applyFill="1" applyBorder="1" applyAlignment="1">
      <alignment horizontal="right" vertical="center" wrapText="1" readingOrder="2"/>
    </xf>
    <xf numFmtId="49" fontId="6" fillId="0" borderId="8" xfId="2" applyNumberFormat="1" applyFont="1" applyFill="1" applyBorder="1" applyAlignment="1">
      <alignment horizontal="center" vertical="center" wrapText="1" readingOrder="2"/>
    </xf>
    <xf numFmtId="49" fontId="6" fillId="6" borderId="20" xfId="2" applyNumberFormat="1" applyFont="1" applyFill="1" applyBorder="1" applyAlignment="1">
      <alignment horizontal="center" vertical="center" wrapText="1" readingOrder="1"/>
    </xf>
    <xf numFmtId="49" fontId="6" fillId="6" borderId="21" xfId="2" applyNumberFormat="1" applyFont="1" applyFill="1" applyBorder="1" applyAlignment="1">
      <alignment horizontal="left" vertical="center" wrapText="1"/>
    </xf>
    <xf numFmtId="49" fontId="6" fillId="0" borderId="2" xfId="2" applyNumberFormat="1" applyFont="1" applyFill="1" applyBorder="1" applyAlignment="1">
      <alignment horizontal="center" vertical="center" wrapText="1" readingOrder="1"/>
    </xf>
    <xf numFmtId="49" fontId="6" fillId="0" borderId="3" xfId="2" applyNumberFormat="1" applyFont="1" applyFill="1" applyBorder="1" applyAlignment="1">
      <alignment horizontal="left" vertical="center" wrapText="1"/>
    </xf>
    <xf numFmtId="49" fontId="6" fillId="0" borderId="6" xfId="2" applyNumberFormat="1" applyFont="1" applyFill="1" applyBorder="1" applyAlignment="1">
      <alignment horizontal="center" vertical="center" wrapText="1" readingOrder="1"/>
    </xf>
    <xf numFmtId="49" fontId="6" fillId="0" borderId="7" xfId="2" applyNumberFormat="1" applyFont="1" applyFill="1" applyBorder="1" applyAlignment="1">
      <alignment horizontal="left" vertical="center" wrapText="1"/>
    </xf>
    <xf numFmtId="49" fontId="9"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49" fontId="8" fillId="0" borderId="10"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49" fontId="5" fillId="8" borderId="133" xfId="1" applyNumberFormat="1" applyFont="1" applyFill="1" applyBorder="1" applyAlignment="1">
      <alignment horizontal="center" vertical="center"/>
    </xf>
    <xf numFmtId="49" fontId="5" fillId="8" borderId="134" xfId="1" applyNumberFormat="1" applyFont="1" applyFill="1" applyBorder="1" applyAlignment="1">
      <alignment horizontal="center" vertical="center"/>
    </xf>
    <xf numFmtId="0" fontId="59" fillId="8" borderId="120" xfId="1" applyFont="1" applyFill="1" applyBorder="1" applyAlignment="1">
      <alignment horizontal="center" wrapText="1"/>
    </xf>
    <xf numFmtId="0" fontId="59" fillId="8" borderId="21" xfId="1" applyFont="1" applyFill="1" applyBorder="1" applyAlignment="1">
      <alignment horizontal="center" wrapText="1"/>
    </xf>
    <xf numFmtId="49" fontId="5" fillId="8" borderId="122" xfId="1" applyNumberFormat="1" applyFont="1" applyFill="1" applyBorder="1" applyAlignment="1">
      <alignment horizontal="center" vertical="center"/>
    </xf>
    <xf numFmtId="49" fontId="5" fillId="8" borderId="22" xfId="1" applyNumberFormat="1" applyFont="1" applyFill="1" applyBorder="1" applyAlignment="1">
      <alignment horizontal="center" vertical="center"/>
    </xf>
    <xf numFmtId="0" fontId="65" fillId="0" borderId="0" xfId="8" applyFont="1" applyAlignment="1">
      <alignment horizontal="center"/>
    </xf>
    <xf numFmtId="0" fontId="66" fillId="0" borderId="0" xfId="8" applyFont="1" applyAlignment="1">
      <alignment horizontal="left" vertical="center"/>
    </xf>
    <xf numFmtId="0" fontId="67" fillId="0" borderId="0" xfId="8" applyFont="1" applyAlignment="1">
      <alignment horizontal="right" vertical="center"/>
    </xf>
    <xf numFmtId="0" fontId="15" fillId="9" borderId="146" xfId="8" applyFont="1" applyFill="1" applyBorder="1" applyAlignment="1">
      <alignment horizontal="center" vertical="center" wrapText="1" readingOrder="2"/>
    </xf>
    <xf numFmtId="0" fontId="15" fillId="9" borderId="151" xfId="8" applyFont="1" applyFill="1" applyBorder="1" applyAlignment="1">
      <alignment horizontal="center" vertical="center" wrapText="1" readingOrder="2"/>
    </xf>
    <xf numFmtId="0" fontId="15" fillId="9" borderId="160" xfId="8" applyFont="1" applyFill="1" applyBorder="1" applyAlignment="1">
      <alignment horizontal="center" vertical="center" wrapText="1" readingOrder="2"/>
    </xf>
    <xf numFmtId="0" fontId="68" fillId="9" borderId="147" xfId="8" applyFont="1" applyFill="1" applyBorder="1" applyAlignment="1">
      <alignment horizontal="center" vertical="center" wrapText="1" readingOrder="2"/>
    </xf>
    <xf numFmtId="0" fontId="68" fillId="9" borderId="148" xfId="8" applyFont="1" applyFill="1" applyBorder="1" applyAlignment="1">
      <alignment horizontal="center" vertical="center" wrapText="1" readingOrder="2"/>
    </xf>
    <xf numFmtId="0" fontId="68" fillId="9" borderId="149" xfId="8" applyFont="1" applyFill="1" applyBorder="1" applyAlignment="1">
      <alignment horizontal="center" vertical="center" wrapText="1" readingOrder="2"/>
    </xf>
    <xf numFmtId="0" fontId="68" fillId="9" borderId="150" xfId="8" applyFont="1" applyFill="1" applyBorder="1" applyAlignment="1">
      <alignment horizontal="center" vertical="center" wrapText="1"/>
    </xf>
    <xf numFmtId="0" fontId="68" fillId="9" borderId="155" xfId="8" applyFont="1" applyFill="1" applyBorder="1" applyAlignment="1">
      <alignment horizontal="center" vertical="center" wrapText="1"/>
    </xf>
    <xf numFmtId="0" fontId="68" fillId="9" borderId="159" xfId="8" applyFont="1" applyFill="1" applyBorder="1" applyAlignment="1">
      <alignment horizontal="center" vertical="center" wrapText="1"/>
    </xf>
    <xf numFmtId="0" fontId="7" fillId="10" borderId="152" xfId="8" applyFont="1" applyFill="1" applyBorder="1" applyAlignment="1">
      <alignment horizontal="center" vertical="center" wrapText="1" readingOrder="2"/>
    </xf>
    <xf numFmtId="0" fontId="7" fillId="10" borderId="153" xfId="8" applyFont="1" applyFill="1" applyBorder="1" applyAlignment="1">
      <alignment horizontal="center" vertical="center" wrapText="1" readingOrder="2"/>
    </xf>
    <xf numFmtId="0" fontId="5" fillId="11" borderId="153" xfId="8" applyFont="1" applyFill="1" applyBorder="1" applyAlignment="1">
      <alignment horizontal="center" vertical="center" wrapText="1" readingOrder="2"/>
    </xf>
    <xf numFmtId="0" fontId="5" fillId="11" borderId="162" xfId="8" applyFont="1" applyFill="1" applyBorder="1" applyAlignment="1">
      <alignment horizontal="center" vertical="center" wrapText="1" readingOrder="2"/>
    </xf>
    <xf numFmtId="0" fontId="71" fillId="9" borderId="170" xfId="8" applyFont="1" applyFill="1" applyBorder="1" applyAlignment="1">
      <alignment horizontal="center" vertical="center"/>
    </xf>
    <xf numFmtId="0" fontId="71" fillId="9" borderId="171" xfId="8" applyFont="1" applyFill="1" applyBorder="1" applyAlignment="1">
      <alignment horizontal="center" vertical="center"/>
    </xf>
    <xf numFmtId="0" fontId="5" fillId="11" borderId="154" xfId="8" applyFont="1" applyFill="1" applyBorder="1" applyAlignment="1">
      <alignment horizontal="center" vertical="center" wrapText="1" readingOrder="2"/>
    </xf>
    <xf numFmtId="0" fontId="5" fillId="11" borderId="166" xfId="8" applyFont="1" applyFill="1" applyBorder="1" applyAlignment="1">
      <alignment horizontal="center" vertical="center" wrapText="1" readingOrder="2"/>
    </xf>
    <xf numFmtId="0" fontId="5" fillId="11" borderId="152" xfId="8" applyFont="1" applyFill="1" applyBorder="1" applyAlignment="1">
      <alignment horizontal="center" vertical="center" wrapText="1" readingOrder="2"/>
    </xf>
    <xf numFmtId="0" fontId="5" fillId="11" borderId="161" xfId="8" applyFont="1" applyFill="1" applyBorder="1" applyAlignment="1">
      <alignment horizontal="center" vertical="center" wrapText="1" readingOrder="2"/>
    </xf>
    <xf numFmtId="0" fontId="5" fillId="11" borderId="156" xfId="8" applyFont="1" applyFill="1" applyBorder="1" applyAlignment="1">
      <alignment horizontal="center" vertical="center" wrapText="1" readingOrder="2"/>
    </xf>
    <xf numFmtId="0" fontId="5" fillId="11" borderId="157" xfId="8" applyFont="1" applyFill="1" applyBorder="1" applyAlignment="1">
      <alignment horizontal="center" vertical="center" wrapText="1" readingOrder="2"/>
    </xf>
    <xf numFmtId="0" fontId="5" fillId="11" borderId="163" xfId="8" applyFont="1" applyFill="1" applyBorder="1" applyAlignment="1">
      <alignment horizontal="center" vertical="center" wrapText="1" readingOrder="2"/>
    </xf>
    <xf numFmtId="0" fontId="5" fillId="11" borderId="164" xfId="8" applyFont="1" applyFill="1" applyBorder="1" applyAlignment="1">
      <alignment horizontal="center" vertical="center" wrapText="1" readingOrder="2"/>
    </xf>
    <xf numFmtId="0" fontId="5" fillId="11" borderId="158" xfId="8" applyFont="1" applyFill="1" applyBorder="1" applyAlignment="1">
      <alignment horizontal="center" vertical="center" wrapText="1" readingOrder="2"/>
    </xf>
    <xf numFmtId="0" fontId="5" fillId="11" borderId="165" xfId="8" applyFont="1" applyFill="1" applyBorder="1" applyAlignment="1">
      <alignment horizontal="center" vertical="center" wrapText="1" readingOrder="2"/>
    </xf>
    <xf numFmtId="0" fontId="71" fillId="9" borderId="169" xfId="8" applyFont="1" applyFill="1" applyBorder="1" applyAlignment="1">
      <alignment horizontal="center" vertical="center"/>
    </xf>
    <xf numFmtId="0" fontId="73" fillId="11" borderId="201" xfId="8" applyFont="1" applyFill="1" applyBorder="1" applyAlignment="1">
      <alignment horizontal="right" vertical="center" wrapText="1" readingOrder="2"/>
    </xf>
    <xf numFmtId="0" fontId="73" fillId="11" borderId="202" xfId="8" applyFont="1" applyFill="1" applyBorder="1" applyAlignment="1">
      <alignment horizontal="right" vertical="center" wrapText="1" readingOrder="2"/>
    </xf>
    <xf numFmtId="0" fontId="76" fillId="11" borderId="202" xfId="8" applyFont="1" applyFill="1" applyBorder="1" applyAlignment="1">
      <alignment horizontal="left" vertical="center" wrapText="1" readingOrder="1"/>
    </xf>
    <xf numFmtId="0" fontId="73" fillId="11" borderId="202" xfId="8" applyFont="1" applyFill="1" applyBorder="1" applyAlignment="1">
      <alignment horizontal="left" vertical="center" wrapText="1" readingOrder="1"/>
    </xf>
    <xf numFmtId="0" fontId="73" fillId="11" borderId="203" xfId="8" applyFont="1" applyFill="1" applyBorder="1" applyAlignment="1">
      <alignment horizontal="left" vertical="center" wrapText="1" readingOrder="1"/>
    </xf>
    <xf numFmtId="0" fontId="78" fillId="0" borderId="123" xfId="8" applyFont="1" applyFill="1" applyBorder="1" applyAlignment="1">
      <alignment horizontal="right" vertical="top" wrapText="1" readingOrder="2"/>
    </xf>
    <xf numFmtId="0" fontId="78" fillId="0" borderId="123" xfId="8" applyFont="1" applyFill="1" applyBorder="1" applyAlignment="1">
      <alignment horizontal="left" vertical="top" wrapText="1" readingOrder="1"/>
    </xf>
    <xf numFmtId="0" fontId="73" fillId="11" borderId="196" xfId="8" applyFont="1" applyFill="1" applyBorder="1" applyAlignment="1">
      <alignment horizontal="right" vertical="center" wrapText="1" readingOrder="2"/>
    </xf>
    <xf numFmtId="0" fontId="73" fillId="11" borderId="197" xfId="8" applyFont="1" applyFill="1" applyBorder="1" applyAlignment="1">
      <alignment horizontal="right" vertical="center" wrapText="1" readingOrder="2"/>
    </xf>
    <xf numFmtId="0" fontId="76" fillId="11" borderId="197" xfId="8" applyFont="1" applyFill="1" applyBorder="1" applyAlignment="1">
      <alignment horizontal="left" vertical="center" wrapText="1" readingOrder="1"/>
    </xf>
    <xf numFmtId="0" fontId="73" fillId="11" borderId="197" xfId="8" applyFont="1" applyFill="1" applyBorder="1" applyAlignment="1">
      <alignment horizontal="left" vertical="center" wrapText="1" readingOrder="1"/>
    </xf>
    <xf numFmtId="0" fontId="73" fillId="11" borderId="198" xfId="8" applyFont="1" applyFill="1" applyBorder="1" applyAlignment="1">
      <alignment horizontal="left" vertical="center" wrapText="1" readingOrder="1"/>
    </xf>
    <xf numFmtId="0" fontId="76" fillId="11" borderId="199" xfId="8" applyFont="1" applyFill="1" applyBorder="1" applyAlignment="1">
      <alignment horizontal="right" vertical="center" wrapText="1" readingOrder="2"/>
    </xf>
    <xf numFmtId="0" fontId="73" fillId="11" borderId="187" xfId="8" applyFont="1" applyFill="1" applyBorder="1" applyAlignment="1">
      <alignment horizontal="right" vertical="center" wrapText="1" readingOrder="2"/>
    </xf>
    <xf numFmtId="0" fontId="76" fillId="11" borderId="187" xfId="8" applyFont="1" applyFill="1" applyBorder="1" applyAlignment="1">
      <alignment horizontal="left" vertical="center" wrapText="1" readingOrder="1"/>
    </xf>
    <xf numFmtId="0" fontId="73" fillId="11" borderId="187" xfId="8" applyFont="1" applyFill="1" applyBorder="1" applyAlignment="1">
      <alignment horizontal="left" vertical="center" wrapText="1" readingOrder="1"/>
    </xf>
    <xf numFmtId="0" fontId="73" fillId="11" borderId="200" xfId="8" applyFont="1" applyFill="1" applyBorder="1" applyAlignment="1">
      <alignment horizontal="left" vertical="center" wrapText="1" readingOrder="1"/>
    </xf>
    <xf numFmtId="0" fontId="73" fillId="11" borderId="199" xfId="8" applyFont="1" applyFill="1" applyBorder="1" applyAlignment="1">
      <alignment horizontal="right" vertical="center" wrapText="1" readingOrder="2"/>
    </xf>
    <xf numFmtId="14" fontId="82" fillId="0" borderId="154" xfId="8" applyNumberFormat="1" applyFont="1" applyBorder="1" applyAlignment="1">
      <alignment horizontal="center" vertical="center"/>
    </xf>
    <xf numFmtId="14" fontId="82" fillId="0" borderId="133" xfId="8" applyNumberFormat="1" applyFont="1" applyBorder="1" applyAlignment="1">
      <alignment horizontal="center" vertical="center"/>
    </xf>
    <xf numFmtId="0" fontId="25" fillId="13" borderId="204" xfId="8" applyFill="1" applyBorder="1" applyAlignment="1">
      <alignment horizontal="center"/>
    </xf>
    <xf numFmtId="0" fontId="25" fillId="13" borderId="133" xfId="8" applyFill="1" applyBorder="1" applyAlignment="1">
      <alignment horizontal="center"/>
    </xf>
    <xf numFmtId="0" fontId="25" fillId="13" borderId="205" xfId="8" applyFill="1" applyBorder="1" applyAlignment="1">
      <alignment horizontal="center"/>
    </xf>
    <xf numFmtId="0" fontId="73" fillId="0" borderId="133" xfId="8" applyFont="1" applyBorder="1" applyAlignment="1">
      <alignment horizontal="center" vertical="center" readingOrder="1"/>
    </xf>
    <xf numFmtId="0" fontId="73" fillId="0" borderId="152" xfId="8" applyFont="1" applyBorder="1" applyAlignment="1">
      <alignment horizontal="center" vertical="center" readingOrder="1"/>
    </xf>
    <xf numFmtId="0" fontId="82" fillId="0" borderId="154" xfId="8" applyFont="1" applyBorder="1" applyAlignment="1">
      <alignment horizontal="center" vertical="center"/>
    </xf>
    <xf numFmtId="0" fontId="82" fillId="0" borderId="133" xfId="8" applyFont="1" applyBorder="1" applyAlignment="1">
      <alignment horizontal="center" vertical="center"/>
    </xf>
    <xf numFmtId="0" fontId="73" fillId="0" borderId="133" xfId="8" applyFont="1" applyBorder="1" applyAlignment="1">
      <alignment horizontal="center" vertical="center"/>
    </xf>
    <xf numFmtId="0" fontId="73" fillId="0" borderId="152" xfId="8" applyFont="1" applyBorder="1" applyAlignment="1">
      <alignment horizontal="center" vertical="center"/>
    </xf>
    <xf numFmtId="0" fontId="15" fillId="14" borderId="146" xfId="8" applyFont="1" applyFill="1" applyBorder="1" applyAlignment="1">
      <alignment horizontal="center" vertical="center" wrapText="1" readingOrder="2"/>
    </xf>
    <xf numFmtId="0" fontId="15" fillId="14" borderId="151" xfId="8" applyFont="1" applyFill="1" applyBorder="1" applyAlignment="1">
      <alignment horizontal="center" vertical="center" wrapText="1" readingOrder="2"/>
    </xf>
    <xf numFmtId="0" fontId="15" fillId="14" borderId="160" xfId="8" applyFont="1" applyFill="1" applyBorder="1" applyAlignment="1">
      <alignment horizontal="center" vertical="center" wrapText="1" readingOrder="2"/>
    </xf>
    <xf numFmtId="0" fontId="83" fillId="14" borderId="206" xfId="8" applyFont="1" applyFill="1" applyBorder="1" applyAlignment="1">
      <alignment horizontal="center" vertical="center" wrapText="1" readingOrder="2"/>
    </xf>
    <xf numFmtId="0" fontId="83" fillId="14" borderId="207" xfId="8" applyFont="1" applyFill="1" applyBorder="1" applyAlignment="1">
      <alignment horizontal="center" vertical="center" wrapText="1" readingOrder="2"/>
    </xf>
    <xf numFmtId="0" fontId="5" fillId="15" borderId="152" xfId="8" applyFont="1" applyFill="1" applyBorder="1" applyAlignment="1">
      <alignment horizontal="center" vertical="center" wrapText="1" readingOrder="2"/>
    </xf>
    <xf numFmtId="0" fontId="5" fillId="15" borderId="153" xfId="8" applyFont="1" applyFill="1" applyBorder="1" applyAlignment="1">
      <alignment horizontal="center" vertical="center" wrapText="1" readingOrder="2"/>
    </xf>
    <xf numFmtId="0" fontId="5" fillId="15" borderId="162" xfId="8" applyFont="1" applyFill="1" applyBorder="1" applyAlignment="1">
      <alignment horizontal="center" vertical="center" wrapText="1" readingOrder="2"/>
    </xf>
    <xf numFmtId="0" fontId="5" fillId="15" borderId="208" xfId="8" applyFont="1" applyFill="1" applyBorder="1" applyAlignment="1">
      <alignment horizontal="center" vertical="center" wrapText="1" readingOrder="2"/>
    </xf>
    <xf numFmtId="0" fontId="5" fillId="15" borderId="209" xfId="8" applyFont="1" applyFill="1" applyBorder="1" applyAlignment="1">
      <alignment horizontal="center" vertical="center" wrapText="1" readingOrder="2"/>
    </xf>
    <xf numFmtId="0" fontId="5" fillId="13" borderId="152" xfId="8" applyFont="1" applyFill="1" applyBorder="1" applyAlignment="1">
      <alignment horizontal="center" vertical="center" wrapText="1" readingOrder="2"/>
    </xf>
    <xf numFmtId="0" fontId="5" fillId="13" borderId="153" xfId="8" applyFont="1" applyFill="1" applyBorder="1" applyAlignment="1">
      <alignment horizontal="center" vertical="center" wrapText="1" readingOrder="2"/>
    </xf>
    <xf numFmtId="0" fontId="5" fillId="13" borderId="161" xfId="8" applyFont="1" applyFill="1" applyBorder="1" applyAlignment="1">
      <alignment horizontal="center" vertical="center" wrapText="1" readingOrder="2"/>
    </xf>
    <xf numFmtId="0" fontId="5" fillId="13" borderId="162" xfId="8" applyFont="1" applyFill="1" applyBorder="1" applyAlignment="1">
      <alignment horizontal="center" vertical="center" wrapText="1" readingOrder="2"/>
    </xf>
    <xf numFmtId="0" fontId="73" fillId="13" borderId="201" xfId="8" applyFont="1" applyFill="1" applyBorder="1" applyAlignment="1">
      <alignment horizontal="right" vertical="center" wrapText="1" readingOrder="2"/>
    </xf>
    <xf numFmtId="0" fontId="73" fillId="13" borderId="202" xfId="8" applyFont="1" applyFill="1" applyBorder="1" applyAlignment="1">
      <alignment horizontal="right" vertical="center" wrapText="1" readingOrder="2"/>
    </xf>
    <xf numFmtId="0" fontId="73" fillId="13" borderId="202" xfId="8" applyFont="1" applyFill="1" applyBorder="1" applyAlignment="1">
      <alignment horizontal="left" vertical="center" wrapText="1" readingOrder="1"/>
    </xf>
    <xf numFmtId="0" fontId="73" fillId="13" borderId="203" xfId="8" applyFont="1" applyFill="1" applyBorder="1" applyAlignment="1">
      <alignment horizontal="left" vertical="center" wrapText="1" readingOrder="1"/>
    </xf>
    <xf numFmtId="0" fontId="73" fillId="0" borderId="0" xfId="8" applyFont="1" applyBorder="1" applyAlignment="1">
      <alignment horizontal="right" vertical="center" wrapText="1" readingOrder="2"/>
    </xf>
    <xf numFmtId="0" fontId="78" fillId="0" borderId="0" xfId="8" applyFont="1" applyAlignment="1">
      <alignment horizontal="right" vertical="top" wrapText="1" readingOrder="2"/>
    </xf>
    <xf numFmtId="0" fontId="71" fillId="14" borderId="210" xfId="8" applyFont="1" applyFill="1" applyBorder="1" applyAlignment="1">
      <alignment horizontal="center" vertical="center"/>
    </xf>
    <xf numFmtId="0" fontId="71" fillId="14" borderId="169" xfId="8" applyFont="1" applyFill="1" applyBorder="1" applyAlignment="1">
      <alignment horizontal="center" vertical="center"/>
    </xf>
    <xf numFmtId="0" fontId="71" fillId="14" borderId="171" xfId="8" applyFont="1" applyFill="1" applyBorder="1" applyAlignment="1">
      <alignment horizontal="center" vertical="center"/>
    </xf>
    <xf numFmtId="0" fontId="71" fillId="14" borderId="211" xfId="8" applyFont="1" applyFill="1" applyBorder="1" applyAlignment="1">
      <alignment horizontal="center" vertical="center"/>
    </xf>
    <xf numFmtId="0" fontId="76" fillId="13" borderId="196" xfId="8" applyFont="1" applyFill="1" applyBorder="1" applyAlignment="1">
      <alignment horizontal="right" vertical="center" wrapText="1" readingOrder="2"/>
    </xf>
    <xf numFmtId="0" fontId="73" fillId="13" borderId="197" xfId="8" applyFont="1" applyFill="1" applyBorder="1" applyAlignment="1">
      <alignment horizontal="right" vertical="center" wrapText="1" readingOrder="2"/>
    </xf>
    <xf numFmtId="0" fontId="76" fillId="13" borderId="197" xfId="8" applyFont="1" applyFill="1" applyBorder="1" applyAlignment="1">
      <alignment horizontal="left" vertical="center" wrapText="1" readingOrder="1"/>
    </xf>
    <xf numFmtId="0" fontId="73" fillId="13" borderId="197" xfId="8" applyFont="1" applyFill="1" applyBorder="1" applyAlignment="1">
      <alignment horizontal="left" vertical="center" wrapText="1" readingOrder="1"/>
    </xf>
    <xf numFmtId="0" fontId="73" fillId="13" borderId="198" xfId="8" applyFont="1" applyFill="1" applyBorder="1" applyAlignment="1">
      <alignment horizontal="left" vertical="center" wrapText="1" readingOrder="1"/>
    </xf>
    <xf numFmtId="0" fontId="73" fillId="13" borderId="199" xfId="8" applyFont="1" applyFill="1" applyBorder="1" applyAlignment="1">
      <alignment horizontal="right" vertical="center" wrapText="1" readingOrder="2"/>
    </xf>
    <xf numFmtId="0" fontId="73" fillId="13" borderId="187" xfId="8" applyFont="1" applyFill="1" applyBorder="1" applyAlignment="1">
      <alignment horizontal="right" vertical="center" wrapText="1" readingOrder="2"/>
    </xf>
    <xf numFmtId="0" fontId="73" fillId="13" borderId="187" xfId="8" applyFont="1" applyFill="1" applyBorder="1" applyAlignment="1">
      <alignment horizontal="left" vertical="center" wrapText="1" readingOrder="1"/>
    </xf>
    <xf numFmtId="0" fontId="73" fillId="13" borderId="200" xfId="8" applyFont="1" applyFill="1" applyBorder="1" applyAlignment="1">
      <alignment horizontal="left" vertical="center" wrapText="1" readingOrder="1"/>
    </xf>
    <xf numFmtId="0" fontId="84" fillId="0" borderId="154" xfId="8" applyFont="1" applyBorder="1" applyAlignment="1">
      <alignment horizontal="center" vertical="center"/>
    </xf>
    <xf numFmtId="0" fontId="84" fillId="0" borderId="133" xfId="8" applyFont="1" applyBorder="1" applyAlignment="1">
      <alignment horizontal="center" vertical="center"/>
    </xf>
    <xf numFmtId="0" fontId="84" fillId="0" borderId="205" xfId="8" applyFont="1" applyBorder="1" applyAlignment="1">
      <alignment horizontal="center" vertical="center"/>
    </xf>
    <xf numFmtId="0" fontId="25" fillId="16" borderId="204" xfId="8" applyFill="1" applyBorder="1" applyAlignment="1">
      <alignment horizontal="center"/>
    </xf>
    <xf numFmtId="0" fontId="25" fillId="16" borderId="133" xfId="8" applyFill="1" applyBorder="1" applyAlignment="1">
      <alignment horizontal="center"/>
    </xf>
    <xf numFmtId="0" fontId="25" fillId="16" borderId="205" xfId="8" applyFill="1" applyBorder="1" applyAlignment="1">
      <alignment horizontal="center"/>
    </xf>
    <xf numFmtId="0" fontId="84" fillId="0" borderId="204" xfId="8" applyFont="1" applyBorder="1" applyAlignment="1">
      <alignment horizontal="center" vertical="center"/>
    </xf>
    <xf numFmtId="0" fontId="84" fillId="0" borderId="152" xfId="8" applyFont="1" applyBorder="1" applyAlignment="1">
      <alignment horizontal="center" vertical="center"/>
    </xf>
    <xf numFmtId="0" fontId="84" fillId="16" borderId="133" xfId="8" applyFont="1" applyFill="1" applyBorder="1" applyAlignment="1">
      <alignment horizontal="center" vertical="center"/>
    </xf>
    <xf numFmtId="0" fontId="15" fillId="16" borderId="152" xfId="8" applyFont="1" applyFill="1" applyBorder="1" applyAlignment="1">
      <alignment horizontal="center" vertical="center" wrapText="1" readingOrder="2"/>
    </xf>
    <xf numFmtId="0" fontId="15" fillId="16" borderId="161" xfId="8" applyFont="1" applyFill="1" applyBorder="1" applyAlignment="1">
      <alignment horizontal="center" vertical="center" wrapText="1" readingOrder="2"/>
    </xf>
    <xf numFmtId="0" fontId="71" fillId="17" borderId="210" xfId="8" applyFont="1" applyFill="1" applyBorder="1" applyAlignment="1">
      <alignment horizontal="center" vertical="center"/>
    </xf>
    <xf numFmtId="0" fontId="71" fillId="17" borderId="169"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11" xfId="8" applyFont="1" applyFill="1" applyBorder="1" applyAlignment="1">
      <alignment horizontal="center" vertical="center"/>
    </xf>
    <xf numFmtId="0" fontId="25" fillId="17" borderId="146" xfId="8" applyFill="1" applyBorder="1" applyAlignment="1">
      <alignment horizontal="center" vertical="center"/>
    </xf>
    <xf numFmtId="0" fontId="25" fillId="17" borderId="172" xfId="8" applyFill="1" applyBorder="1" applyAlignment="1">
      <alignment horizontal="center" vertical="center"/>
    </xf>
    <xf numFmtId="0" fontId="25" fillId="0" borderId="223" xfId="8" applyFill="1" applyBorder="1" applyAlignment="1">
      <alignment horizontal="center" vertical="center"/>
    </xf>
    <xf numFmtId="0" fontId="25" fillId="0" borderId="224" xfId="8" applyFill="1" applyBorder="1" applyAlignment="1">
      <alignment horizontal="center" vertical="center"/>
    </xf>
    <xf numFmtId="0" fontId="25" fillId="0" borderId="215" xfId="8" applyFill="1" applyBorder="1" applyAlignment="1">
      <alignment horizontal="center" vertical="center"/>
    </xf>
    <xf numFmtId="0" fontId="25" fillId="0" borderId="183" xfId="8" applyFill="1" applyBorder="1" applyAlignment="1">
      <alignment horizontal="center" vertical="center"/>
    </xf>
    <xf numFmtId="0" fontId="25" fillId="0" borderId="216" xfId="8" applyFill="1" applyBorder="1" applyAlignment="1">
      <alignment horizontal="center" vertical="center"/>
    </xf>
    <xf numFmtId="0" fontId="25" fillId="0" borderId="184" xfId="8" applyFill="1" applyBorder="1" applyAlignment="1">
      <alignment horizontal="center" vertical="center"/>
    </xf>
    <xf numFmtId="0" fontId="15" fillId="17" borderId="146" xfId="8" applyFont="1" applyFill="1" applyBorder="1" applyAlignment="1">
      <alignment horizontal="center" vertical="center" wrapText="1" readingOrder="2"/>
    </xf>
    <xf numFmtId="0" fontId="15" fillId="17" borderId="151" xfId="8" applyFont="1" applyFill="1" applyBorder="1" applyAlignment="1">
      <alignment horizontal="center" vertical="center" wrapText="1" readingOrder="2"/>
    </xf>
    <xf numFmtId="0" fontId="15" fillId="17" borderId="160" xfId="8" applyFont="1" applyFill="1" applyBorder="1" applyAlignment="1">
      <alignment horizontal="center" vertical="center" wrapText="1" readingOrder="2"/>
    </xf>
    <xf numFmtId="0" fontId="83" fillId="17" borderId="206" xfId="8" applyFont="1" applyFill="1" applyBorder="1" applyAlignment="1">
      <alignment horizontal="center" vertical="center" wrapText="1" readingOrder="2"/>
    </xf>
    <xf numFmtId="0" fontId="83" fillId="17" borderId="207" xfId="8" applyFont="1" applyFill="1" applyBorder="1" applyAlignment="1">
      <alignment horizontal="center" vertical="center" wrapText="1" readingOrder="2"/>
    </xf>
    <xf numFmtId="0" fontId="5" fillId="18" borderId="152" xfId="8" applyFont="1" applyFill="1" applyBorder="1" applyAlignment="1">
      <alignment horizontal="center" vertical="center" wrapText="1" readingOrder="2"/>
    </xf>
    <xf numFmtId="0" fontId="5" fillId="18" borderId="153" xfId="8" applyFont="1" applyFill="1" applyBorder="1" applyAlignment="1">
      <alignment horizontal="center" vertical="center" wrapText="1" readingOrder="2"/>
    </xf>
    <xf numFmtId="0" fontId="5" fillId="18" borderId="162" xfId="8" applyFont="1" applyFill="1" applyBorder="1" applyAlignment="1">
      <alignment horizontal="center" vertical="center" wrapText="1" readingOrder="2"/>
    </xf>
    <xf numFmtId="0" fontId="5" fillId="18" borderId="153" xfId="8" applyFont="1" applyFill="1" applyBorder="1" applyAlignment="1">
      <alignment horizontal="center" vertical="center" wrapText="1"/>
    </xf>
    <xf numFmtId="0" fontId="5" fillId="18" borderId="153" xfId="8" applyFont="1" applyFill="1" applyBorder="1" applyAlignment="1">
      <alignment horizontal="center" vertical="center"/>
    </xf>
    <xf numFmtId="0" fontId="5" fillId="18" borderId="208" xfId="8" applyFont="1" applyFill="1" applyBorder="1" applyAlignment="1">
      <alignment horizontal="center" vertical="center" wrapText="1" readingOrder="2"/>
    </xf>
    <xf numFmtId="0" fontId="5" fillId="18" borderId="209" xfId="8" applyFont="1" applyFill="1" applyBorder="1" applyAlignment="1">
      <alignment horizontal="center" vertical="center" wrapText="1" readingOrder="2"/>
    </xf>
    <xf numFmtId="0" fontId="5" fillId="16" borderId="152" xfId="8" applyFont="1" applyFill="1" applyBorder="1" applyAlignment="1">
      <alignment horizontal="center" vertical="center" wrapText="1" readingOrder="2"/>
    </xf>
    <xf numFmtId="0" fontId="5" fillId="16" borderId="153" xfId="8" applyFont="1" applyFill="1" applyBorder="1" applyAlignment="1">
      <alignment horizontal="center" vertical="center" wrapText="1" readingOrder="2"/>
    </xf>
    <xf numFmtId="0" fontId="5" fillId="16" borderId="161" xfId="8" applyFont="1" applyFill="1" applyBorder="1" applyAlignment="1">
      <alignment horizontal="center" vertical="center" wrapText="1" readingOrder="2"/>
    </xf>
    <xf numFmtId="0" fontId="5" fillId="16" borderId="162" xfId="8" applyFont="1" applyFill="1" applyBorder="1" applyAlignment="1">
      <alignment horizontal="center" vertical="center" wrapText="1" readingOrder="2"/>
    </xf>
    <xf numFmtId="0" fontId="19" fillId="18" borderId="153" xfId="8" applyFont="1" applyFill="1" applyBorder="1" applyAlignment="1">
      <alignment horizontal="center" vertical="center" wrapText="1"/>
    </xf>
    <xf numFmtId="0" fontId="25" fillId="0" borderId="215" xfId="8" applyBorder="1" applyAlignment="1">
      <alignment horizontal="center"/>
    </xf>
    <xf numFmtId="0" fontId="25" fillId="0" borderId="183" xfId="8" applyBorder="1" applyAlignment="1">
      <alignment horizontal="center"/>
    </xf>
    <xf numFmtId="0" fontId="25" fillId="0" borderId="214" xfId="8" applyBorder="1" applyAlignment="1">
      <alignment horizontal="center"/>
    </xf>
    <xf numFmtId="0" fontId="25" fillId="0" borderId="185" xfId="8" applyBorder="1" applyAlignment="1">
      <alignment horizontal="center"/>
    </xf>
    <xf numFmtId="0" fontId="25" fillId="12" borderId="224" xfId="8" applyFill="1" applyBorder="1" applyAlignment="1">
      <alignment horizontal="center"/>
    </xf>
    <xf numFmtId="0" fontId="25" fillId="12" borderId="200" xfId="8" applyFill="1" applyBorder="1" applyAlignment="1">
      <alignment horizontal="center"/>
    </xf>
    <xf numFmtId="0" fontId="25" fillId="0" borderId="225" xfId="8" applyBorder="1" applyAlignment="1">
      <alignment horizontal="center" vertical="center"/>
    </xf>
    <xf numFmtId="0" fontId="25" fillId="0" borderId="223" xfId="8" applyBorder="1" applyAlignment="1">
      <alignment horizontal="center" vertical="center"/>
    </xf>
    <xf numFmtId="0" fontId="25" fillId="0" borderId="226" xfId="8" applyBorder="1" applyAlignment="1">
      <alignment horizontal="center" vertical="center"/>
    </xf>
    <xf numFmtId="0" fontId="25" fillId="0" borderId="199" xfId="8" applyBorder="1" applyAlignment="1">
      <alignment horizontal="center" vertical="center"/>
    </xf>
    <xf numFmtId="0" fontId="25" fillId="0" borderId="187" xfId="8" applyBorder="1" applyAlignment="1">
      <alignment horizontal="center" vertical="center"/>
    </xf>
    <xf numFmtId="0" fontId="25" fillId="0" borderId="227" xfId="8" applyBorder="1" applyAlignment="1">
      <alignment horizontal="center" vertical="center"/>
    </xf>
    <xf numFmtId="0" fontId="25" fillId="0" borderId="214" xfId="8" applyFill="1" applyBorder="1" applyAlignment="1">
      <alignment horizontal="center" vertical="center"/>
    </xf>
    <xf numFmtId="0" fontId="25" fillId="0" borderId="185" xfId="8" applyFill="1" applyBorder="1" applyAlignment="1">
      <alignment horizontal="center" vertical="center"/>
    </xf>
    <xf numFmtId="0" fontId="25" fillId="0" borderId="217" xfId="8" applyBorder="1" applyAlignment="1">
      <alignment horizontal="center" vertical="center"/>
    </xf>
    <xf numFmtId="0" fontId="25" fillId="0" borderId="186" xfId="8" applyBorder="1" applyAlignment="1">
      <alignment horizontal="center" vertical="center"/>
    </xf>
    <xf numFmtId="0" fontId="25" fillId="17" borderId="228" xfId="8" applyFill="1" applyBorder="1" applyAlignment="1">
      <alignment horizontal="center" vertical="center"/>
    </xf>
    <xf numFmtId="0" fontId="25" fillId="0" borderId="187" xfId="8" applyFill="1" applyBorder="1" applyAlignment="1">
      <alignment horizontal="center" vertical="center"/>
    </xf>
    <xf numFmtId="0" fontId="25" fillId="0" borderId="200" xfId="8" applyFill="1" applyBorder="1" applyAlignment="1">
      <alignment horizontal="center" vertical="center"/>
    </xf>
    <xf numFmtId="0" fontId="25" fillId="17" borderId="160" xfId="8" applyFill="1" applyBorder="1" applyAlignment="1">
      <alignment horizontal="center" vertical="center"/>
    </xf>
    <xf numFmtId="0" fontId="25" fillId="0" borderId="191" xfId="8" applyFill="1" applyBorder="1" applyAlignment="1">
      <alignment horizontal="center" vertical="center"/>
    </xf>
    <xf numFmtId="0" fontId="25" fillId="0" borderId="192" xfId="8" applyFill="1" applyBorder="1" applyAlignment="1">
      <alignment horizontal="center" vertical="center"/>
    </xf>
    <xf numFmtId="0" fontId="73" fillId="16" borderId="154" xfId="8" applyFont="1" applyFill="1" applyBorder="1" applyAlignment="1">
      <alignment horizontal="right" vertical="center" wrapText="1" readingOrder="2"/>
    </xf>
    <xf numFmtId="0" fontId="73" fillId="16" borderId="133" xfId="8" applyFont="1" applyFill="1" applyBorder="1" applyAlignment="1">
      <alignment horizontal="right" vertical="center" wrapText="1" readingOrder="2"/>
    </xf>
    <xf numFmtId="0" fontId="73" fillId="16" borderId="133" xfId="8" applyFont="1" applyFill="1" applyBorder="1" applyAlignment="1">
      <alignment horizontal="left" vertical="center" wrapText="1" readingOrder="1"/>
    </xf>
    <xf numFmtId="0" fontId="73" fillId="16" borderId="152" xfId="8" applyFont="1" applyFill="1" applyBorder="1" applyAlignment="1">
      <alignment horizontal="left" vertical="center" wrapText="1" readingOrder="1"/>
    </xf>
    <xf numFmtId="0" fontId="73" fillId="0" borderId="0" xfId="8" applyFont="1" applyBorder="1" applyAlignment="1">
      <alignment horizontal="left" vertical="center" wrapText="1" readingOrder="1"/>
    </xf>
    <xf numFmtId="0" fontId="78" fillId="0" borderId="0" xfId="8" applyFont="1" applyAlignment="1">
      <alignment horizontal="left" vertical="top" wrapText="1" readingOrder="1"/>
    </xf>
    <xf numFmtId="0" fontId="25" fillId="0" borderId="193" xfId="8" applyBorder="1" applyAlignment="1">
      <alignment horizontal="center"/>
    </xf>
    <xf numFmtId="0" fontId="25" fillId="0" borderId="191" xfId="8" applyBorder="1" applyAlignment="1">
      <alignment horizontal="center"/>
    </xf>
    <xf numFmtId="0" fontId="25" fillId="12" borderId="229" xfId="8" applyFill="1" applyBorder="1" applyAlignment="1">
      <alignment horizontal="center"/>
    </xf>
    <xf numFmtId="0" fontId="25" fillId="0" borderId="230" xfId="8" applyBorder="1" applyAlignment="1">
      <alignment horizontal="center" vertical="center"/>
    </xf>
    <xf numFmtId="0" fontId="25" fillId="0" borderId="195" xfId="8" applyBorder="1" applyAlignment="1">
      <alignment horizontal="center" vertical="center"/>
    </xf>
    <xf numFmtId="0" fontId="25" fillId="0" borderId="231" xfId="8" applyBorder="1" applyAlignment="1">
      <alignment horizontal="center" vertical="center"/>
    </xf>
    <xf numFmtId="0" fontId="25" fillId="0" borderId="193" xfId="8" applyFill="1" applyBorder="1" applyAlignment="1">
      <alignment horizontal="center" vertical="center"/>
    </xf>
    <xf numFmtId="0" fontId="25" fillId="0" borderId="194" xfId="8" applyBorder="1" applyAlignment="1">
      <alignment horizontal="center" vertical="center"/>
    </xf>
    <xf numFmtId="0" fontId="63" fillId="0" borderId="0" xfId="8" applyFont="1" applyAlignment="1">
      <alignment horizontal="center"/>
    </xf>
    <xf numFmtId="0" fontId="66" fillId="0" borderId="0" xfId="4" applyFont="1" applyAlignment="1">
      <alignment horizontal="left" vertical="center" wrapText="1" readingOrder="2"/>
    </xf>
    <xf numFmtId="0" fontId="67" fillId="0" borderId="0" xfId="4" applyFont="1" applyAlignment="1">
      <alignment horizontal="right" vertical="center" wrapText="1" readingOrder="1"/>
    </xf>
    <xf numFmtId="14" fontId="82" fillId="0" borderId="205" xfId="8" applyNumberFormat="1" applyFont="1" applyBorder="1" applyAlignment="1">
      <alignment horizontal="center" vertical="center"/>
    </xf>
    <xf numFmtId="14" fontId="1" fillId="19" borderId="204" xfId="8" applyNumberFormat="1" applyFont="1" applyFill="1" applyBorder="1" applyAlignment="1">
      <alignment horizontal="center"/>
    </xf>
    <xf numFmtId="14" fontId="1" fillId="19" borderId="133" xfId="8" applyNumberFormat="1" applyFont="1" applyFill="1" applyBorder="1" applyAlignment="1">
      <alignment horizontal="center"/>
    </xf>
    <xf numFmtId="14" fontId="1" fillId="19" borderId="205" xfId="8" applyNumberFormat="1" applyFont="1" applyFill="1" applyBorder="1" applyAlignment="1">
      <alignment horizontal="center"/>
    </xf>
    <xf numFmtId="14" fontId="73" fillId="0" borderId="204" xfId="8" applyNumberFormat="1" applyFont="1" applyBorder="1" applyAlignment="1">
      <alignment horizontal="center" vertical="center"/>
    </xf>
    <xf numFmtId="14" fontId="73" fillId="0" borderId="152" xfId="8" applyNumberFormat="1" applyFont="1" applyBorder="1" applyAlignment="1">
      <alignment horizontal="center" vertical="center"/>
    </xf>
    <xf numFmtId="0" fontId="82" fillId="0" borderId="205" xfId="8" applyFont="1" applyBorder="1" applyAlignment="1">
      <alignment horizontal="center" vertical="center"/>
    </xf>
    <xf numFmtId="0" fontId="25" fillId="19" borderId="204" xfId="8" applyFill="1" applyBorder="1" applyAlignment="1">
      <alignment horizontal="center"/>
    </xf>
    <xf numFmtId="0" fontId="25" fillId="19" borderId="133" xfId="8" applyFill="1" applyBorder="1" applyAlignment="1">
      <alignment horizontal="center"/>
    </xf>
    <xf numFmtId="0" fontId="25" fillId="19" borderId="205" xfId="8" applyFill="1" applyBorder="1" applyAlignment="1">
      <alignment horizontal="center"/>
    </xf>
    <xf numFmtId="0" fontId="73" fillId="0" borderId="204" xfId="8" applyFont="1" applyBorder="1" applyAlignment="1">
      <alignment horizontal="center" vertical="center"/>
    </xf>
    <xf numFmtId="0" fontId="15" fillId="20" borderId="150" xfId="8" applyFont="1" applyFill="1" applyBorder="1" applyAlignment="1">
      <alignment horizontal="center" vertical="center" wrapText="1" readingOrder="2"/>
    </xf>
    <xf numFmtId="0" fontId="15" fillId="20" borderId="159" xfId="8" applyFont="1" applyFill="1" applyBorder="1" applyAlignment="1">
      <alignment horizontal="center" vertical="center" wrapText="1" readingOrder="2"/>
    </xf>
    <xf numFmtId="0" fontId="15" fillId="20" borderId="167" xfId="8" applyFont="1" applyFill="1" applyBorder="1" applyAlignment="1">
      <alignment horizontal="center" vertical="center" wrapText="1" readingOrder="2"/>
    </xf>
    <xf numFmtId="0" fontId="68" fillId="20" borderId="147" xfId="8" applyFont="1" applyFill="1" applyBorder="1" applyAlignment="1">
      <alignment horizontal="center" vertical="center" wrapText="1"/>
    </xf>
    <xf numFmtId="0" fontId="68" fillId="20" borderId="148" xfId="8" applyFont="1" applyFill="1" applyBorder="1" applyAlignment="1">
      <alignment horizontal="center" vertical="center" wrapText="1"/>
    </xf>
    <xf numFmtId="0" fontId="68" fillId="20" borderId="232" xfId="8" applyFont="1" applyFill="1" applyBorder="1" applyAlignment="1">
      <alignment horizontal="center" vertical="center" wrapText="1"/>
    </xf>
    <xf numFmtId="0" fontId="5" fillId="21" borderId="152" xfId="8" applyFont="1" applyFill="1" applyBorder="1" applyAlignment="1">
      <alignment horizontal="center" vertical="center" wrapText="1" readingOrder="2"/>
    </xf>
    <xf numFmtId="0" fontId="5" fillId="21" borderId="153" xfId="8" applyFont="1" applyFill="1" applyBorder="1" applyAlignment="1">
      <alignment horizontal="center" vertical="center" wrapText="1" readingOrder="2"/>
    </xf>
    <xf numFmtId="0" fontId="5" fillId="21" borderId="153" xfId="8" applyFont="1" applyFill="1" applyBorder="1" applyAlignment="1">
      <alignment horizontal="center" vertical="center" wrapText="1"/>
    </xf>
    <xf numFmtId="0" fontId="85" fillId="19" borderId="233" xfId="8" applyFont="1" applyFill="1" applyBorder="1" applyAlignment="1">
      <alignment horizontal="center" vertical="center" wrapText="1" readingOrder="2"/>
    </xf>
    <xf numFmtId="0" fontId="85" fillId="19" borderId="235" xfId="8" applyFont="1" applyFill="1" applyBorder="1" applyAlignment="1">
      <alignment horizontal="center" vertical="center" wrapText="1" readingOrder="2"/>
    </xf>
    <xf numFmtId="0" fontId="85" fillId="19" borderId="239" xfId="8" applyFont="1" applyFill="1" applyBorder="1" applyAlignment="1">
      <alignment horizontal="center" vertical="center" wrapText="1" readingOrder="2"/>
    </xf>
    <xf numFmtId="0" fontId="85" fillId="19" borderId="233" xfId="9" applyFont="1" applyFill="1" applyBorder="1" applyAlignment="1">
      <alignment horizontal="center" vertical="center" wrapText="1" readingOrder="2"/>
    </xf>
    <xf numFmtId="0" fontId="85" fillId="19" borderId="235" xfId="9" applyFont="1" applyFill="1" applyBorder="1" applyAlignment="1">
      <alignment horizontal="center" vertical="center" wrapText="1" readingOrder="2"/>
    </xf>
    <xf numFmtId="0" fontId="85" fillId="19" borderId="239" xfId="9" applyFont="1" applyFill="1" applyBorder="1" applyAlignment="1">
      <alignment horizontal="center" vertical="center" wrapText="1" readingOrder="2"/>
    </xf>
    <xf numFmtId="0" fontId="19" fillId="19" borderId="233" xfId="8" applyFont="1" applyFill="1" applyBorder="1" applyAlignment="1">
      <alignment horizontal="center" vertical="center" wrapText="1"/>
    </xf>
    <xf numFmtId="0" fontId="19" fillId="19" borderId="235" xfId="8" applyFont="1" applyFill="1" applyBorder="1" applyAlignment="1">
      <alignment horizontal="center" vertical="center" wrapText="1"/>
    </xf>
    <xf numFmtId="0" fontId="19" fillId="19" borderId="239" xfId="8" applyFont="1" applyFill="1" applyBorder="1" applyAlignment="1">
      <alignment horizontal="center" vertical="center" wrapText="1"/>
    </xf>
    <xf numFmtId="0" fontId="5" fillId="21" borderId="153" xfId="8" applyFont="1" applyFill="1" applyBorder="1" applyAlignment="1">
      <alignment horizontal="center" vertical="center"/>
    </xf>
    <xf numFmtId="0" fontId="15" fillId="19" borderId="233" xfId="8" applyFont="1" applyFill="1" applyBorder="1" applyAlignment="1">
      <alignment horizontal="center" vertical="center" wrapText="1" readingOrder="2"/>
    </xf>
    <xf numFmtId="0" fontId="15" fillId="19" borderId="235" xfId="8" applyFont="1" applyFill="1" applyBorder="1" applyAlignment="1">
      <alignment horizontal="center" vertical="center" wrapText="1" readingOrder="2"/>
    </xf>
    <xf numFmtId="0" fontId="15" fillId="19" borderId="239" xfId="8" applyFont="1" applyFill="1" applyBorder="1" applyAlignment="1">
      <alignment horizontal="center" vertical="center" wrapText="1" readingOrder="2"/>
    </xf>
    <xf numFmtId="0" fontId="15" fillId="19" borderId="234" xfId="8" applyFont="1" applyFill="1" applyBorder="1" applyAlignment="1">
      <alignment horizontal="center" vertical="center" wrapText="1" readingOrder="2"/>
    </xf>
    <xf numFmtId="0" fontId="15" fillId="19" borderId="236" xfId="8" applyFont="1" applyFill="1" applyBorder="1" applyAlignment="1">
      <alignment horizontal="center" vertical="center" wrapText="1" readingOrder="2"/>
    </xf>
    <xf numFmtId="0" fontId="15" fillId="19" borderId="242" xfId="8" applyFont="1" applyFill="1" applyBorder="1" applyAlignment="1">
      <alignment horizontal="center" vertical="center" wrapText="1" readingOrder="2"/>
    </xf>
    <xf numFmtId="0" fontId="19" fillId="19" borderId="152" xfId="8" applyFont="1" applyFill="1" applyBorder="1" applyAlignment="1">
      <alignment horizontal="center" vertical="center" wrapText="1" readingOrder="2"/>
    </xf>
    <xf numFmtId="0" fontId="19" fillId="19" borderId="153" xfId="8" applyFont="1" applyFill="1" applyBorder="1" applyAlignment="1">
      <alignment horizontal="center" vertical="center" wrapText="1" readingOrder="2"/>
    </xf>
    <xf numFmtId="0" fontId="19" fillId="19" borderId="161" xfId="8" applyFont="1" applyFill="1" applyBorder="1" applyAlignment="1">
      <alignment horizontal="center" vertical="center" wrapText="1" readingOrder="2"/>
    </xf>
    <xf numFmtId="0" fontId="19" fillId="19" borderId="162" xfId="8" applyFont="1" applyFill="1" applyBorder="1" applyAlignment="1">
      <alignment horizontal="center" vertical="center" wrapText="1" readingOrder="2"/>
    </xf>
    <xf numFmtId="0" fontId="19" fillId="19" borderId="153" xfId="8" applyFont="1" applyFill="1" applyBorder="1" applyAlignment="1">
      <alignment horizontal="center" vertical="center" wrapText="1"/>
    </xf>
    <xf numFmtId="0" fontId="19" fillId="19" borderId="153" xfId="8" applyFont="1" applyFill="1" applyBorder="1" applyAlignment="1">
      <alignment horizontal="center" vertical="center"/>
    </xf>
    <xf numFmtId="0" fontId="15" fillId="19" borderId="237" xfId="8" applyFont="1" applyFill="1" applyBorder="1" applyAlignment="1">
      <alignment horizontal="center" vertical="center" wrapText="1" readingOrder="2"/>
    </xf>
    <xf numFmtId="0" fontId="15" fillId="19" borderId="240" xfId="8" applyFont="1" applyFill="1" applyBorder="1" applyAlignment="1">
      <alignment horizontal="center" vertical="center" wrapText="1" readingOrder="2"/>
    </xf>
    <xf numFmtId="0" fontId="15" fillId="19" borderId="238" xfId="8" applyFont="1" applyFill="1" applyBorder="1" applyAlignment="1">
      <alignment horizontal="center" vertical="center" wrapText="1" readingOrder="2"/>
    </xf>
    <xf numFmtId="0" fontId="15" fillId="19" borderId="241" xfId="8" applyFont="1" applyFill="1" applyBorder="1" applyAlignment="1">
      <alignment horizontal="center" vertical="center" wrapText="1" readingOrder="2"/>
    </xf>
    <xf numFmtId="0" fontId="71" fillId="20" borderId="169" xfId="8" applyFont="1" applyFill="1" applyBorder="1" applyAlignment="1">
      <alignment horizontal="center" vertical="center"/>
    </xf>
    <xf numFmtId="0" fontId="71" fillId="20" borderId="170" xfId="8" applyFont="1" applyFill="1" applyBorder="1" applyAlignment="1">
      <alignment horizontal="center" vertical="center"/>
    </xf>
    <xf numFmtId="0" fontId="1" fillId="0" borderId="0" xfId="8" applyFont="1" applyAlignment="1">
      <alignment horizontal="center" wrapText="1" readingOrder="2"/>
    </xf>
    <xf numFmtId="0" fontId="25" fillId="0" borderId="0" xfId="8" applyAlignment="1">
      <alignment horizontal="center" readingOrder="2"/>
    </xf>
    <xf numFmtId="0" fontId="73" fillId="19" borderId="197" xfId="8" applyFont="1" applyFill="1" applyBorder="1" applyAlignment="1">
      <alignment horizontal="left" vertical="center" wrapText="1" readingOrder="1"/>
    </xf>
    <xf numFmtId="0" fontId="73" fillId="19" borderId="198" xfId="8" applyFont="1" applyFill="1" applyBorder="1" applyAlignment="1">
      <alignment horizontal="left" vertical="center" wrapText="1" readingOrder="1"/>
    </xf>
    <xf numFmtId="0" fontId="73" fillId="19" borderId="199" xfId="8" applyFont="1" applyFill="1" applyBorder="1" applyAlignment="1">
      <alignment horizontal="right" vertical="center" wrapText="1" readingOrder="2"/>
    </xf>
    <xf numFmtId="0" fontId="73" fillId="19" borderId="187" xfId="8" applyFont="1" applyFill="1" applyBorder="1" applyAlignment="1">
      <alignment horizontal="right" vertical="center" wrapText="1" readingOrder="2"/>
    </xf>
    <xf numFmtId="0" fontId="73" fillId="19" borderId="187" xfId="8" applyFont="1" applyFill="1" applyBorder="1" applyAlignment="1">
      <alignment horizontal="left" vertical="center" wrapText="1" readingOrder="1"/>
    </xf>
    <xf numFmtId="0" fontId="73" fillId="19" borderId="200" xfId="8" applyFont="1" applyFill="1" applyBorder="1" applyAlignment="1">
      <alignment horizontal="left" vertical="center" wrapText="1" readingOrder="1"/>
    </xf>
    <xf numFmtId="0" fontId="73" fillId="19" borderId="201" xfId="8" applyFont="1" applyFill="1" applyBorder="1" applyAlignment="1">
      <alignment horizontal="right" vertical="center" wrapText="1" readingOrder="2"/>
    </xf>
    <xf numFmtId="0" fontId="73" fillId="19" borderId="202" xfId="8" applyFont="1" applyFill="1" applyBorder="1" applyAlignment="1">
      <alignment horizontal="right" vertical="center" wrapText="1" readingOrder="2"/>
    </xf>
    <xf numFmtId="0" fontId="73" fillId="19" borderId="202" xfId="8" applyFont="1" applyFill="1" applyBorder="1" applyAlignment="1">
      <alignment horizontal="left" vertical="center" wrapText="1" readingOrder="1"/>
    </xf>
    <xf numFmtId="0" fontId="73" fillId="19" borderId="203" xfId="8" applyFont="1" applyFill="1" applyBorder="1" applyAlignment="1">
      <alignment horizontal="left" vertical="center" wrapText="1" readingOrder="1"/>
    </xf>
    <xf numFmtId="0" fontId="81" fillId="0" borderId="0" xfId="8" applyFont="1" applyAlignment="1">
      <alignment horizontal="center" wrapText="1" readingOrder="2"/>
    </xf>
    <xf numFmtId="0" fontId="81" fillId="0" borderId="0" xfId="8" applyFont="1" applyAlignment="1">
      <alignment horizontal="center" readingOrder="2"/>
    </xf>
    <xf numFmtId="0" fontId="73" fillId="19" borderId="196" xfId="8" applyFont="1" applyFill="1" applyBorder="1" applyAlignment="1">
      <alignment horizontal="right" vertical="center" wrapText="1" readingOrder="2"/>
    </xf>
    <xf numFmtId="0" fontId="73" fillId="19" borderId="197" xfId="8" applyFont="1" applyFill="1" applyBorder="1" applyAlignment="1">
      <alignment horizontal="right" vertical="center" wrapText="1" readingOrder="2"/>
    </xf>
    <xf numFmtId="0" fontId="88" fillId="0" borderId="0" xfId="8" applyFont="1" applyAlignment="1">
      <alignment horizontal="right" vertical="center"/>
    </xf>
    <xf numFmtId="0" fontId="82" fillId="0" borderId="154" xfId="8" applyFont="1" applyBorder="1" applyAlignment="1">
      <alignment horizontal="center" vertical="center" readingOrder="2"/>
    </xf>
    <xf numFmtId="0" fontId="82" fillId="0" borderId="133" xfId="8" applyFont="1" applyBorder="1" applyAlignment="1">
      <alignment horizontal="center" vertical="center" readingOrder="2"/>
    </xf>
    <xf numFmtId="0" fontId="82" fillId="0" borderId="205" xfId="8" applyFont="1" applyBorder="1" applyAlignment="1">
      <alignment horizontal="center" vertical="center" readingOrder="2"/>
    </xf>
    <xf numFmtId="0" fontId="90" fillId="2" borderId="133" xfId="8" applyFont="1" applyFill="1" applyBorder="1" applyAlignment="1">
      <alignment horizontal="center" vertical="center" readingOrder="2"/>
    </xf>
    <xf numFmtId="0" fontId="73" fillId="0" borderId="204" xfId="8" applyFont="1" applyBorder="1" applyAlignment="1">
      <alignment horizontal="center" vertical="center" readingOrder="1"/>
    </xf>
    <xf numFmtId="0" fontId="82" fillId="0" borderId="153" xfId="8" applyFont="1" applyBorder="1" applyAlignment="1">
      <alignment horizontal="center" vertical="center" readingOrder="2"/>
    </xf>
    <xf numFmtId="0" fontId="82" fillId="0" borderId="156" xfId="8" applyFont="1" applyBorder="1" applyAlignment="1">
      <alignment horizontal="center" vertical="center" readingOrder="2"/>
    </xf>
    <xf numFmtId="0" fontId="82" fillId="2" borderId="152" xfId="8" applyFont="1" applyFill="1" applyBorder="1" applyAlignment="1">
      <alignment horizontal="center" vertical="center" readingOrder="2"/>
    </xf>
    <xf numFmtId="0" fontId="82" fillId="2" borderId="153" xfId="8" applyFont="1" applyFill="1" applyBorder="1" applyAlignment="1">
      <alignment horizontal="center" vertical="center" readingOrder="2"/>
    </xf>
    <xf numFmtId="0" fontId="82" fillId="2" borderId="154" xfId="8" applyFont="1" applyFill="1" applyBorder="1" applyAlignment="1">
      <alignment horizontal="center" vertical="center" readingOrder="2"/>
    </xf>
    <xf numFmtId="0" fontId="73" fillId="0" borderId="158" xfId="8" applyFont="1" applyBorder="1" applyAlignment="1">
      <alignment horizontal="center" vertical="center" readingOrder="1"/>
    </xf>
    <xf numFmtId="0" fontId="73" fillId="0" borderId="153" xfId="8" applyFont="1" applyBorder="1" applyAlignment="1">
      <alignment horizontal="center" vertical="center" readingOrder="1"/>
    </xf>
    <xf numFmtId="0" fontId="82" fillId="2" borderId="204" xfId="8" applyFont="1" applyFill="1" applyBorder="1" applyAlignment="1">
      <alignment horizontal="center" vertical="center"/>
    </xf>
    <xf numFmtId="0" fontId="82" fillId="2" borderId="133" xfId="8" applyFont="1" applyFill="1" applyBorder="1" applyAlignment="1">
      <alignment horizontal="center" vertical="center"/>
    </xf>
    <xf numFmtId="0" fontId="15" fillId="22" borderId="146" xfId="8" applyFont="1" applyFill="1" applyBorder="1" applyAlignment="1">
      <alignment horizontal="center" vertical="center" wrapText="1" readingOrder="2"/>
    </xf>
    <xf numFmtId="0" fontId="15" fillId="22" borderId="151" xfId="8" applyFont="1" applyFill="1" applyBorder="1" applyAlignment="1">
      <alignment horizontal="center" vertical="center" wrapText="1" readingOrder="2"/>
    </xf>
    <xf numFmtId="0" fontId="15" fillId="22" borderId="160" xfId="8" applyFont="1" applyFill="1" applyBorder="1" applyAlignment="1">
      <alignment horizontal="center" vertical="center" wrapText="1" readingOrder="2"/>
    </xf>
    <xf numFmtId="0" fontId="68" fillId="22" borderId="247" xfId="8" applyFont="1" applyFill="1" applyBorder="1" applyAlignment="1">
      <alignment horizontal="center" vertical="center" wrapText="1" readingOrder="2"/>
    </xf>
    <xf numFmtId="0" fontId="68" fillId="22" borderId="248" xfId="8" applyFont="1" applyFill="1" applyBorder="1" applyAlignment="1">
      <alignment horizontal="center" vertical="center" wrapText="1" readingOrder="2"/>
    </xf>
    <xf numFmtId="0" fontId="68" fillId="22" borderId="1" xfId="8" applyFont="1" applyFill="1" applyBorder="1" applyAlignment="1">
      <alignment horizontal="center" vertical="center" wrapText="1" readingOrder="2"/>
    </xf>
    <xf numFmtId="0" fontId="68" fillId="22" borderId="250" xfId="8" applyFont="1" applyFill="1" applyBorder="1" applyAlignment="1">
      <alignment horizontal="center" vertical="center" wrapText="1" readingOrder="2"/>
    </xf>
    <xf numFmtId="0" fontId="23" fillId="22" borderId="249" xfId="8" applyFont="1" applyFill="1" applyBorder="1" applyAlignment="1">
      <alignment horizontal="center" vertical="center" wrapText="1" readingOrder="2"/>
    </xf>
    <xf numFmtId="0" fontId="23" fillId="22" borderId="248" xfId="8" applyFont="1" applyFill="1" applyBorder="1" applyAlignment="1">
      <alignment horizontal="center" vertical="center" wrapText="1" readingOrder="2"/>
    </xf>
    <xf numFmtId="0" fontId="23" fillId="22" borderId="251" xfId="8" applyFont="1" applyFill="1" applyBorder="1" applyAlignment="1">
      <alignment horizontal="center" vertical="center" wrapText="1" readingOrder="2"/>
    </xf>
    <xf numFmtId="0" fontId="23" fillId="22" borderId="252" xfId="8" applyFont="1" applyFill="1" applyBorder="1" applyAlignment="1">
      <alignment horizontal="center" vertical="center" wrapText="1" readingOrder="2"/>
    </xf>
    <xf numFmtId="0" fontId="23" fillId="22" borderId="256" xfId="8" applyFont="1" applyFill="1" applyBorder="1" applyAlignment="1">
      <alignment horizontal="center" vertical="center" wrapText="1" readingOrder="2"/>
    </xf>
    <xf numFmtId="0" fontId="23" fillId="22" borderId="250" xfId="8" applyFont="1" applyFill="1" applyBorder="1" applyAlignment="1">
      <alignment horizontal="center" vertical="center" wrapText="1" readingOrder="2"/>
    </xf>
    <xf numFmtId="0" fontId="71" fillId="22" borderId="249" xfId="8" applyFont="1" applyFill="1" applyBorder="1" applyAlignment="1">
      <alignment horizontal="center" vertical="center" wrapText="1" readingOrder="2"/>
    </xf>
    <xf numFmtId="0" fontId="71" fillId="22" borderId="248" xfId="8" applyFont="1" applyFill="1" applyBorder="1" applyAlignment="1">
      <alignment horizontal="center" vertical="center" wrapText="1" readingOrder="2"/>
    </xf>
    <xf numFmtId="0" fontId="71" fillId="22" borderId="251" xfId="8" applyFont="1" applyFill="1" applyBorder="1" applyAlignment="1">
      <alignment horizontal="center" vertical="center" wrapText="1" readingOrder="2"/>
    </xf>
    <xf numFmtId="0" fontId="71" fillId="22" borderId="252" xfId="8" applyFont="1" applyFill="1" applyBorder="1" applyAlignment="1">
      <alignment horizontal="center" vertical="center" wrapText="1" readingOrder="2"/>
    </xf>
    <xf numFmtId="0" fontId="71" fillId="22" borderId="256" xfId="8" applyFont="1" applyFill="1" applyBorder="1" applyAlignment="1">
      <alignment horizontal="center" vertical="center" wrapText="1" readingOrder="2"/>
    </xf>
    <xf numFmtId="0" fontId="71" fillId="22" borderId="250" xfId="8" applyFont="1" applyFill="1" applyBorder="1" applyAlignment="1">
      <alignment horizontal="center" vertical="center" wrapText="1" readingOrder="2"/>
    </xf>
    <xf numFmtId="0" fontId="23" fillId="22" borderId="247" xfId="8" applyFont="1" applyFill="1" applyBorder="1" applyAlignment="1">
      <alignment horizontal="center" vertical="center" wrapText="1" readingOrder="2"/>
    </xf>
    <xf numFmtId="0" fontId="23" fillId="22" borderId="0" xfId="8" applyFont="1" applyFill="1" applyBorder="1" applyAlignment="1">
      <alignment horizontal="center" vertical="center" wrapText="1" readingOrder="2"/>
    </xf>
    <xf numFmtId="0" fontId="23" fillId="22" borderId="1" xfId="8" applyFont="1" applyFill="1" applyBorder="1" applyAlignment="1">
      <alignment horizontal="center" vertical="center" wrapText="1" readingOrder="2"/>
    </xf>
    <xf numFmtId="0" fontId="5" fillId="2" borderId="253" xfId="8" applyFont="1" applyFill="1" applyBorder="1" applyAlignment="1">
      <alignment horizontal="center" vertical="center" wrapText="1" readingOrder="2"/>
    </xf>
    <xf numFmtId="0" fontId="5" fillId="2" borderId="123" xfId="8" applyFont="1" applyFill="1" applyBorder="1" applyAlignment="1">
      <alignment horizontal="center" vertical="center" wrapText="1" readingOrder="2"/>
    </xf>
    <xf numFmtId="0" fontId="5" fillId="2" borderId="254" xfId="8" applyFont="1" applyFill="1" applyBorder="1" applyAlignment="1">
      <alignment horizontal="center" vertical="center" wrapText="1" readingOrder="2"/>
    </xf>
    <xf numFmtId="0" fontId="5" fillId="2" borderId="251" xfId="8" applyFont="1" applyFill="1" applyBorder="1" applyAlignment="1">
      <alignment horizontal="center" vertical="center" wrapText="1" readingOrder="2"/>
    </xf>
    <xf numFmtId="0" fontId="5" fillId="2" borderId="0" xfId="8" applyFont="1" applyFill="1" applyBorder="1" applyAlignment="1">
      <alignment horizontal="center" vertical="center" wrapText="1" readingOrder="2"/>
    </xf>
    <xf numFmtId="0" fontId="5" fillId="2" borderId="257" xfId="8" applyFont="1" applyFill="1" applyBorder="1" applyAlignment="1">
      <alignment horizontal="center" vertical="center" wrapText="1" readingOrder="2"/>
    </xf>
    <xf numFmtId="0" fontId="5" fillId="2" borderId="268" xfId="8" applyFont="1" applyFill="1" applyBorder="1" applyAlignment="1">
      <alignment horizontal="center" vertical="center" wrapText="1" readingOrder="2"/>
    </xf>
    <xf numFmtId="0" fontId="5" fillId="2" borderId="269" xfId="8" applyFont="1" applyFill="1" applyBorder="1" applyAlignment="1">
      <alignment horizontal="center" vertical="center" wrapText="1" readingOrder="2"/>
    </xf>
    <xf numFmtId="0" fontId="5" fillId="2" borderId="270" xfId="8" applyFont="1" applyFill="1" applyBorder="1" applyAlignment="1">
      <alignment horizontal="center" vertical="center" wrapText="1" readingOrder="2"/>
    </xf>
    <xf numFmtId="0" fontId="71" fillId="4" borderId="233" xfId="9" applyFont="1" applyFill="1" applyBorder="1" applyAlignment="1">
      <alignment horizontal="center" vertical="center" wrapText="1"/>
    </xf>
    <xf numFmtId="0" fontId="71" fillId="4" borderId="235" xfId="9" applyFont="1" applyFill="1" applyBorder="1" applyAlignment="1">
      <alignment horizontal="center" vertical="center" wrapText="1"/>
    </xf>
    <xf numFmtId="0" fontId="71" fillId="4" borderId="259" xfId="9" applyFont="1" applyFill="1" applyBorder="1" applyAlignment="1">
      <alignment horizontal="center" vertical="center" wrapText="1"/>
    </xf>
    <xf numFmtId="0" fontId="5" fillId="2" borderId="235" xfId="8" applyFont="1" applyFill="1" applyBorder="1" applyAlignment="1">
      <alignment horizontal="center" vertical="center" wrapText="1" readingOrder="2"/>
    </xf>
    <xf numFmtId="0" fontId="5" fillId="2" borderId="233" xfId="8" applyFont="1" applyFill="1" applyBorder="1" applyAlignment="1">
      <alignment horizontal="center" vertical="center" wrapText="1" readingOrder="2"/>
    </xf>
    <xf numFmtId="0" fontId="5" fillId="2" borderId="255" xfId="8" applyFont="1" applyFill="1" applyBorder="1" applyAlignment="1">
      <alignment horizontal="center" vertical="center" wrapText="1" readingOrder="2"/>
    </xf>
    <xf numFmtId="0" fontId="5" fillId="2" borderId="246" xfId="8" applyFont="1" applyFill="1" applyBorder="1" applyAlignment="1">
      <alignment horizontal="center" vertical="center" wrapText="1" readingOrder="2"/>
    </xf>
    <xf numFmtId="0" fontId="5" fillId="2" borderId="260" xfId="8" applyFont="1" applyFill="1" applyBorder="1" applyAlignment="1">
      <alignment horizontal="center" vertical="center" wrapText="1" readingOrder="2"/>
    </xf>
    <xf numFmtId="0" fontId="5" fillId="2" borderId="179" xfId="8" applyFont="1" applyFill="1" applyBorder="1" applyAlignment="1">
      <alignment horizontal="center" vertical="center" wrapText="1" readingOrder="2"/>
    </xf>
    <xf numFmtId="0" fontId="5" fillId="2" borderId="261" xfId="8" applyFont="1" applyFill="1" applyBorder="1" applyAlignment="1">
      <alignment horizontal="center" vertical="center" wrapText="1" readingOrder="2"/>
    </xf>
    <xf numFmtId="0" fontId="73" fillId="2" borderId="235" xfId="8" applyFont="1" applyFill="1" applyBorder="1" applyAlignment="1">
      <alignment horizontal="center" vertical="top" wrapText="1" readingOrder="2"/>
    </xf>
    <xf numFmtId="0" fontId="73" fillId="2" borderId="239" xfId="8" applyFont="1" applyFill="1" applyBorder="1" applyAlignment="1">
      <alignment horizontal="center" vertical="top" wrapText="1" readingOrder="2"/>
    </xf>
    <xf numFmtId="0" fontId="5" fillId="2" borderId="262" xfId="8" applyFont="1" applyFill="1" applyBorder="1" applyAlignment="1">
      <alignment horizontal="center" vertical="center" wrapText="1" readingOrder="2"/>
    </xf>
    <xf numFmtId="0" fontId="5" fillId="2" borderId="265" xfId="8" applyFont="1" applyFill="1" applyBorder="1" applyAlignment="1">
      <alignment horizontal="center" vertical="center" wrapText="1" readingOrder="2"/>
    </xf>
    <xf numFmtId="0" fontId="5" fillId="2" borderId="240" xfId="8" applyFont="1" applyFill="1" applyBorder="1" applyAlignment="1">
      <alignment horizontal="center" vertical="center" wrapText="1" readingOrder="2"/>
    </xf>
    <xf numFmtId="0" fontId="5" fillId="2" borderId="263" xfId="8" applyFont="1" applyFill="1" applyBorder="1" applyAlignment="1">
      <alignment horizontal="center" vertical="center" wrapText="1" readingOrder="2"/>
    </xf>
    <xf numFmtId="0" fontId="5" fillId="2" borderId="266" xfId="8" applyFont="1" applyFill="1" applyBorder="1" applyAlignment="1">
      <alignment horizontal="center" vertical="center" wrapText="1" readingOrder="2"/>
    </xf>
    <xf numFmtId="0" fontId="5" fillId="2" borderId="271" xfId="8" applyFont="1" applyFill="1" applyBorder="1" applyAlignment="1">
      <alignment horizontal="center" vertical="center" wrapText="1" readingOrder="2"/>
    </xf>
    <xf numFmtId="0" fontId="5" fillId="2" borderId="264" xfId="8" applyFont="1" applyFill="1" applyBorder="1" applyAlignment="1">
      <alignment horizontal="center" vertical="center" wrapText="1" readingOrder="2"/>
    </xf>
    <xf numFmtId="0" fontId="5" fillId="2" borderId="267" xfId="8" applyFont="1" applyFill="1" applyBorder="1" applyAlignment="1">
      <alignment horizontal="center" vertical="center" wrapText="1" readingOrder="2"/>
    </xf>
    <xf numFmtId="0" fontId="5" fillId="2" borderId="241" xfId="8" applyFont="1" applyFill="1" applyBorder="1" applyAlignment="1">
      <alignment horizontal="center" vertical="center" wrapText="1" readingOrder="2"/>
    </xf>
    <xf numFmtId="0" fontId="5" fillId="2" borderId="252" xfId="8" applyFont="1" applyFill="1" applyBorder="1" applyAlignment="1">
      <alignment horizontal="center" vertical="center" wrapText="1" readingOrder="2"/>
    </xf>
    <xf numFmtId="0" fontId="5" fillId="2" borderId="272" xfId="8" applyFont="1" applyFill="1" applyBorder="1" applyAlignment="1">
      <alignment horizontal="center" vertical="center" wrapText="1" readingOrder="2"/>
    </xf>
    <xf numFmtId="0" fontId="5" fillId="2" borderId="273" xfId="8" applyFont="1" applyFill="1" applyBorder="1" applyAlignment="1">
      <alignment horizontal="center" vertical="center" wrapText="1" readingOrder="2"/>
    </xf>
    <xf numFmtId="0" fontId="15" fillId="2" borderId="251" xfId="8" applyFont="1" applyFill="1" applyBorder="1" applyAlignment="1">
      <alignment horizontal="center" vertical="center" wrapText="1" readingOrder="2"/>
    </xf>
    <xf numFmtId="0" fontId="15" fillId="2" borderId="252" xfId="8" applyFont="1" applyFill="1" applyBorder="1" applyAlignment="1">
      <alignment horizontal="center" vertical="center" wrapText="1" readingOrder="2"/>
    </xf>
    <xf numFmtId="0" fontId="5" fillId="2" borderId="258" xfId="8" applyFont="1" applyFill="1" applyBorder="1" applyAlignment="1">
      <alignment horizontal="center" vertical="center" wrapText="1" readingOrder="2"/>
    </xf>
    <xf numFmtId="0" fontId="5" fillId="2" borderId="236" xfId="8" applyFont="1" applyFill="1" applyBorder="1" applyAlignment="1">
      <alignment horizontal="center" vertical="center" wrapText="1" readingOrder="2"/>
    </xf>
    <xf numFmtId="0" fontId="73" fillId="2" borderId="258" xfId="8" applyFont="1" applyFill="1" applyBorder="1" applyAlignment="1">
      <alignment horizontal="center" vertical="top" wrapText="1" readingOrder="2"/>
    </xf>
    <xf numFmtId="0" fontId="73" fillId="2" borderId="274" xfId="8" applyFont="1" applyFill="1" applyBorder="1" applyAlignment="1">
      <alignment horizontal="center" vertical="top" wrapText="1" readingOrder="2"/>
    </xf>
    <xf numFmtId="0" fontId="71" fillId="22" borderId="210" xfId="8" applyFont="1" applyFill="1" applyBorder="1" applyAlignment="1">
      <alignment horizontal="center" vertical="center"/>
    </xf>
    <xf numFmtId="0" fontId="71" fillId="22" borderId="169"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25" fillId="12" borderId="187" xfId="8" applyFill="1" applyBorder="1" applyAlignment="1">
      <alignment horizontal="center" vertical="center"/>
    </xf>
    <xf numFmtId="0" fontId="25" fillId="12" borderId="227" xfId="8" applyFill="1" applyBorder="1" applyAlignment="1">
      <alignment horizontal="center" vertical="center"/>
    </xf>
    <xf numFmtId="0" fontId="25" fillId="0" borderId="280" xfId="8" applyFill="1" applyBorder="1" applyAlignment="1">
      <alignment horizontal="center" vertical="center"/>
    </xf>
    <xf numFmtId="0" fontId="25" fillId="0" borderId="219" xfId="8" applyFill="1" applyBorder="1" applyAlignment="1">
      <alignment horizontal="center" vertical="center"/>
    </xf>
    <xf numFmtId="0" fontId="25" fillId="0" borderId="281" xfId="8" applyFill="1" applyBorder="1" applyAlignment="1">
      <alignment horizontal="center" vertical="center"/>
    </xf>
    <xf numFmtId="0" fontId="25" fillId="0" borderId="227" xfId="8" applyFill="1" applyBorder="1" applyAlignment="1">
      <alignment horizontal="center" vertical="center"/>
    </xf>
    <xf numFmtId="0" fontId="73" fillId="2" borderId="252" xfId="8" applyFont="1" applyFill="1" applyBorder="1" applyAlignment="1">
      <alignment horizontal="center" vertical="top" wrapText="1" readingOrder="2"/>
    </xf>
    <xf numFmtId="0" fontId="73" fillId="2" borderId="273" xfId="8" applyFont="1" applyFill="1" applyBorder="1" applyAlignment="1">
      <alignment horizontal="center" vertical="top" wrapText="1" readingOrder="2"/>
    </xf>
    <xf numFmtId="0" fontId="73" fillId="2" borderId="251" xfId="8" applyFont="1" applyFill="1" applyBorder="1" applyAlignment="1">
      <alignment horizontal="center" vertical="top" wrapText="1" readingOrder="2"/>
    </xf>
    <xf numFmtId="0" fontId="73" fillId="2" borderId="268" xfId="8" applyFont="1" applyFill="1" applyBorder="1" applyAlignment="1">
      <alignment horizontal="center" vertical="top" wrapText="1" readingOrder="2"/>
    </xf>
    <xf numFmtId="0" fontId="25" fillId="0" borderId="226" xfId="8" applyFill="1" applyBorder="1" applyAlignment="1">
      <alignment horizontal="center" vertical="center"/>
    </xf>
    <xf numFmtId="0" fontId="25" fillId="0" borderId="279" xfId="8" applyFill="1" applyBorder="1" applyAlignment="1">
      <alignment horizontal="center" vertical="center"/>
    </xf>
    <xf numFmtId="0" fontId="25" fillId="0" borderId="282" xfId="8" applyFill="1" applyBorder="1" applyAlignment="1">
      <alignment horizontal="center" vertical="center"/>
    </xf>
    <xf numFmtId="0" fontId="25" fillId="12" borderId="225" xfId="8" applyFill="1" applyBorder="1" applyAlignment="1">
      <alignment horizontal="center" vertical="center"/>
    </xf>
    <xf numFmtId="0" fontId="25" fillId="12" borderId="223" xfId="8" applyFill="1" applyBorder="1" applyAlignment="1">
      <alignment horizontal="center" vertical="center"/>
    </xf>
    <xf numFmtId="0" fontId="25" fillId="12" borderId="248" xfId="8" applyFill="1" applyBorder="1" applyAlignment="1">
      <alignment horizontal="center" vertical="center"/>
    </xf>
    <xf numFmtId="0" fontId="25" fillId="12" borderId="226" xfId="8" applyFill="1" applyBorder="1" applyAlignment="1">
      <alignment horizontal="center" vertical="center"/>
    </xf>
    <xf numFmtId="0" fontId="25" fillId="0" borderId="277" xfId="8" applyFill="1" applyBorder="1" applyAlignment="1">
      <alignment horizontal="center" vertical="center"/>
    </xf>
    <xf numFmtId="0" fontId="25" fillId="0" borderId="218" xfId="8" applyFill="1" applyBorder="1" applyAlignment="1">
      <alignment horizontal="center" vertical="center"/>
    </xf>
    <xf numFmtId="0" fontId="25" fillId="0" borderId="278" xfId="8" applyFill="1" applyBorder="1" applyAlignment="1">
      <alignment horizontal="center" vertical="center"/>
    </xf>
    <xf numFmtId="0" fontId="25" fillId="12" borderId="199" xfId="8" applyFill="1" applyBorder="1" applyAlignment="1">
      <alignment horizontal="center" vertical="center"/>
    </xf>
    <xf numFmtId="0" fontId="25" fillId="12" borderId="284" xfId="8" applyFill="1" applyBorder="1" applyAlignment="1">
      <alignment horizontal="center" vertical="center"/>
    </xf>
    <xf numFmtId="0" fontId="25" fillId="22" borderId="180" xfId="8" applyFill="1" applyBorder="1" applyAlignment="1">
      <alignment horizontal="center" vertical="center"/>
    </xf>
    <xf numFmtId="0" fontId="25" fillId="12" borderId="200" xfId="8" applyFill="1" applyBorder="1" applyAlignment="1">
      <alignment horizontal="center" vertical="center"/>
    </xf>
    <xf numFmtId="0" fontId="25" fillId="0" borderId="186" xfId="8" applyFill="1" applyBorder="1" applyAlignment="1">
      <alignment horizontal="center" vertical="center"/>
    </xf>
    <xf numFmtId="0" fontId="25" fillId="0" borderId="199" xfId="8" applyFill="1" applyBorder="1" applyAlignment="1">
      <alignment horizontal="center" vertical="center"/>
    </xf>
    <xf numFmtId="0" fontId="25" fillId="22" borderId="212" xfId="8" applyFill="1" applyBorder="1" applyAlignment="1">
      <alignment horizontal="center" vertical="center"/>
    </xf>
    <xf numFmtId="0" fontId="25" fillId="12" borderId="224" xfId="8" applyFill="1" applyBorder="1" applyAlignment="1">
      <alignment horizontal="center" vertical="center"/>
    </xf>
    <xf numFmtId="0" fontId="25" fillId="0" borderId="217" xfId="8" applyFill="1" applyBorder="1" applyAlignment="1">
      <alignment horizontal="center" vertical="center"/>
    </xf>
    <xf numFmtId="0" fontId="25" fillId="0" borderId="225" xfId="8" applyFill="1" applyBorder="1" applyAlignment="1">
      <alignment horizontal="center" vertical="center"/>
    </xf>
    <xf numFmtId="0" fontId="73" fillId="0" borderId="0" xfId="8" applyFont="1" applyBorder="1" applyAlignment="1">
      <alignment horizontal="left" vertical="top" wrapText="1" readingOrder="1"/>
    </xf>
    <xf numFmtId="0" fontId="76" fillId="2" borderId="196" xfId="8" applyFont="1" applyFill="1" applyBorder="1" applyAlignment="1">
      <alignment horizontal="right" vertical="center" wrapText="1" readingOrder="2"/>
    </xf>
    <xf numFmtId="0" fontId="73" fillId="2" borderId="197" xfId="8" applyFont="1" applyFill="1" applyBorder="1" applyAlignment="1">
      <alignment horizontal="right" vertical="center" wrapText="1" readingOrder="2"/>
    </xf>
    <xf numFmtId="0" fontId="73" fillId="2" borderId="197" xfId="8" applyFont="1" applyFill="1" applyBorder="1" applyAlignment="1">
      <alignment horizontal="left" vertical="center" wrapText="1" readingOrder="1"/>
    </xf>
    <xf numFmtId="0" fontId="73" fillId="2" borderId="198" xfId="8" applyFont="1" applyFill="1" applyBorder="1" applyAlignment="1">
      <alignment horizontal="left" vertical="center" wrapText="1" readingOrder="1"/>
    </xf>
    <xf numFmtId="0" fontId="76" fillId="2" borderId="199" xfId="8" applyFont="1" applyFill="1" applyBorder="1" applyAlignment="1">
      <alignment horizontal="right" vertical="center" wrapText="1" readingOrder="2"/>
    </xf>
    <xf numFmtId="0" fontId="73" fillId="2" borderId="187" xfId="8" applyFont="1" applyFill="1" applyBorder="1" applyAlignment="1">
      <alignment horizontal="right" vertical="center" wrapText="1" readingOrder="2"/>
    </xf>
    <xf numFmtId="0" fontId="73" fillId="2" borderId="187" xfId="8" applyFont="1" applyFill="1" applyBorder="1" applyAlignment="1">
      <alignment horizontal="left" vertical="center" wrapText="1" readingOrder="1"/>
    </xf>
    <xf numFmtId="0" fontId="73" fillId="2" borderId="200" xfId="8" applyFont="1" applyFill="1" applyBorder="1" applyAlignment="1">
      <alignment horizontal="left" vertical="center" wrapText="1" readingOrder="1"/>
    </xf>
    <xf numFmtId="0" fontId="25" fillId="0" borderId="285" xfId="8" applyFill="1" applyBorder="1" applyAlignment="1">
      <alignment horizontal="center" vertical="center"/>
    </xf>
    <xf numFmtId="0" fontId="25" fillId="0" borderId="220" xfId="8" applyFill="1" applyBorder="1" applyAlignment="1">
      <alignment horizontal="center" vertical="center"/>
    </xf>
    <xf numFmtId="0" fontId="25" fillId="0" borderId="286" xfId="8" applyFill="1" applyBorder="1" applyAlignment="1">
      <alignment horizontal="center" vertical="center"/>
    </xf>
    <xf numFmtId="0" fontId="25" fillId="0" borderId="231" xfId="8" applyFill="1" applyBorder="1" applyAlignment="1">
      <alignment horizontal="center" vertical="center"/>
    </xf>
    <xf numFmtId="0" fontId="25" fillId="0" borderId="287" xfId="8" applyFill="1" applyBorder="1" applyAlignment="1">
      <alignment horizontal="center" vertical="center"/>
    </xf>
    <xf numFmtId="0" fontId="76" fillId="2" borderId="201" xfId="8" applyFont="1" applyFill="1" applyBorder="1" applyAlignment="1">
      <alignment horizontal="right" vertical="center" wrapText="1" readingOrder="2"/>
    </xf>
    <xf numFmtId="0" fontId="73" fillId="2" borderId="202" xfId="8" applyFont="1" applyFill="1" applyBorder="1" applyAlignment="1">
      <alignment horizontal="right" vertical="center" wrapText="1" readingOrder="2"/>
    </xf>
    <xf numFmtId="0" fontId="73" fillId="2" borderId="202" xfId="8" applyFont="1" applyFill="1" applyBorder="1" applyAlignment="1">
      <alignment horizontal="left" vertical="center" wrapText="1" readingOrder="1"/>
    </xf>
    <xf numFmtId="0" fontId="73" fillId="2" borderId="203" xfId="8" applyFont="1" applyFill="1" applyBorder="1" applyAlignment="1">
      <alignment horizontal="left" vertical="center" wrapText="1" readingOrder="1"/>
    </xf>
    <xf numFmtId="0" fontId="25" fillId="22" borderId="188" xfId="8" applyFill="1" applyBorder="1" applyAlignment="1">
      <alignment horizontal="center" vertical="center"/>
    </xf>
    <xf numFmtId="0" fontId="25" fillId="0" borderId="194" xfId="8" applyFill="1" applyBorder="1" applyAlignment="1">
      <alignment horizontal="center" vertical="center"/>
    </xf>
    <xf numFmtId="0" fontId="25" fillId="0" borderId="230" xfId="8" applyFill="1" applyBorder="1" applyAlignment="1">
      <alignment horizontal="center" vertical="center"/>
    </xf>
    <xf numFmtId="0" fontId="5" fillId="2" borderId="289" xfId="8" applyFont="1" applyFill="1" applyBorder="1" applyAlignment="1">
      <alignment horizontal="center" vertical="center" wrapText="1" readingOrder="2"/>
    </xf>
    <xf numFmtId="0" fontId="71" fillId="4" borderId="255" xfId="8" applyFont="1" applyFill="1" applyBorder="1" applyAlignment="1">
      <alignment horizontal="center" vertical="center" wrapText="1" readingOrder="2"/>
    </xf>
    <xf numFmtId="0" fontId="71" fillId="4" borderId="246" xfId="8" applyFont="1" applyFill="1" applyBorder="1" applyAlignment="1">
      <alignment horizontal="center" vertical="center" wrapText="1" readingOrder="2"/>
    </xf>
    <xf numFmtId="0" fontId="71" fillId="4" borderId="123" xfId="8" applyFont="1" applyFill="1" applyBorder="1" applyAlignment="1">
      <alignment horizontal="center" vertical="center" wrapText="1" readingOrder="2"/>
    </xf>
    <xf numFmtId="0" fontId="71" fillId="4" borderId="254" xfId="8" applyFont="1" applyFill="1" applyBorder="1" applyAlignment="1">
      <alignment horizontal="center" vertical="center" wrapText="1" readingOrder="2"/>
    </xf>
    <xf numFmtId="0" fontId="71" fillId="4" borderId="0" xfId="8" applyFont="1" applyFill="1" applyBorder="1" applyAlignment="1">
      <alignment horizontal="center" vertical="center" wrapText="1" readingOrder="2"/>
    </xf>
    <xf numFmtId="0" fontId="71" fillId="4" borderId="257" xfId="8" applyFont="1" applyFill="1" applyBorder="1" applyAlignment="1">
      <alignment horizontal="center" vertical="center" wrapText="1" readingOrder="2"/>
    </xf>
    <xf numFmtId="0" fontId="5" fillId="2" borderId="234" xfId="8" applyFont="1" applyFill="1" applyBorder="1" applyAlignment="1">
      <alignment horizontal="center" vertical="center" wrapText="1" readingOrder="2"/>
    </xf>
    <xf numFmtId="0" fontId="15" fillId="2" borderId="233" xfId="8" applyFont="1" applyFill="1" applyBorder="1" applyAlignment="1">
      <alignment horizontal="center" vertical="center" wrapText="1" readingOrder="2"/>
    </xf>
    <xf numFmtId="0" fontId="15" fillId="2" borderId="235" xfId="8" applyFont="1" applyFill="1" applyBorder="1" applyAlignment="1">
      <alignment horizontal="center" vertical="center" wrapText="1" readingOrder="2"/>
    </xf>
    <xf numFmtId="0" fontId="15" fillId="2" borderId="239" xfId="8" applyFont="1" applyFill="1" applyBorder="1" applyAlignment="1">
      <alignment horizontal="center" vertical="center" wrapText="1" readingOrder="2"/>
    </xf>
    <xf numFmtId="0" fontId="15" fillId="2" borderId="291" xfId="8" applyFont="1" applyFill="1" applyBorder="1" applyAlignment="1">
      <alignment horizontal="center" vertical="center" wrapText="1" readingOrder="2"/>
    </xf>
    <xf numFmtId="0" fontId="15" fillId="2" borderId="293" xfId="8" applyFont="1" applyFill="1" applyBorder="1" applyAlignment="1">
      <alignment horizontal="center" vertical="center" wrapText="1" readingOrder="2"/>
    </xf>
    <xf numFmtId="0" fontId="15" fillId="2" borderId="295" xfId="8" applyFont="1" applyFill="1" applyBorder="1" applyAlignment="1">
      <alignment horizontal="center" vertical="center" wrapText="1" readingOrder="2"/>
    </xf>
    <xf numFmtId="0" fontId="15" fillId="2" borderId="262" xfId="8" applyFont="1" applyFill="1" applyBorder="1" applyAlignment="1">
      <alignment horizontal="center" vertical="center" wrapText="1" readingOrder="2"/>
    </xf>
    <xf numFmtId="0" fontId="15" fillId="2" borderId="265" xfId="8" applyFont="1" applyFill="1" applyBorder="1" applyAlignment="1">
      <alignment horizontal="center" vertical="center" wrapText="1" readingOrder="2"/>
    </xf>
    <xf numFmtId="0" fontId="15" fillId="2" borderId="240" xfId="8" applyFont="1" applyFill="1" applyBorder="1" applyAlignment="1">
      <alignment horizontal="center" vertical="center" wrapText="1" readingOrder="2"/>
    </xf>
    <xf numFmtId="0" fontId="5" fillId="2" borderId="292" xfId="8" applyFont="1" applyFill="1" applyBorder="1" applyAlignment="1">
      <alignment horizontal="center" vertical="center" wrapText="1" readingOrder="2"/>
    </xf>
    <xf numFmtId="0" fontId="5" fillId="2" borderId="294" xfId="8" applyFont="1" applyFill="1" applyBorder="1" applyAlignment="1">
      <alignment horizontal="center" vertical="center" wrapText="1" readingOrder="2"/>
    </xf>
    <xf numFmtId="0" fontId="5" fillId="2" borderId="288" xfId="8" applyFont="1" applyFill="1" applyBorder="1" applyAlignment="1">
      <alignment horizontal="center" vertical="center" wrapText="1" readingOrder="2"/>
    </xf>
    <xf numFmtId="0" fontId="73" fillId="2" borderId="246" xfId="8" applyFont="1" applyFill="1" applyBorder="1" applyAlignment="1">
      <alignment horizontal="center" vertical="top" wrapText="1" readingOrder="2"/>
    </xf>
    <xf numFmtId="0" fontId="73" fillId="2" borderId="272" xfId="8" applyFont="1" applyFill="1" applyBorder="1" applyAlignment="1">
      <alignment horizontal="center" vertical="top" wrapText="1" readingOrder="2"/>
    </xf>
    <xf numFmtId="0" fontId="5" fillId="2" borderId="290" xfId="8" applyFont="1" applyFill="1" applyBorder="1" applyAlignment="1">
      <alignment horizontal="center" vertical="center" wrapText="1" readingOrder="2"/>
    </xf>
    <xf numFmtId="0" fontId="73" fillId="2" borderId="236" xfId="8" applyFont="1" applyFill="1" applyBorder="1" applyAlignment="1">
      <alignment horizontal="center" vertical="top" wrapText="1" readingOrder="2"/>
    </xf>
    <xf numFmtId="0" fontId="73" fillId="2" borderId="242" xfId="8" applyFont="1" applyFill="1" applyBorder="1" applyAlignment="1">
      <alignment horizontal="center" vertical="top" wrapText="1" readingOrder="2"/>
    </xf>
    <xf numFmtId="0" fontId="25" fillId="0" borderId="299" xfId="8" applyFill="1" applyBorder="1" applyAlignment="1">
      <alignment horizontal="center" vertical="center"/>
    </xf>
    <xf numFmtId="0" fontId="25" fillId="0" borderId="300" xfId="8" applyFill="1" applyBorder="1" applyAlignment="1">
      <alignment horizontal="center" vertical="center"/>
    </xf>
    <xf numFmtId="0" fontId="25" fillId="12" borderId="298" xfId="8" applyFill="1" applyBorder="1" applyAlignment="1">
      <alignment horizontal="center" vertical="center"/>
    </xf>
    <xf numFmtId="0" fontId="25" fillId="12" borderId="217" xfId="8" applyFill="1" applyBorder="1" applyAlignment="1">
      <alignment horizontal="center" vertical="center"/>
    </xf>
    <xf numFmtId="0" fontId="25" fillId="12" borderId="186" xfId="8" applyFill="1" applyBorder="1" applyAlignment="1">
      <alignment horizontal="center" vertical="center"/>
    </xf>
    <xf numFmtId="0" fontId="25" fillId="12" borderId="301" xfId="8" applyFill="1" applyBorder="1" applyAlignment="1">
      <alignment horizontal="center" vertical="center"/>
    </xf>
    <xf numFmtId="0" fontId="73" fillId="2" borderId="196" xfId="8" applyFont="1" applyFill="1" applyBorder="1" applyAlignment="1">
      <alignment horizontal="right" vertical="center" wrapText="1" readingOrder="2"/>
    </xf>
    <xf numFmtId="0" fontId="73" fillId="2" borderId="199" xfId="8" applyFont="1" applyFill="1" applyBorder="1" applyAlignment="1">
      <alignment horizontal="right" vertical="center" wrapText="1" readingOrder="2"/>
    </xf>
    <xf numFmtId="0" fontId="25" fillId="0" borderId="302" xfId="8" applyFill="1" applyBorder="1" applyAlignment="1">
      <alignment horizontal="center" vertical="center"/>
    </xf>
    <xf numFmtId="0" fontId="25" fillId="12" borderId="194" xfId="8" applyFill="1" applyBorder="1" applyAlignment="1">
      <alignment horizontal="center" vertical="center"/>
    </xf>
    <xf numFmtId="0" fontId="73" fillId="2" borderId="201" xfId="8" applyFont="1" applyFill="1" applyBorder="1" applyAlignment="1">
      <alignment horizontal="right" vertical="center" wrapText="1" readingOrder="2"/>
    </xf>
    <xf numFmtId="0" fontId="76" fillId="0" borderId="0" xfId="8" applyFont="1" applyBorder="1" applyAlignment="1">
      <alignment horizontal="right" vertical="top" wrapText="1" readingOrder="2"/>
    </xf>
    <xf numFmtId="0" fontId="73" fillId="0" borderId="0" xfId="8" applyFont="1" applyBorder="1" applyAlignment="1">
      <alignment horizontal="right" vertical="top" wrapText="1" readingOrder="2"/>
    </xf>
    <xf numFmtId="0" fontId="65" fillId="0" borderId="0" xfId="4" applyFont="1" applyAlignment="1">
      <alignment horizontal="center"/>
    </xf>
    <xf numFmtId="14" fontId="1" fillId="23" borderId="204" xfId="8" applyNumberFormat="1" applyFont="1" applyFill="1" applyBorder="1" applyAlignment="1">
      <alignment horizontal="center"/>
    </xf>
    <xf numFmtId="14" fontId="1" fillId="23" borderId="205" xfId="8" applyNumberFormat="1" applyFont="1" applyFill="1" applyBorder="1" applyAlignment="1">
      <alignment horizontal="center"/>
    </xf>
    <xf numFmtId="14" fontId="82" fillId="0" borderId="154" xfId="8" applyNumberFormat="1" applyFont="1" applyFill="1" applyBorder="1" applyAlignment="1">
      <alignment horizontal="center" vertical="center"/>
    </xf>
    <xf numFmtId="14" fontId="82" fillId="0" borderId="133" xfId="8" applyNumberFormat="1" applyFont="1" applyFill="1" applyBorder="1" applyAlignment="1">
      <alignment horizontal="center" vertical="center"/>
    </xf>
    <xf numFmtId="14" fontId="1" fillId="23" borderId="133" xfId="8" applyNumberFormat="1" applyFont="1" applyFill="1" applyBorder="1" applyAlignment="1">
      <alignment horizontal="center"/>
    </xf>
    <xf numFmtId="14" fontId="73" fillId="0" borderId="133" xfId="8" applyNumberFormat="1" applyFont="1" applyFill="1" applyBorder="1" applyAlignment="1">
      <alignment horizontal="center" vertical="center"/>
    </xf>
    <xf numFmtId="14" fontId="73" fillId="0" borderId="152" xfId="8" applyNumberFormat="1" applyFont="1" applyFill="1" applyBorder="1" applyAlignment="1">
      <alignment horizontal="center" vertical="center"/>
    </xf>
    <xf numFmtId="0" fontId="5" fillId="23" borderId="152" xfId="8" applyFont="1" applyFill="1" applyBorder="1" applyAlignment="1">
      <alignment horizontal="center" vertical="center" wrapText="1" readingOrder="2"/>
    </xf>
    <xf numFmtId="0" fontId="5" fillId="23" borderId="254" xfId="8" applyFont="1" applyFill="1" applyBorder="1" applyAlignment="1">
      <alignment horizontal="center" vertical="center" wrapText="1" readingOrder="2"/>
    </xf>
    <xf numFmtId="0" fontId="5" fillId="23" borderId="238" xfId="8" applyFont="1" applyFill="1" applyBorder="1" applyAlignment="1">
      <alignment horizontal="center" vertical="center" wrapText="1" readingOrder="2"/>
    </xf>
    <xf numFmtId="0" fontId="5" fillId="23" borderId="267" xfId="8" applyFont="1" applyFill="1" applyBorder="1" applyAlignment="1">
      <alignment horizontal="center" vertical="center" wrapText="1" readingOrder="2"/>
    </xf>
    <xf numFmtId="0" fontId="5" fillId="23" borderId="241" xfId="8" applyFont="1" applyFill="1" applyBorder="1" applyAlignment="1">
      <alignment horizontal="center" vertical="center" wrapText="1" readingOrder="2"/>
    </xf>
    <xf numFmtId="0" fontId="5" fillId="23" borderId="153" xfId="8" applyFont="1" applyFill="1" applyBorder="1" applyAlignment="1">
      <alignment horizontal="center" vertical="center" wrapText="1" readingOrder="2"/>
    </xf>
    <xf numFmtId="0" fontId="5" fillId="23" borderId="233" xfId="8" applyFont="1" applyFill="1" applyBorder="1" applyAlignment="1">
      <alignment horizontal="center" vertical="center" wrapText="1" readingOrder="2"/>
    </xf>
    <xf numFmtId="0" fontId="5" fillId="23" borderId="237" xfId="8" applyFont="1" applyFill="1" applyBorder="1" applyAlignment="1">
      <alignment horizontal="center" vertical="center" wrapText="1" readingOrder="2"/>
    </xf>
    <xf numFmtId="0" fontId="5" fillId="23" borderId="265" xfId="8" applyFont="1" applyFill="1" applyBorder="1" applyAlignment="1">
      <alignment horizontal="center" vertical="center" wrapText="1" readingOrder="2"/>
    </xf>
    <xf numFmtId="0" fontId="5" fillId="23" borderId="305" xfId="8" applyFont="1" applyFill="1" applyBorder="1" applyAlignment="1">
      <alignment horizontal="center" vertical="center" wrapText="1" readingOrder="2"/>
    </xf>
    <xf numFmtId="0" fontId="5" fillId="23" borderId="266" xfId="8" applyFont="1" applyFill="1" applyBorder="1" applyAlignment="1">
      <alignment horizontal="center" vertical="center" wrapText="1" readingOrder="2"/>
    </xf>
    <xf numFmtId="0" fontId="5" fillId="25" borderId="255" xfId="8" applyFont="1" applyFill="1" applyBorder="1" applyAlignment="1">
      <alignment horizontal="center" vertical="center" wrapText="1" readingOrder="2"/>
    </xf>
    <xf numFmtId="0" fontId="5" fillId="25" borderId="123" xfId="8" applyFont="1" applyFill="1" applyBorder="1" applyAlignment="1">
      <alignment horizontal="center" vertical="center" wrapText="1" readingOrder="2"/>
    </xf>
    <xf numFmtId="0" fontId="5" fillId="25" borderId="246" xfId="8" applyFont="1" applyFill="1" applyBorder="1" applyAlignment="1">
      <alignment horizontal="center" vertical="center" wrapText="1" readingOrder="2"/>
    </xf>
    <xf numFmtId="0" fontId="5" fillId="25" borderId="0" xfId="8" applyFont="1" applyFill="1" applyBorder="1" applyAlignment="1">
      <alignment horizontal="center" vertical="center" wrapText="1" readingOrder="2"/>
    </xf>
    <xf numFmtId="0" fontId="5" fillId="25" borderId="233" xfId="8" applyFont="1" applyFill="1" applyBorder="1" applyAlignment="1">
      <alignment horizontal="center" vertical="center" wrapText="1" readingOrder="2"/>
    </xf>
    <xf numFmtId="0" fontId="5" fillId="25" borderId="235" xfId="8" applyFont="1" applyFill="1" applyBorder="1" applyAlignment="1">
      <alignment horizontal="center" vertical="center" wrapText="1" readingOrder="2"/>
    </xf>
    <xf numFmtId="0" fontId="5" fillId="25" borderId="239" xfId="8" applyFont="1" applyFill="1" applyBorder="1" applyAlignment="1">
      <alignment horizontal="center" vertical="center" wrapText="1" readingOrder="2"/>
    </xf>
    <xf numFmtId="0" fontId="5" fillId="25" borderId="254" xfId="8" applyFont="1" applyFill="1" applyBorder="1" applyAlignment="1">
      <alignment horizontal="center" vertical="center" wrapText="1" readingOrder="2"/>
    </xf>
    <xf numFmtId="0" fontId="5" fillId="25" borderId="303" xfId="8" applyFont="1" applyFill="1" applyBorder="1" applyAlignment="1">
      <alignment horizontal="center" vertical="center" wrapText="1" readingOrder="2"/>
    </xf>
    <xf numFmtId="0" fontId="5" fillId="25" borderId="1" xfId="8" applyFont="1" applyFill="1" applyBorder="1" applyAlignment="1">
      <alignment horizontal="center" vertical="center" wrapText="1" readingOrder="2"/>
    </xf>
    <xf numFmtId="0" fontId="5" fillId="25" borderId="304" xfId="8" applyFont="1" applyFill="1" applyBorder="1" applyAlignment="1">
      <alignment horizontal="center" vertical="center" wrapText="1" readingOrder="2"/>
    </xf>
    <xf numFmtId="0" fontId="5" fillId="25" borderId="234" xfId="8" applyFont="1" applyFill="1" applyBorder="1" applyAlignment="1">
      <alignment horizontal="center" vertical="center" wrapText="1" readingOrder="2"/>
    </xf>
    <xf numFmtId="0" fontId="5" fillId="25" borderId="236" xfId="8" applyFont="1" applyFill="1" applyBorder="1" applyAlignment="1">
      <alignment horizontal="center" vertical="center" wrapText="1" readingOrder="2"/>
    </xf>
    <xf numFmtId="0" fontId="5" fillId="25" borderId="242" xfId="8" applyFont="1" applyFill="1" applyBorder="1" applyAlignment="1">
      <alignment horizontal="center" vertical="center" wrapText="1" readingOrder="2"/>
    </xf>
    <xf numFmtId="0" fontId="76" fillId="23" borderId="201" xfId="8" applyFont="1" applyFill="1" applyBorder="1" applyAlignment="1">
      <alignment horizontal="right" vertical="center" wrapText="1" readingOrder="2"/>
    </xf>
    <xf numFmtId="0" fontId="76" fillId="23" borderId="202" xfId="8" applyFont="1" applyFill="1" applyBorder="1" applyAlignment="1">
      <alignment horizontal="right" vertical="center" wrapText="1" readingOrder="2"/>
    </xf>
    <xf numFmtId="0" fontId="73" fillId="23" borderId="202" xfId="8" applyFont="1" applyFill="1" applyBorder="1" applyAlignment="1">
      <alignment horizontal="left" vertical="center" wrapText="1" readingOrder="1"/>
    </xf>
    <xf numFmtId="0" fontId="73" fillId="23" borderId="203" xfId="8" applyFont="1" applyFill="1" applyBorder="1" applyAlignment="1">
      <alignment horizontal="left" vertical="center" wrapText="1" readingOrder="1"/>
    </xf>
    <xf numFmtId="0" fontId="5" fillId="23" borderId="271" xfId="8" applyFont="1" applyFill="1" applyBorder="1" applyAlignment="1">
      <alignment horizontal="center" vertical="center" wrapText="1" readingOrder="2"/>
    </xf>
    <xf numFmtId="0" fontId="76" fillId="23" borderId="196" xfId="8" applyFont="1" applyFill="1" applyBorder="1" applyAlignment="1">
      <alignment horizontal="right" vertical="center" wrapText="1" readingOrder="2"/>
    </xf>
    <xf numFmtId="0" fontId="76" fillId="23" borderId="197" xfId="8" applyFont="1" applyFill="1" applyBorder="1" applyAlignment="1">
      <alignment horizontal="right" vertical="center" wrapText="1" readingOrder="2"/>
    </xf>
    <xf numFmtId="0" fontId="73" fillId="23" borderId="197" xfId="8" applyFont="1" applyFill="1" applyBorder="1" applyAlignment="1">
      <alignment horizontal="left" vertical="center" wrapText="1" readingOrder="1"/>
    </xf>
    <xf numFmtId="0" fontId="73" fillId="23" borderId="198" xfId="8" applyFont="1" applyFill="1" applyBorder="1" applyAlignment="1">
      <alignment horizontal="left" vertical="center" wrapText="1" readingOrder="1"/>
    </xf>
    <xf numFmtId="0" fontId="76" fillId="23" borderId="199" xfId="8" applyFont="1" applyFill="1" applyBorder="1" applyAlignment="1">
      <alignment horizontal="right" vertical="center" wrapText="1" readingOrder="2"/>
    </xf>
    <xf numFmtId="0" fontId="76" fillId="23" borderId="187" xfId="8" applyFont="1" applyFill="1" applyBorder="1" applyAlignment="1">
      <alignment horizontal="right" vertical="center" wrapText="1" readingOrder="2"/>
    </xf>
    <xf numFmtId="0" fontId="73" fillId="23" borderId="187" xfId="8" applyFont="1" applyFill="1" applyBorder="1" applyAlignment="1">
      <alignment horizontal="left" vertical="center" wrapText="1" readingOrder="1"/>
    </xf>
    <xf numFmtId="0" fontId="73" fillId="23" borderId="200" xfId="8" applyFont="1" applyFill="1" applyBorder="1" applyAlignment="1">
      <alignment horizontal="left" vertical="center" wrapText="1" readingOrder="1"/>
    </xf>
    <xf numFmtId="0" fontId="5" fillId="23" borderId="306" xfId="8" applyFont="1" applyFill="1" applyBorder="1" applyAlignment="1">
      <alignment horizontal="center" vertical="center" wrapText="1" readingOrder="2"/>
    </xf>
    <xf numFmtId="0" fontId="5" fillId="23" borderId="307" xfId="8" applyFont="1" applyFill="1" applyBorder="1" applyAlignment="1">
      <alignment horizontal="center" vertical="center" wrapText="1" readingOrder="2"/>
    </xf>
    <xf numFmtId="0" fontId="5" fillId="23" borderId="240" xfId="8" applyFont="1" applyFill="1" applyBorder="1" applyAlignment="1">
      <alignment horizontal="center" vertical="center" wrapText="1" readingOrder="2"/>
    </xf>
    <xf numFmtId="0" fontId="15" fillId="24" borderId="150" xfId="8" applyFont="1" applyFill="1" applyBorder="1" applyAlignment="1">
      <alignment horizontal="center" vertical="center" wrapText="1" readingOrder="2"/>
    </xf>
    <xf numFmtId="0" fontId="15" fillId="24" borderId="159" xfId="8" applyFont="1" applyFill="1" applyBorder="1" applyAlignment="1">
      <alignment horizontal="center" vertical="center" wrapText="1" readingOrder="2"/>
    </xf>
    <xf numFmtId="0" fontId="15" fillId="24" borderId="308" xfId="8" applyFont="1" applyFill="1" applyBorder="1" applyAlignment="1">
      <alignment horizontal="center" vertical="center" wrapText="1" readingOrder="2"/>
    </xf>
    <xf numFmtId="0" fontId="68" fillId="24" borderId="206" xfId="8" applyFont="1" applyFill="1" applyBorder="1" applyAlignment="1">
      <alignment horizontal="center" vertical="center" wrapText="1"/>
    </xf>
    <xf numFmtId="0" fontId="68" fillId="24" borderId="207" xfId="8" applyFont="1" applyFill="1" applyBorder="1" applyAlignment="1">
      <alignment horizontal="center" vertical="center" wrapText="1"/>
    </xf>
    <xf numFmtId="0" fontId="7" fillId="25" borderId="133" xfId="8" applyFont="1" applyFill="1" applyBorder="1" applyAlignment="1">
      <alignment horizontal="center" vertical="center" wrapText="1" readingOrder="2"/>
    </xf>
    <xf numFmtId="0" fontId="7" fillId="25" borderId="152" xfId="8" applyFont="1" applyFill="1" applyBorder="1" applyAlignment="1">
      <alignment horizontal="center" vertical="center" wrapText="1" readingOrder="2"/>
    </xf>
  </cellXfs>
  <cellStyles count="10">
    <cellStyle name="Comma" xfId="7" builtinId="3"/>
    <cellStyle name="Comma 2" xfId="3" xr:uid="{027FF2A2-C520-4DDF-A863-597C0EFDEDCC}"/>
    <cellStyle name="Comma 2 2" xfId="5" xr:uid="{5073ACA3-2F10-4B18-8C2F-E2ACEC52EE3E}"/>
    <cellStyle name="Comma 2 3 2" xfId="6" xr:uid="{44A5893C-2D99-46D4-9218-CFD0D3AEEDCD}"/>
    <cellStyle name="Normal" xfId="0" builtinId="0"/>
    <cellStyle name="Normal 2 2" xfId="1" xr:uid="{FFE7E73A-91D1-470B-A19F-BF00DACE97CB}"/>
    <cellStyle name="Normal 2 2 2" xfId="2" xr:uid="{1FF03CA2-1B8E-4678-BC67-560C8885D6BD}"/>
    <cellStyle name="Normal 3" xfId="8" xr:uid="{2EB16FA5-1929-4343-9A59-438E7B26FBAE}"/>
    <cellStyle name="Normal 3 2" xfId="9" xr:uid="{2FAA0177-D105-45EC-820B-878EAF1CD021}"/>
    <cellStyle name="Normal 4" xfId="4" xr:uid="{82A76BED-6512-463D-8591-4A25DF5CE4C2}"/>
  </cellStyles>
  <dxfs count="0"/>
  <tableStyles count="0" defaultTableStyle="TableStyleMedium2" defaultPivotStyle="PivotStyleLight16"/>
  <colors>
    <mruColors>
      <color rgb="FFEEECE1"/>
      <color rgb="FF7E0000"/>
      <color rgb="FF595959"/>
      <color rgb="FFBCBCBC"/>
      <color rgb="FFFBFAF7"/>
      <color rgb="FFDDD9C4"/>
      <color rgb="FF640000"/>
      <color rgb="FFFF0909"/>
      <color rgb="FFF1F0E7"/>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hartsheet" Target="chartsheets/sheet21.xml"/><Relationship Id="rId21" Type="http://schemas.openxmlformats.org/officeDocument/2006/relationships/worksheet" Target="worksheets/sheet20.xml"/><Relationship Id="rId42" Type="http://schemas.openxmlformats.org/officeDocument/2006/relationships/worksheet" Target="worksheets/sheet37.xml"/><Relationship Id="rId63" Type="http://schemas.openxmlformats.org/officeDocument/2006/relationships/chartsheet" Target="chartsheets/sheet9.xml"/><Relationship Id="rId84" Type="http://schemas.openxmlformats.org/officeDocument/2006/relationships/worksheet" Target="worksheets/sheet72.xml"/><Relationship Id="rId138" Type="http://schemas.openxmlformats.org/officeDocument/2006/relationships/worksheet" Target="worksheets/sheet116.xml"/><Relationship Id="rId159" Type="http://schemas.openxmlformats.org/officeDocument/2006/relationships/worksheet" Target="worksheets/sheet137.xml"/><Relationship Id="rId170" Type="http://schemas.openxmlformats.org/officeDocument/2006/relationships/worksheet" Target="worksheets/sheet146.xml"/><Relationship Id="rId191" Type="http://schemas.openxmlformats.org/officeDocument/2006/relationships/worksheet" Target="worksheets/sheet166.xml"/><Relationship Id="rId205" Type="http://schemas.openxmlformats.org/officeDocument/2006/relationships/worksheet" Target="worksheets/sheet179.xml"/><Relationship Id="rId107" Type="http://schemas.openxmlformats.org/officeDocument/2006/relationships/worksheet" Target="worksheets/sheet90.xml"/><Relationship Id="rId11" Type="http://schemas.openxmlformats.org/officeDocument/2006/relationships/worksheet" Target="worksheets/sheet11.xml"/><Relationship Id="rId32" Type="http://schemas.openxmlformats.org/officeDocument/2006/relationships/worksheet" Target="worksheets/sheet29.xml"/><Relationship Id="rId53" Type="http://schemas.openxmlformats.org/officeDocument/2006/relationships/chartsheet" Target="chartsheets/sheet6.xml"/><Relationship Id="rId74" Type="http://schemas.openxmlformats.org/officeDocument/2006/relationships/worksheet" Target="worksheets/sheet63.xml"/><Relationship Id="rId128" Type="http://schemas.openxmlformats.org/officeDocument/2006/relationships/worksheet" Target="worksheets/sheet107.xml"/><Relationship Id="rId149" Type="http://schemas.openxmlformats.org/officeDocument/2006/relationships/worksheet" Target="worksheets/sheet127.xml"/><Relationship Id="rId5" Type="http://schemas.openxmlformats.org/officeDocument/2006/relationships/worksheet" Target="worksheets/sheet5.xml"/><Relationship Id="rId95" Type="http://schemas.openxmlformats.org/officeDocument/2006/relationships/worksheet" Target="worksheets/sheet80.xml"/><Relationship Id="rId160" Type="http://schemas.openxmlformats.org/officeDocument/2006/relationships/worksheet" Target="worksheets/sheet138.xml"/><Relationship Id="rId181" Type="http://schemas.openxmlformats.org/officeDocument/2006/relationships/worksheet" Target="worksheets/sheet157.xml"/><Relationship Id="rId22" Type="http://schemas.openxmlformats.org/officeDocument/2006/relationships/worksheet" Target="worksheets/sheet21.xml"/><Relationship Id="rId43" Type="http://schemas.openxmlformats.org/officeDocument/2006/relationships/worksheet" Target="worksheets/sheet38.xml"/><Relationship Id="rId64" Type="http://schemas.openxmlformats.org/officeDocument/2006/relationships/worksheet" Target="worksheets/sheet55.xml"/><Relationship Id="rId118" Type="http://schemas.openxmlformats.org/officeDocument/2006/relationships/worksheet" Target="worksheets/sheet97.xml"/><Relationship Id="rId139" Type="http://schemas.openxmlformats.org/officeDocument/2006/relationships/worksheet" Target="worksheets/sheet117.xml"/><Relationship Id="rId85" Type="http://schemas.openxmlformats.org/officeDocument/2006/relationships/chartsheet" Target="chartsheets/sheet13.xml"/><Relationship Id="rId150" Type="http://schemas.openxmlformats.org/officeDocument/2006/relationships/worksheet" Target="worksheets/sheet128.xml"/><Relationship Id="rId171" Type="http://schemas.openxmlformats.org/officeDocument/2006/relationships/worksheet" Target="worksheets/sheet147.xml"/><Relationship Id="rId192" Type="http://schemas.openxmlformats.org/officeDocument/2006/relationships/worksheet" Target="worksheets/sheet167.xml"/><Relationship Id="rId206" Type="http://schemas.openxmlformats.org/officeDocument/2006/relationships/worksheet" Target="worksheets/sheet180.xml"/><Relationship Id="rId12" Type="http://schemas.openxmlformats.org/officeDocument/2006/relationships/worksheet" Target="worksheets/sheet12.xml"/><Relationship Id="rId33" Type="http://schemas.openxmlformats.org/officeDocument/2006/relationships/worksheet" Target="worksheets/sheet30.xml"/><Relationship Id="rId108" Type="http://schemas.openxmlformats.org/officeDocument/2006/relationships/worksheet" Target="worksheets/sheet91.xml"/><Relationship Id="rId129" Type="http://schemas.openxmlformats.org/officeDocument/2006/relationships/worksheet" Target="worksheets/sheet108.xml"/><Relationship Id="rId54" Type="http://schemas.openxmlformats.org/officeDocument/2006/relationships/worksheet" Target="worksheets/sheet48.xml"/><Relationship Id="rId75" Type="http://schemas.openxmlformats.org/officeDocument/2006/relationships/worksheet" Target="worksheets/sheet64.xml"/><Relationship Id="rId96" Type="http://schemas.openxmlformats.org/officeDocument/2006/relationships/worksheet" Target="worksheets/sheet81.xml"/><Relationship Id="rId140" Type="http://schemas.openxmlformats.org/officeDocument/2006/relationships/worksheet" Target="worksheets/sheet118.xml"/><Relationship Id="rId161" Type="http://schemas.openxmlformats.org/officeDocument/2006/relationships/worksheet" Target="worksheets/sheet139.xml"/><Relationship Id="rId182" Type="http://schemas.openxmlformats.org/officeDocument/2006/relationships/chartsheet" Target="chartsheets/sheet25.xml"/><Relationship Id="rId6" Type="http://schemas.openxmlformats.org/officeDocument/2006/relationships/worksheet" Target="worksheets/sheet6.xml"/><Relationship Id="rId23" Type="http://schemas.openxmlformats.org/officeDocument/2006/relationships/worksheet" Target="worksheets/sheet22.xml"/><Relationship Id="rId119" Type="http://schemas.openxmlformats.org/officeDocument/2006/relationships/worksheet" Target="worksheets/sheet98.xml"/><Relationship Id="rId44" Type="http://schemas.openxmlformats.org/officeDocument/2006/relationships/worksheet" Target="worksheets/sheet39.xml"/><Relationship Id="rId65" Type="http://schemas.openxmlformats.org/officeDocument/2006/relationships/worksheet" Target="worksheets/sheet56.xml"/><Relationship Id="rId86" Type="http://schemas.openxmlformats.org/officeDocument/2006/relationships/worksheet" Target="worksheets/sheet73.xml"/><Relationship Id="rId130" Type="http://schemas.openxmlformats.org/officeDocument/2006/relationships/chartsheet" Target="chartsheets/sheet22.xml"/><Relationship Id="rId151" Type="http://schemas.openxmlformats.org/officeDocument/2006/relationships/worksheet" Target="worksheets/sheet129.xml"/><Relationship Id="rId172" Type="http://schemas.openxmlformats.org/officeDocument/2006/relationships/worksheet" Target="worksheets/sheet148.xml"/><Relationship Id="rId193" Type="http://schemas.openxmlformats.org/officeDocument/2006/relationships/worksheet" Target="worksheets/sheet168.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92.xml"/><Relationship Id="rId34" Type="http://schemas.openxmlformats.org/officeDocument/2006/relationships/worksheet" Target="worksheets/sheet31.xml"/><Relationship Id="rId55" Type="http://schemas.openxmlformats.org/officeDocument/2006/relationships/chartsheet" Target="chartsheets/sheet7.xml"/><Relationship Id="rId76" Type="http://schemas.openxmlformats.org/officeDocument/2006/relationships/worksheet" Target="worksheets/sheet65.xml"/><Relationship Id="rId97" Type="http://schemas.openxmlformats.org/officeDocument/2006/relationships/worksheet" Target="worksheets/sheet82.xml"/><Relationship Id="rId120" Type="http://schemas.openxmlformats.org/officeDocument/2006/relationships/worksheet" Target="worksheets/sheet99.xml"/><Relationship Id="rId141" Type="http://schemas.openxmlformats.org/officeDocument/2006/relationships/worksheet" Target="worksheets/sheet119.xml"/><Relationship Id="rId7" Type="http://schemas.openxmlformats.org/officeDocument/2006/relationships/worksheet" Target="worksheets/sheet7.xml"/><Relationship Id="rId162" Type="http://schemas.openxmlformats.org/officeDocument/2006/relationships/worksheet" Target="worksheets/sheet140.xml"/><Relationship Id="rId183" Type="http://schemas.openxmlformats.org/officeDocument/2006/relationships/worksheet" Target="worksheets/sheet158.xml"/><Relationship Id="rId24" Type="http://schemas.openxmlformats.org/officeDocument/2006/relationships/worksheet" Target="worksheets/sheet23.xml"/><Relationship Id="rId45" Type="http://schemas.openxmlformats.org/officeDocument/2006/relationships/worksheet" Target="worksheets/sheet40.xml"/><Relationship Id="rId66" Type="http://schemas.openxmlformats.org/officeDocument/2006/relationships/worksheet" Target="worksheets/sheet57.xml"/><Relationship Id="rId87" Type="http://schemas.openxmlformats.org/officeDocument/2006/relationships/worksheet" Target="worksheets/sheet74.xml"/><Relationship Id="rId110" Type="http://schemas.openxmlformats.org/officeDocument/2006/relationships/chartsheet" Target="chartsheets/sheet18.xml"/><Relationship Id="rId131" Type="http://schemas.openxmlformats.org/officeDocument/2006/relationships/worksheet" Target="worksheets/sheet109.xml"/><Relationship Id="rId152" Type="http://schemas.openxmlformats.org/officeDocument/2006/relationships/worksheet" Target="worksheets/sheet130.xml"/><Relationship Id="rId173" Type="http://schemas.openxmlformats.org/officeDocument/2006/relationships/worksheet" Target="worksheets/sheet149.xml"/><Relationship Id="rId194" Type="http://schemas.openxmlformats.org/officeDocument/2006/relationships/worksheet" Target="worksheets/sheet169.xml"/><Relationship Id="rId208" Type="http://schemas.openxmlformats.org/officeDocument/2006/relationships/styles" Target="styles.xml"/><Relationship Id="rId19" Type="http://schemas.openxmlformats.org/officeDocument/2006/relationships/chartsheet" Target="chartsheets/sheet1.xml"/><Relationship Id="rId14" Type="http://schemas.openxmlformats.org/officeDocument/2006/relationships/worksheet" Target="worksheets/sheet14.xml"/><Relationship Id="rId30" Type="http://schemas.openxmlformats.org/officeDocument/2006/relationships/worksheet" Target="worksheets/sheet27.xml"/><Relationship Id="rId35" Type="http://schemas.openxmlformats.org/officeDocument/2006/relationships/chartsheet" Target="chartsheets/sheet4.xml"/><Relationship Id="rId56" Type="http://schemas.openxmlformats.org/officeDocument/2006/relationships/worksheet" Target="worksheets/sheet49.xml"/><Relationship Id="rId77" Type="http://schemas.openxmlformats.org/officeDocument/2006/relationships/worksheet" Target="worksheets/sheet66.xml"/><Relationship Id="rId100" Type="http://schemas.openxmlformats.org/officeDocument/2006/relationships/worksheet" Target="worksheets/sheet85.xml"/><Relationship Id="rId105" Type="http://schemas.openxmlformats.org/officeDocument/2006/relationships/worksheet" Target="worksheets/sheet88.xml"/><Relationship Id="rId126" Type="http://schemas.openxmlformats.org/officeDocument/2006/relationships/worksheet" Target="worksheets/sheet105.xml"/><Relationship Id="rId147" Type="http://schemas.openxmlformats.org/officeDocument/2006/relationships/worksheet" Target="worksheets/sheet125.xml"/><Relationship Id="rId168" Type="http://schemas.openxmlformats.org/officeDocument/2006/relationships/worksheet" Target="worksheets/sheet145.xml"/><Relationship Id="rId8" Type="http://schemas.openxmlformats.org/officeDocument/2006/relationships/worksheet" Target="worksheets/sheet8.xml"/><Relationship Id="rId51" Type="http://schemas.openxmlformats.org/officeDocument/2006/relationships/worksheet" Target="worksheets/sheet46.xml"/><Relationship Id="rId72" Type="http://schemas.openxmlformats.org/officeDocument/2006/relationships/worksheet" Target="worksheets/sheet61.xml"/><Relationship Id="rId93" Type="http://schemas.openxmlformats.org/officeDocument/2006/relationships/worksheet" Target="worksheets/sheet78.xml"/><Relationship Id="rId98" Type="http://schemas.openxmlformats.org/officeDocument/2006/relationships/worksheet" Target="worksheets/sheet83.xml"/><Relationship Id="rId121" Type="http://schemas.openxmlformats.org/officeDocument/2006/relationships/worksheet" Target="worksheets/sheet100.xml"/><Relationship Id="rId142" Type="http://schemas.openxmlformats.org/officeDocument/2006/relationships/worksheet" Target="worksheets/sheet120.xml"/><Relationship Id="rId163" Type="http://schemas.openxmlformats.org/officeDocument/2006/relationships/worksheet" Target="worksheets/sheet141.xml"/><Relationship Id="rId184" Type="http://schemas.openxmlformats.org/officeDocument/2006/relationships/worksheet" Target="worksheets/sheet159.xml"/><Relationship Id="rId189" Type="http://schemas.openxmlformats.org/officeDocument/2006/relationships/worksheet" Target="worksheets/sheet164.xml"/><Relationship Id="rId3" Type="http://schemas.openxmlformats.org/officeDocument/2006/relationships/worksheet" Target="worksheets/sheet3.xml"/><Relationship Id="rId25" Type="http://schemas.openxmlformats.org/officeDocument/2006/relationships/worksheet" Target="worksheets/sheet24.xml"/><Relationship Id="rId46" Type="http://schemas.openxmlformats.org/officeDocument/2006/relationships/worksheet" Target="worksheets/sheet41.xml"/><Relationship Id="rId67" Type="http://schemas.openxmlformats.org/officeDocument/2006/relationships/worksheet" Target="worksheets/sheet58.xml"/><Relationship Id="rId116" Type="http://schemas.openxmlformats.org/officeDocument/2006/relationships/worksheet" Target="worksheets/sheet96.xml"/><Relationship Id="rId137" Type="http://schemas.openxmlformats.org/officeDocument/2006/relationships/worksheet" Target="worksheets/sheet115.xml"/><Relationship Id="rId158" Type="http://schemas.openxmlformats.org/officeDocument/2006/relationships/worksheet" Target="worksheets/sheet136.xml"/><Relationship Id="rId20" Type="http://schemas.openxmlformats.org/officeDocument/2006/relationships/worksheet" Target="worksheets/sheet19.xml"/><Relationship Id="rId41" Type="http://schemas.openxmlformats.org/officeDocument/2006/relationships/worksheet" Target="worksheets/sheet36.xml"/><Relationship Id="rId62" Type="http://schemas.openxmlformats.org/officeDocument/2006/relationships/worksheet" Target="worksheets/sheet54.xml"/><Relationship Id="rId83" Type="http://schemas.openxmlformats.org/officeDocument/2006/relationships/chartsheet" Target="chartsheets/sheet12.xml"/><Relationship Id="rId88" Type="http://schemas.openxmlformats.org/officeDocument/2006/relationships/chartsheet" Target="chartsheets/sheet14.xml"/><Relationship Id="rId111" Type="http://schemas.openxmlformats.org/officeDocument/2006/relationships/worksheet" Target="worksheets/sheet93.xml"/><Relationship Id="rId132" Type="http://schemas.openxmlformats.org/officeDocument/2006/relationships/worksheet" Target="worksheets/sheet110.xml"/><Relationship Id="rId153" Type="http://schemas.openxmlformats.org/officeDocument/2006/relationships/worksheet" Target="worksheets/sheet131.xml"/><Relationship Id="rId174" Type="http://schemas.openxmlformats.org/officeDocument/2006/relationships/worksheet" Target="worksheets/sheet150.xml"/><Relationship Id="rId179" Type="http://schemas.openxmlformats.org/officeDocument/2006/relationships/worksheet" Target="worksheets/sheet155.xml"/><Relationship Id="rId195" Type="http://schemas.openxmlformats.org/officeDocument/2006/relationships/worksheet" Target="worksheets/sheet170.xml"/><Relationship Id="rId209" Type="http://schemas.openxmlformats.org/officeDocument/2006/relationships/sharedStrings" Target="sharedStrings.xml"/><Relationship Id="rId190" Type="http://schemas.openxmlformats.org/officeDocument/2006/relationships/worksheet" Target="worksheets/sheet165.xml"/><Relationship Id="rId204" Type="http://schemas.openxmlformats.org/officeDocument/2006/relationships/worksheet" Target="worksheets/sheet178.xml"/><Relationship Id="rId15" Type="http://schemas.openxmlformats.org/officeDocument/2006/relationships/worksheet" Target="worksheets/sheet15.xml"/><Relationship Id="rId36" Type="http://schemas.openxmlformats.org/officeDocument/2006/relationships/worksheet" Target="worksheets/sheet32.xml"/><Relationship Id="rId57" Type="http://schemas.openxmlformats.org/officeDocument/2006/relationships/worksheet" Target="worksheets/sheet50.xml"/><Relationship Id="rId106" Type="http://schemas.openxmlformats.org/officeDocument/2006/relationships/worksheet" Target="worksheets/sheet89.xml"/><Relationship Id="rId127"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28.xml"/><Relationship Id="rId52" Type="http://schemas.openxmlformats.org/officeDocument/2006/relationships/worksheet" Target="worksheets/sheet47.xml"/><Relationship Id="rId73" Type="http://schemas.openxmlformats.org/officeDocument/2006/relationships/worksheet" Target="worksheets/sheet62.xml"/><Relationship Id="rId78" Type="http://schemas.openxmlformats.org/officeDocument/2006/relationships/worksheet" Target="worksheets/sheet67.xml"/><Relationship Id="rId94" Type="http://schemas.openxmlformats.org/officeDocument/2006/relationships/worksheet" Target="worksheets/sheet79.xml"/><Relationship Id="rId99" Type="http://schemas.openxmlformats.org/officeDocument/2006/relationships/worksheet" Target="worksheets/sheet84.xml"/><Relationship Id="rId101" Type="http://schemas.openxmlformats.org/officeDocument/2006/relationships/worksheet" Target="worksheets/sheet86.xml"/><Relationship Id="rId122" Type="http://schemas.openxmlformats.org/officeDocument/2006/relationships/worksheet" Target="worksheets/sheet101.xml"/><Relationship Id="rId143" Type="http://schemas.openxmlformats.org/officeDocument/2006/relationships/worksheet" Target="worksheets/sheet121.xml"/><Relationship Id="rId148" Type="http://schemas.openxmlformats.org/officeDocument/2006/relationships/worksheet" Target="worksheets/sheet126.xml"/><Relationship Id="rId164" Type="http://schemas.openxmlformats.org/officeDocument/2006/relationships/worksheet" Target="worksheets/sheet142.xml"/><Relationship Id="rId169" Type="http://schemas.openxmlformats.org/officeDocument/2006/relationships/chartsheet" Target="chartsheets/sheet24.xml"/><Relationship Id="rId185" Type="http://schemas.openxmlformats.org/officeDocument/2006/relationships/worksheet" Target="worksheets/sheet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56.xml"/><Relationship Id="rId210" Type="http://schemas.openxmlformats.org/officeDocument/2006/relationships/calcChain" Target="calcChain.xml"/><Relationship Id="rId26" Type="http://schemas.openxmlformats.org/officeDocument/2006/relationships/chartsheet" Target="chartsheets/sheet2.xml"/><Relationship Id="rId47" Type="http://schemas.openxmlformats.org/officeDocument/2006/relationships/worksheet" Target="worksheets/sheet42.xml"/><Relationship Id="rId68" Type="http://schemas.openxmlformats.org/officeDocument/2006/relationships/worksheet" Target="worksheets/sheet59.xml"/><Relationship Id="rId89" Type="http://schemas.openxmlformats.org/officeDocument/2006/relationships/worksheet" Target="worksheets/sheet75.xml"/><Relationship Id="rId112" Type="http://schemas.openxmlformats.org/officeDocument/2006/relationships/chartsheet" Target="chartsheets/sheet19.xml"/><Relationship Id="rId133" Type="http://schemas.openxmlformats.org/officeDocument/2006/relationships/worksheet" Target="worksheets/sheet111.xml"/><Relationship Id="rId154" Type="http://schemas.openxmlformats.org/officeDocument/2006/relationships/worksheet" Target="worksheets/sheet132.xml"/><Relationship Id="rId175" Type="http://schemas.openxmlformats.org/officeDocument/2006/relationships/worksheet" Target="worksheets/sheet151.xml"/><Relationship Id="rId196" Type="http://schemas.openxmlformats.org/officeDocument/2006/relationships/chartsheet" Target="chartsheets/sheet26.xml"/><Relationship Id="rId200" Type="http://schemas.openxmlformats.org/officeDocument/2006/relationships/worksheet" Target="worksheets/sheet174.xml"/><Relationship Id="rId16" Type="http://schemas.openxmlformats.org/officeDocument/2006/relationships/worksheet" Target="worksheets/sheet16.xml"/><Relationship Id="rId37" Type="http://schemas.openxmlformats.org/officeDocument/2006/relationships/chartsheet" Target="chartsheets/sheet5.xml"/><Relationship Id="rId58" Type="http://schemas.openxmlformats.org/officeDocument/2006/relationships/worksheet" Target="worksheets/sheet51.xml"/><Relationship Id="rId79" Type="http://schemas.openxmlformats.org/officeDocument/2006/relationships/worksheet" Target="worksheets/sheet68.xml"/><Relationship Id="rId102" Type="http://schemas.openxmlformats.org/officeDocument/2006/relationships/chartsheet" Target="chartsheets/sheet16.xml"/><Relationship Id="rId123" Type="http://schemas.openxmlformats.org/officeDocument/2006/relationships/worksheet" Target="worksheets/sheet102.xml"/><Relationship Id="rId144" Type="http://schemas.openxmlformats.org/officeDocument/2006/relationships/worksheet" Target="worksheets/sheet122.xml"/><Relationship Id="rId90" Type="http://schemas.openxmlformats.org/officeDocument/2006/relationships/chartsheet" Target="chartsheets/sheet15.xml"/><Relationship Id="rId165" Type="http://schemas.openxmlformats.org/officeDocument/2006/relationships/worksheet" Target="worksheets/sheet143.xml"/><Relationship Id="rId186" Type="http://schemas.openxmlformats.org/officeDocument/2006/relationships/worksheet" Target="worksheets/sheet161.xml"/><Relationship Id="rId211" Type="http://schemas.openxmlformats.org/officeDocument/2006/relationships/customXml" Target="../customXml/item1.xml"/><Relationship Id="rId27" Type="http://schemas.openxmlformats.org/officeDocument/2006/relationships/worksheet" Target="worksheets/sheet25.xml"/><Relationship Id="rId48" Type="http://schemas.openxmlformats.org/officeDocument/2006/relationships/worksheet" Target="worksheets/sheet43.xml"/><Relationship Id="rId69" Type="http://schemas.openxmlformats.org/officeDocument/2006/relationships/chartsheet" Target="chartsheets/sheet10.xml"/><Relationship Id="rId113" Type="http://schemas.openxmlformats.org/officeDocument/2006/relationships/worksheet" Target="worksheets/sheet94.xml"/><Relationship Id="rId134" Type="http://schemas.openxmlformats.org/officeDocument/2006/relationships/worksheet" Target="worksheets/sheet112.xml"/><Relationship Id="rId80" Type="http://schemas.openxmlformats.org/officeDocument/2006/relationships/worksheet" Target="worksheets/sheet69.xml"/><Relationship Id="rId155" Type="http://schemas.openxmlformats.org/officeDocument/2006/relationships/worksheet" Target="worksheets/sheet133.xml"/><Relationship Id="rId176" Type="http://schemas.openxmlformats.org/officeDocument/2006/relationships/worksheet" Target="worksheets/sheet152.xml"/><Relationship Id="rId197" Type="http://schemas.openxmlformats.org/officeDocument/2006/relationships/worksheet" Target="worksheets/sheet171.xml"/><Relationship Id="rId201" Type="http://schemas.openxmlformats.org/officeDocument/2006/relationships/worksheet" Target="worksheets/sheet175.xml"/><Relationship Id="rId17" Type="http://schemas.openxmlformats.org/officeDocument/2006/relationships/worksheet" Target="worksheets/sheet17.xml"/><Relationship Id="rId38" Type="http://schemas.openxmlformats.org/officeDocument/2006/relationships/worksheet" Target="worksheets/sheet33.xml"/><Relationship Id="rId59" Type="http://schemas.openxmlformats.org/officeDocument/2006/relationships/worksheet" Target="worksheets/sheet52.xml"/><Relationship Id="rId103" Type="http://schemas.openxmlformats.org/officeDocument/2006/relationships/worksheet" Target="worksheets/sheet87.xml"/><Relationship Id="rId124" Type="http://schemas.openxmlformats.org/officeDocument/2006/relationships/worksheet" Target="worksheets/sheet103.xml"/><Relationship Id="rId70" Type="http://schemas.openxmlformats.org/officeDocument/2006/relationships/worksheet" Target="worksheets/sheet60.xml"/><Relationship Id="rId91" Type="http://schemas.openxmlformats.org/officeDocument/2006/relationships/worksheet" Target="worksheets/sheet76.xml"/><Relationship Id="rId145" Type="http://schemas.openxmlformats.org/officeDocument/2006/relationships/worksheet" Target="worksheets/sheet123.xml"/><Relationship Id="rId166" Type="http://schemas.openxmlformats.org/officeDocument/2006/relationships/worksheet" Target="worksheets/sheet144.xml"/><Relationship Id="rId187" Type="http://schemas.openxmlformats.org/officeDocument/2006/relationships/worksheet" Target="worksheets/sheet162.xml"/><Relationship Id="rId1" Type="http://schemas.openxmlformats.org/officeDocument/2006/relationships/worksheet" Target="worksheets/sheet1.xml"/><Relationship Id="rId212" Type="http://schemas.openxmlformats.org/officeDocument/2006/relationships/customXml" Target="../customXml/item2.xml"/><Relationship Id="rId28" Type="http://schemas.openxmlformats.org/officeDocument/2006/relationships/chartsheet" Target="chartsheets/sheet3.xml"/><Relationship Id="rId49" Type="http://schemas.openxmlformats.org/officeDocument/2006/relationships/worksheet" Target="worksheets/sheet44.xml"/><Relationship Id="rId114" Type="http://schemas.openxmlformats.org/officeDocument/2006/relationships/worksheet" Target="worksheets/sheet95.xml"/><Relationship Id="rId60" Type="http://schemas.openxmlformats.org/officeDocument/2006/relationships/worksheet" Target="worksheets/sheet53.xml"/><Relationship Id="rId81" Type="http://schemas.openxmlformats.org/officeDocument/2006/relationships/worksheet" Target="worksheets/sheet70.xml"/><Relationship Id="rId135" Type="http://schemas.openxmlformats.org/officeDocument/2006/relationships/worksheet" Target="worksheets/sheet113.xml"/><Relationship Id="rId156" Type="http://schemas.openxmlformats.org/officeDocument/2006/relationships/worksheet" Target="worksheets/sheet134.xml"/><Relationship Id="rId177" Type="http://schemas.openxmlformats.org/officeDocument/2006/relationships/worksheet" Target="worksheets/sheet153.xml"/><Relationship Id="rId198" Type="http://schemas.openxmlformats.org/officeDocument/2006/relationships/worksheet" Target="worksheets/sheet172.xml"/><Relationship Id="rId202" Type="http://schemas.openxmlformats.org/officeDocument/2006/relationships/worksheet" Target="worksheets/sheet176.xml"/><Relationship Id="rId18" Type="http://schemas.openxmlformats.org/officeDocument/2006/relationships/worksheet" Target="worksheets/sheet18.xml"/><Relationship Id="rId39" Type="http://schemas.openxmlformats.org/officeDocument/2006/relationships/worksheet" Target="worksheets/sheet34.xml"/><Relationship Id="rId50" Type="http://schemas.openxmlformats.org/officeDocument/2006/relationships/worksheet" Target="worksheets/sheet45.xml"/><Relationship Id="rId104" Type="http://schemas.openxmlformats.org/officeDocument/2006/relationships/chartsheet" Target="chartsheets/sheet17.xml"/><Relationship Id="rId125" Type="http://schemas.openxmlformats.org/officeDocument/2006/relationships/worksheet" Target="worksheets/sheet104.xml"/><Relationship Id="rId146" Type="http://schemas.openxmlformats.org/officeDocument/2006/relationships/worksheet" Target="worksheets/sheet124.xml"/><Relationship Id="rId167" Type="http://schemas.openxmlformats.org/officeDocument/2006/relationships/chartsheet" Target="chartsheets/sheet23.xml"/><Relationship Id="rId188" Type="http://schemas.openxmlformats.org/officeDocument/2006/relationships/worksheet" Target="worksheets/sheet163.xml"/><Relationship Id="rId71" Type="http://schemas.openxmlformats.org/officeDocument/2006/relationships/chartsheet" Target="chartsheets/sheet11.xml"/><Relationship Id="rId92" Type="http://schemas.openxmlformats.org/officeDocument/2006/relationships/worksheet" Target="worksheets/sheet77.xml"/><Relationship Id="rId21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6.xml"/><Relationship Id="rId40" Type="http://schemas.openxmlformats.org/officeDocument/2006/relationships/worksheet" Target="worksheets/sheet35.xml"/><Relationship Id="rId115" Type="http://schemas.openxmlformats.org/officeDocument/2006/relationships/chartsheet" Target="chartsheets/sheet20.xml"/><Relationship Id="rId136" Type="http://schemas.openxmlformats.org/officeDocument/2006/relationships/worksheet" Target="worksheets/sheet114.xml"/><Relationship Id="rId157" Type="http://schemas.openxmlformats.org/officeDocument/2006/relationships/worksheet" Target="worksheets/sheet135.xml"/><Relationship Id="rId178" Type="http://schemas.openxmlformats.org/officeDocument/2006/relationships/worksheet" Target="worksheets/sheet154.xml"/><Relationship Id="rId61" Type="http://schemas.openxmlformats.org/officeDocument/2006/relationships/chartsheet" Target="chartsheets/sheet8.xml"/><Relationship Id="rId82" Type="http://schemas.openxmlformats.org/officeDocument/2006/relationships/worksheet" Target="worksheets/sheet71.xml"/><Relationship Id="rId199" Type="http://schemas.openxmlformats.org/officeDocument/2006/relationships/worksheet" Target="worksheets/sheet173.xml"/><Relationship Id="rId203"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r>
              <a:rPr lang="ar-QA" sz="1200" b="1">
                <a:cs typeface="+mn-cs"/>
              </a:rPr>
              <a:t>أفراد الأسر القطرية وغير القطرية (4+) حسب فئات العمر والجنس واستخدام الكمبيوتر والإنترنت</a:t>
            </a:r>
            <a:endParaRPr lang="en-US" sz="1200" b="1">
              <a:cs typeface="+mn-cs"/>
            </a:endParaRPr>
          </a:p>
          <a:p>
            <a:pPr rtl="1">
              <a:defRPr sz="1200" b="1">
                <a:cs typeface="+mn-cs"/>
              </a:defRPr>
            </a:pPr>
            <a:r>
              <a:rPr lang="ar-QA" sz="1200" b="1">
                <a:cs typeface="+mn-cs"/>
              </a:rPr>
              <a:t>ديسمبر 2020 </a:t>
            </a:r>
            <a:r>
              <a:rPr lang="en-US" sz="1200" b="1">
                <a:cs typeface="+mn-cs"/>
              </a:rPr>
              <a:t>December</a:t>
            </a:r>
          </a:p>
          <a:p>
            <a:pPr rtl="1">
              <a:defRPr sz="1200" b="1">
                <a:cs typeface="+mn-cs"/>
              </a:defRPr>
            </a:pPr>
            <a:r>
              <a:rPr lang="en-US" sz="1200" b="1">
                <a:cs typeface="+mn-cs"/>
              </a:rPr>
              <a:t>Qatari and Non-Qatari Population in Households (4+) by Age Group, Sex and Use of Computer/InterInternet</a:t>
            </a:r>
          </a:p>
        </c:rich>
      </c:tx>
      <c:layout>
        <c:manualLayout>
          <c:xMode val="edge"/>
          <c:yMode val="edge"/>
          <c:x val="0.15395481678544026"/>
          <c:y val="1.2651972292856597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endParaRPr lang="ar-QA"/>
        </a:p>
      </c:txPr>
    </c:title>
    <c:autoTitleDeleted val="0"/>
    <c:plotArea>
      <c:layout>
        <c:manualLayout>
          <c:layoutTarget val="inner"/>
          <c:xMode val="edge"/>
          <c:yMode val="edge"/>
          <c:x val="0.11196452381246762"/>
          <c:y val="0.19645689473347058"/>
          <c:w val="0.80732268925993012"/>
          <c:h val="0.45905813470663664"/>
        </c:manualLayout>
      </c:layout>
      <c:barChart>
        <c:barDir val="col"/>
        <c:grouping val="stacked"/>
        <c:varyColors val="0"/>
        <c:ser>
          <c:idx val="0"/>
          <c:order val="0"/>
          <c:tx>
            <c:strRef>
              <c:f>'8'!$V$7</c:f>
              <c:strCache>
                <c:ptCount val="1"/>
                <c:pt idx="0">
                  <c:v>مستخدم   Using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ar-Q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'8'!$V$9:$V$12</c:f>
              <c:numCache>
                <c:formatCode>_-* #,##0_-;_-* #,##0\-;_-* "-"??_-;_-@_-</c:formatCode>
                <c:ptCount val="4"/>
                <c:pt idx="0">
                  <c:v>662972</c:v>
                </c:pt>
                <c:pt idx="1">
                  <c:v>700528</c:v>
                </c:pt>
                <c:pt idx="2">
                  <c:v>668300</c:v>
                </c:pt>
                <c:pt idx="3">
                  <c:v>703352</c:v>
                </c:pt>
              </c:numCache>
            </c:numRef>
          </c:val>
          <c:extLst>
            <c:ext xmlns:c16="http://schemas.microsoft.com/office/drawing/2014/chart" uri="{C3380CC4-5D6E-409C-BE32-E72D297353CC}">
              <c16:uniqueId val="{00000000-1169-4060-BE66-9614B05A94A6}"/>
            </c:ext>
          </c:extLst>
        </c:ser>
        <c:ser>
          <c:idx val="1"/>
          <c:order val="1"/>
          <c:tx>
            <c:strRef>
              <c:f>'8'!$W$7</c:f>
              <c:strCache>
                <c:ptCount val="1"/>
                <c:pt idx="0">
                  <c:v>لا يستخدم   Not using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ar-Q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'8'!$W$9:$W$12</c:f>
              <c:numCache>
                <c:formatCode>_-* #,##0_-;_-* #,##0\-;_-* "-"??_-;_-@_-</c:formatCode>
                <c:ptCount val="4"/>
                <c:pt idx="0">
                  <c:v>14825</c:v>
                </c:pt>
                <c:pt idx="1">
                  <c:v>9894</c:v>
                </c:pt>
                <c:pt idx="2">
                  <c:v>9497</c:v>
                </c:pt>
                <c:pt idx="3">
                  <c:v>7070</c:v>
                </c:pt>
              </c:numCache>
            </c:numRef>
          </c:val>
          <c:extLst>
            <c:ext xmlns:c16="http://schemas.microsoft.com/office/drawing/2014/chart" uri="{C3380CC4-5D6E-409C-BE32-E72D297353CC}">
              <c16:uniqueId val="{00000001-1169-4060-BE66-9614B05A94A6}"/>
            </c:ext>
          </c:extLst>
        </c:ser>
        <c:dLbls>
          <c:showLegendKey val="0"/>
          <c:showVal val="0"/>
          <c:showCatName val="0"/>
          <c:showSerName val="0"/>
          <c:showPercent val="0"/>
          <c:showBubbleSize val="0"/>
        </c:dLbls>
        <c:gapWidth val="150"/>
        <c:overlap val="100"/>
        <c:axId val="922364080"/>
        <c:axId val="970497696"/>
      </c:barChart>
      <c:catAx>
        <c:axId val="92236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70497696"/>
        <c:crosses val="autoZero"/>
        <c:auto val="1"/>
        <c:lblAlgn val="ctr"/>
        <c:lblOffset val="100"/>
        <c:noMultiLvlLbl val="0"/>
      </c:catAx>
      <c:valAx>
        <c:axId val="9704976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922364080"/>
        <c:crosses val="autoZero"/>
        <c:crossBetween val="between"/>
      </c:valAx>
      <c:spPr>
        <a:noFill/>
        <a:ln>
          <a:noFill/>
        </a:ln>
        <a:effectLst/>
      </c:spPr>
    </c:plotArea>
    <c:legend>
      <c:legendPos val="t"/>
      <c:layout>
        <c:manualLayout>
          <c:xMode val="edge"/>
          <c:yMode val="edge"/>
          <c:x val="0.28249036328611626"/>
          <c:y val="0.85959260219086808"/>
          <c:w val="0.44109497612877441"/>
          <c:h val="3.527881730174108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Status in Employment, Sex &amp; Main Occupation</a:t>
            </a:r>
          </a:p>
        </c:rich>
      </c:tx>
      <c:layout>
        <c:manualLayout>
          <c:xMode val="edge"/>
          <c:yMode val="edge"/>
          <c:x val="0.2101415419520719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5.6763202741461627E-2"/>
          <c:y val="0.16636715518587125"/>
          <c:w val="0.94292443820983751"/>
          <c:h val="0.36486091153922268"/>
        </c:manualLayout>
      </c:layout>
      <c:barChart>
        <c:barDir val="col"/>
        <c:grouping val="clustered"/>
        <c:varyColors val="0"/>
        <c:ser>
          <c:idx val="0"/>
          <c:order val="0"/>
          <c:tx>
            <c:strRef>
              <c:f>'47'!$M$6</c:f>
              <c:strCache>
                <c:ptCount val="1"/>
                <c:pt idx="0">
                  <c:v>Legislators, Senior Officials And Managers</c:v>
                </c:pt>
              </c:strCache>
            </c:strRef>
          </c:tx>
          <c:spPr>
            <a:solidFill>
              <a:schemeClr val="accent1"/>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'47'!$M$7:$M$14</c:f>
              <c:numCache>
                <c:formatCode>#,##0</c:formatCode>
                <c:ptCount val="8"/>
                <c:pt idx="0">
                  <c:v>1401</c:v>
                </c:pt>
                <c:pt idx="1">
                  <c:v>146</c:v>
                </c:pt>
                <c:pt idx="2">
                  <c:v>0</c:v>
                </c:pt>
                <c:pt idx="3">
                  <c:v>0</c:v>
                </c:pt>
                <c:pt idx="4">
                  <c:v>8544</c:v>
                </c:pt>
                <c:pt idx="5">
                  <c:v>3152</c:v>
                </c:pt>
                <c:pt idx="6">
                  <c:v>1</c:v>
                </c:pt>
                <c:pt idx="7">
                  <c:v>0</c:v>
                </c:pt>
              </c:numCache>
            </c:numRef>
          </c:val>
          <c:extLst>
            <c:ext xmlns:c16="http://schemas.microsoft.com/office/drawing/2014/chart" uri="{C3380CC4-5D6E-409C-BE32-E72D297353CC}">
              <c16:uniqueId val="{00000000-1B98-4D10-B232-C877689EDBDC}"/>
            </c:ext>
          </c:extLst>
        </c:ser>
        <c:ser>
          <c:idx val="1"/>
          <c:order val="1"/>
          <c:tx>
            <c:strRef>
              <c:f>'47'!$N$6</c:f>
              <c:strCache>
                <c:ptCount val="1"/>
                <c:pt idx="0">
                  <c:v>Professionals</c:v>
                </c:pt>
              </c:strCache>
            </c:strRef>
          </c:tx>
          <c:spPr>
            <a:solidFill>
              <a:schemeClr val="accent2"/>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'47'!$N$7:$N$14</c:f>
              <c:numCache>
                <c:formatCode>#,##0</c:formatCode>
                <c:ptCount val="8"/>
                <c:pt idx="0">
                  <c:v>348</c:v>
                </c:pt>
                <c:pt idx="1">
                  <c:v>139</c:v>
                </c:pt>
                <c:pt idx="2">
                  <c:v>6</c:v>
                </c:pt>
                <c:pt idx="3">
                  <c:v>0</c:v>
                </c:pt>
                <c:pt idx="4">
                  <c:v>17231</c:v>
                </c:pt>
                <c:pt idx="5">
                  <c:v>21361</c:v>
                </c:pt>
                <c:pt idx="6">
                  <c:v>1</c:v>
                </c:pt>
                <c:pt idx="7">
                  <c:v>0</c:v>
                </c:pt>
              </c:numCache>
            </c:numRef>
          </c:val>
          <c:extLst>
            <c:ext xmlns:c16="http://schemas.microsoft.com/office/drawing/2014/chart" uri="{C3380CC4-5D6E-409C-BE32-E72D297353CC}">
              <c16:uniqueId val="{00000001-1B98-4D10-B232-C877689EDBDC}"/>
            </c:ext>
          </c:extLst>
        </c:ser>
        <c:ser>
          <c:idx val="2"/>
          <c:order val="2"/>
          <c:tx>
            <c:strRef>
              <c:f>'47'!$O$6</c:f>
              <c:strCache>
                <c:ptCount val="1"/>
                <c:pt idx="0">
                  <c:v>Technicians And Associate Professionals</c:v>
                </c:pt>
              </c:strCache>
            </c:strRef>
          </c:tx>
          <c:spPr>
            <a:solidFill>
              <a:schemeClr val="accent3"/>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'47'!$O$7:$O$14</c:f>
              <c:numCache>
                <c:formatCode>#,##0</c:formatCode>
                <c:ptCount val="8"/>
                <c:pt idx="0">
                  <c:v>133</c:v>
                </c:pt>
                <c:pt idx="1">
                  <c:v>152</c:v>
                </c:pt>
                <c:pt idx="2">
                  <c:v>38</c:v>
                </c:pt>
                <c:pt idx="3">
                  <c:v>0</c:v>
                </c:pt>
                <c:pt idx="4">
                  <c:v>13724</c:v>
                </c:pt>
                <c:pt idx="5">
                  <c:v>6343</c:v>
                </c:pt>
                <c:pt idx="6">
                  <c:v>4</c:v>
                </c:pt>
                <c:pt idx="7">
                  <c:v>0</c:v>
                </c:pt>
              </c:numCache>
            </c:numRef>
          </c:val>
          <c:extLst>
            <c:ext xmlns:c16="http://schemas.microsoft.com/office/drawing/2014/chart" uri="{C3380CC4-5D6E-409C-BE32-E72D297353CC}">
              <c16:uniqueId val="{00000002-1B98-4D10-B232-C877689EDBDC}"/>
            </c:ext>
          </c:extLst>
        </c:ser>
        <c:ser>
          <c:idx val="3"/>
          <c:order val="3"/>
          <c:tx>
            <c:strRef>
              <c:f>'47'!$P$6</c:f>
              <c:strCache>
                <c:ptCount val="1"/>
                <c:pt idx="0">
                  <c:v>Clerks</c:v>
                </c:pt>
              </c:strCache>
            </c:strRef>
          </c:tx>
          <c:spPr>
            <a:solidFill>
              <a:schemeClr val="accent4"/>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'47'!$P$7:$P$14</c:f>
              <c:numCache>
                <c:formatCode>#,##0</c:formatCode>
                <c:ptCount val="8"/>
                <c:pt idx="0">
                  <c:v>131</c:v>
                </c:pt>
                <c:pt idx="1">
                  <c:v>82</c:v>
                </c:pt>
                <c:pt idx="2">
                  <c:v>10</c:v>
                </c:pt>
                <c:pt idx="3">
                  <c:v>0</c:v>
                </c:pt>
                <c:pt idx="4">
                  <c:v>21256</c:v>
                </c:pt>
                <c:pt idx="5">
                  <c:v>14479</c:v>
                </c:pt>
                <c:pt idx="6">
                  <c:v>2</c:v>
                </c:pt>
                <c:pt idx="7">
                  <c:v>0</c:v>
                </c:pt>
              </c:numCache>
            </c:numRef>
          </c:val>
          <c:extLst>
            <c:ext xmlns:c16="http://schemas.microsoft.com/office/drawing/2014/chart" uri="{C3380CC4-5D6E-409C-BE32-E72D297353CC}">
              <c16:uniqueId val="{00000003-1B98-4D10-B232-C877689EDBDC}"/>
            </c:ext>
          </c:extLst>
        </c:ser>
        <c:ser>
          <c:idx val="4"/>
          <c:order val="4"/>
          <c:tx>
            <c:strRef>
              <c:f>'47'!$Q$6</c:f>
              <c:strCache>
                <c:ptCount val="1"/>
                <c:pt idx="0">
                  <c:v>Service Workers And Shop And Market Sales Workers</c:v>
                </c:pt>
              </c:strCache>
            </c:strRef>
          </c:tx>
          <c:spPr>
            <a:solidFill>
              <a:schemeClr val="accent5"/>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'47'!$Q$7:$Q$14</c:f>
              <c:numCache>
                <c:formatCode>#,##0</c:formatCode>
                <c:ptCount val="8"/>
                <c:pt idx="0">
                  <c:v>0</c:v>
                </c:pt>
                <c:pt idx="1">
                  <c:v>0</c:v>
                </c:pt>
                <c:pt idx="2">
                  <c:v>0</c:v>
                </c:pt>
                <c:pt idx="3">
                  <c:v>0</c:v>
                </c:pt>
                <c:pt idx="4">
                  <c:v>1345</c:v>
                </c:pt>
                <c:pt idx="5">
                  <c:v>43</c:v>
                </c:pt>
                <c:pt idx="6">
                  <c:v>0</c:v>
                </c:pt>
                <c:pt idx="7">
                  <c:v>0</c:v>
                </c:pt>
              </c:numCache>
            </c:numRef>
          </c:val>
          <c:extLst>
            <c:ext xmlns:c16="http://schemas.microsoft.com/office/drawing/2014/chart" uri="{C3380CC4-5D6E-409C-BE32-E72D297353CC}">
              <c16:uniqueId val="{00000004-1B98-4D10-B232-C877689EDBDC}"/>
            </c:ext>
          </c:extLst>
        </c:ser>
        <c:ser>
          <c:idx val="5"/>
          <c:order val="5"/>
          <c:tx>
            <c:strRef>
              <c:f>'47'!$R$6</c:f>
              <c:strCache>
                <c:ptCount val="1"/>
                <c:pt idx="0">
                  <c:v>Skilled Agricultural And Fishery Workers</c:v>
                </c:pt>
              </c:strCache>
            </c:strRef>
          </c:tx>
          <c:spPr>
            <a:solidFill>
              <a:schemeClr val="accent6"/>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'47'!$R$7:$R$14</c:f>
              <c:numCache>
                <c:formatCode>#,##0</c:formatCode>
                <c:ptCount val="8"/>
                <c:pt idx="0">
                  <c:v>4</c:v>
                </c:pt>
                <c:pt idx="1">
                  <c:v>0</c:v>
                </c:pt>
                <c:pt idx="2">
                  <c:v>0</c:v>
                </c:pt>
                <c:pt idx="3">
                  <c:v>0</c:v>
                </c:pt>
                <c:pt idx="4">
                  <c:v>6</c:v>
                </c:pt>
                <c:pt idx="5">
                  <c:v>1</c:v>
                </c:pt>
                <c:pt idx="6">
                  <c:v>0</c:v>
                </c:pt>
                <c:pt idx="7">
                  <c:v>0</c:v>
                </c:pt>
              </c:numCache>
            </c:numRef>
          </c:val>
          <c:extLst>
            <c:ext xmlns:c16="http://schemas.microsoft.com/office/drawing/2014/chart" uri="{C3380CC4-5D6E-409C-BE32-E72D297353CC}">
              <c16:uniqueId val="{00000005-1B98-4D10-B232-C877689EDBDC}"/>
            </c:ext>
          </c:extLst>
        </c:ser>
        <c:ser>
          <c:idx val="6"/>
          <c:order val="6"/>
          <c:tx>
            <c:strRef>
              <c:f>'47'!$S$6</c:f>
              <c:strCache>
                <c:ptCount val="1"/>
                <c:pt idx="0">
                  <c:v>Craft And Related Trades Workers</c:v>
                </c:pt>
              </c:strCache>
            </c:strRef>
          </c:tx>
          <c:spPr>
            <a:solidFill>
              <a:schemeClr val="accent1">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'47'!$S$7:$S$14</c:f>
              <c:numCache>
                <c:formatCode>#,##0</c:formatCode>
                <c:ptCount val="8"/>
                <c:pt idx="0">
                  <c:v>17</c:v>
                </c:pt>
                <c:pt idx="1">
                  <c:v>0</c:v>
                </c:pt>
                <c:pt idx="2">
                  <c:v>0</c:v>
                </c:pt>
                <c:pt idx="3">
                  <c:v>0</c:v>
                </c:pt>
                <c:pt idx="4">
                  <c:v>597</c:v>
                </c:pt>
                <c:pt idx="5">
                  <c:v>76</c:v>
                </c:pt>
                <c:pt idx="6">
                  <c:v>0</c:v>
                </c:pt>
                <c:pt idx="7">
                  <c:v>0</c:v>
                </c:pt>
              </c:numCache>
            </c:numRef>
          </c:val>
          <c:extLst>
            <c:ext xmlns:c16="http://schemas.microsoft.com/office/drawing/2014/chart" uri="{C3380CC4-5D6E-409C-BE32-E72D297353CC}">
              <c16:uniqueId val="{00000006-1B98-4D10-B232-C877689EDBDC}"/>
            </c:ext>
          </c:extLst>
        </c:ser>
        <c:ser>
          <c:idx val="7"/>
          <c:order val="7"/>
          <c:tx>
            <c:strRef>
              <c:f>'47'!$T$6</c:f>
              <c:strCache>
                <c:ptCount val="1"/>
                <c:pt idx="0">
                  <c:v>Plant And Machine Operators And Assemblers</c:v>
                </c:pt>
              </c:strCache>
            </c:strRef>
          </c:tx>
          <c:spPr>
            <a:solidFill>
              <a:schemeClr val="accent2">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'47'!$T$7:$T$14</c:f>
              <c:numCache>
                <c:formatCode>General</c:formatCode>
                <c:ptCount val="8"/>
                <c:pt idx="0" formatCode="#,##0">
                  <c:v>0</c:v>
                </c:pt>
                <c:pt idx="1">
                  <c:v>0</c:v>
                </c:pt>
                <c:pt idx="2" formatCode="#,##0">
                  <c:v>0</c:v>
                </c:pt>
                <c:pt idx="3">
                  <c:v>0</c:v>
                </c:pt>
                <c:pt idx="4" formatCode="#,##0">
                  <c:v>1533</c:v>
                </c:pt>
                <c:pt idx="5">
                  <c:v>0</c:v>
                </c:pt>
                <c:pt idx="6" formatCode="#,##0">
                  <c:v>0</c:v>
                </c:pt>
                <c:pt idx="7">
                  <c:v>0</c:v>
                </c:pt>
              </c:numCache>
            </c:numRef>
          </c:val>
          <c:extLst>
            <c:ext xmlns:c16="http://schemas.microsoft.com/office/drawing/2014/chart" uri="{C3380CC4-5D6E-409C-BE32-E72D297353CC}">
              <c16:uniqueId val="{00000007-1B98-4D10-B232-C877689EDBDC}"/>
            </c:ext>
          </c:extLst>
        </c:ser>
        <c:ser>
          <c:idx val="8"/>
          <c:order val="8"/>
          <c:tx>
            <c:strRef>
              <c:f>'47'!$U$6</c:f>
              <c:strCache>
                <c:ptCount val="1"/>
                <c:pt idx="0">
                  <c:v>Elementary Occupations</c:v>
                </c:pt>
              </c:strCache>
            </c:strRef>
          </c:tx>
          <c:spPr>
            <a:solidFill>
              <a:schemeClr val="accent3">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'47'!$U$7:$U$14</c:f>
              <c:numCache>
                <c:formatCode>#,##0</c:formatCode>
                <c:ptCount val="8"/>
                <c:pt idx="0">
                  <c:v>1</c:v>
                </c:pt>
                <c:pt idx="1">
                  <c:v>2</c:v>
                </c:pt>
                <c:pt idx="2">
                  <c:v>0</c:v>
                </c:pt>
                <c:pt idx="3">
                  <c:v>0</c:v>
                </c:pt>
                <c:pt idx="4">
                  <c:v>933</c:v>
                </c:pt>
                <c:pt idx="5">
                  <c:v>248</c:v>
                </c:pt>
                <c:pt idx="6">
                  <c:v>0</c:v>
                </c:pt>
                <c:pt idx="7">
                  <c:v>0</c:v>
                </c:pt>
              </c:numCache>
            </c:numRef>
          </c:val>
          <c:extLst>
            <c:ext xmlns:c16="http://schemas.microsoft.com/office/drawing/2014/chart" uri="{C3380CC4-5D6E-409C-BE32-E72D297353CC}">
              <c16:uniqueId val="{00000008-1B98-4D10-B232-C877689EDBDC}"/>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Status in Employment, Sex &amp; Main Occupation</a:t>
            </a:r>
          </a:p>
        </c:rich>
      </c:tx>
      <c:layout>
        <c:manualLayout>
          <c:xMode val="edge"/>
          <c:yMode val="edge"/>
          <c:x val="0.1984093129879238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7266623809073107"/>
        </c:manualLayout>
      </c:layout>
      <c:barChart>
        <c:barDir val="col"/>
        <c:grouping val="clustered"/>
        <c:varyColors val="0"/>
        <c:ser>
          <c:idx val="0"/>
          <c:order val="0"/>
          <c:tx>
            <c:strRef>
              <c:f>'48'!$N$6</c:f>
              <c:strCache>
                <c:ptCount val="1"/>
                <c:pt idx="0">
                  <c:v>Legislators, Senior Officials And Managers</c:v>
                </c:pt>
              </c:strCache>
            </c:strRef>
          </c:tx>
          <c:spPr>
            <a:solidFill>
              <a:schemeClr val="accent1"/>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'48'!$N$7:$N$16</c:f>
              <c:numCache>
                <c:formatCode>#,##0</c:formatCode>
                <c:ptCount val="10"/>
                <c:pt idx="0">
                  <c:v>1842</c:v>
                </c:pt>
                <c:pt idx="1">
                  <c:v>69</c:v>
                </c:pt>
                <c:pt idx="2">
                  <c:v>0</c:v>
                </c:pt>
                <c:pt idx="3">
                  <c:v>0</c:v>
                </c:pt>
                <c:pt idx="4">
                  <c:v>38385</c:v>
                </c:pt>
                <c:pt idx="5">
                  <c:v>5351</c:v>
                </c:pt>
                <c:pt idx="6">
                  <c:v>8</c:v>
                </c:pt>
                <c:pt idx="7">
                  <c:v>0</c:v>
                </c:pt>
                <c:pt idx="8">
                  <c:v>0</c:v>
                </c:pt>
                <c:pt idx="9">
                  <c:v>0</c:v>
                </c:pt>
              </c:numCache>
            </c:numRef>
          </c:val>
          <c:extLst>
            <c:ext xmlns:c16="http://schemas.microsoft.com/office/drawing/2014/chart" uri="{C3380CC4-5D6E-409C-BE32-E72D297353CC}">
              <c16:uniqueId val="{00000000-B4C1-4A7A-B6E8-B2C32232555F}"/>
            </c:ext>
          </c:extLst>
        </c:ser>
        <c:ser>
          <c:idx val="1"/>
          <c:order val="1"/>
          <c:tx>
            <c:strRef>
              <c:f>'48'!$O$6</c:f>
              <c:strCache>
                <c:ptCount val="1"/>
                <c:pt idx="0">
                  <c:v>Professionals</c:v>
                </c:pt>
              </c:strCache>
            </c:strRef>
          </c:tx>
          <c:spPr>
            <a:solidFill>
              <a:schemeClr val="accent2"/>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'48'!$O$7:$O$16</c:f>
              <c:numCache>
                <c:formatCode>#,##0</c:formatCode>
                <c:ptCount val="10"/>
                <c:pt idx="0">
                  <c:v>763</c:v>
                </c:pt>
                <c:pt idx="1">
                  <c:v>50</c:v>
                </c:pt>
                <c:pt idx="2">
                  <c:v>0</c:v>
                </c:pt>
                <c:pt idx="3">
                  <c:v>0</c:v>
                </c:pt>
                <c:pt idx="4">
                  <c:v>156317</c:v>
                </c:pt>
                <c:pt idx="5">
                  <c:v>69458</c:v>
                </c:pt>
                <c:pt idx="6">
                  <c:v>32</c:v>
                </c:pt>
                <c:pt idx="7">
                  <c:v>1</c:v>
                </c:pt>
                <c:pt idx="8">
                  <c:v>0</c:v>
                </c:pt>
                <c:pt idx="9">
                  <c:v>26</c:v>
                </c:pt>
              </c:numCache>
            </c:numRef>
          </c:val>
          <c:extLst>
            <c:ext xmlns:c16="http://schemas.microsoft.com/office/drawing/2014/chart" uri="{C3380CC4-5D6E-409C-BE32-E72D297353CC}">
              <c16:uniqueId val="{00000001-B4C1-4A7A-B6E8-B2C32232555F}"/>
            </c:ext>
          </c:extLst>
        </c:ser>
        <c:ser>
          <c:idx val="2"/>
          <c:order val="2"/>
          <c:tx>
            <c:strRef>
              <c:f>'48'!$P$6</c:f>
              <c:strCache>
                <c:ptCount val="1"/>
                <c:pt idx="0">
                  <c:v>Technicians And Associate Professionals</c:v>
                </c:pt>
              </c:strCache>
            </c:strRef>
          </c:tx>
          <c:spPr>
            <a:solidFill>
              <a:schemeClr val="accent3"/>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'48'!$P$7:$P$16</c:f>
              <c:numCache>
                <c:formatCode>#,##0</c:formatCode>
                <c:ptCount val="10"/>
                <c:pt idx="0">
                  <c:v>406</c:v>
                </c:pt>
                <c:pt idx="1">
                  <c:v>17</c:v>
                </c:pt>
                <c:pt idx="2">
                  <c:v>134</c:v>
                </c:pt>
                <c:pt idx="3">
                  <c:v>0</c:v>
                </c:pt>
                <c:pt idx="4">
                  <c:v>142156</c:v>
                </c:pt>
                <c:pt idx="5">
                  <c:v>23854</c:v>
                </c:pt>
                <c:pt idx="6">
                  <c:v>19</c:v>
                </c:pt>
                <c:pt idx="7">
                  <c:v>0</c:v>
                </c:pt>
                <c:pt idx="8">
                  <c:v>0</c:v>
                </c:pt>
                <c:pt idx="9">
                  <c:v>1</c:v>
                </c:pt>
              </c:numCache>
            </c:numRef>
          </c:val>
          <c:extLst>
            <c:ext xmlns:c16="http://schemas.microsoft.com/office/drawing/2014/chart" uri="{C3380CC4-5D6E-409C-BE32-E72D297353CC}">
              <c16:uniqueId val="{00000002-B4C1-4A7A-B6E8-B2C32232555F}"/>
            </c:ext>
          </c:extLst>
        </c:ser>
        <c:ser>
          <c:idx val="3"/>
          <c:order val="3"/>
          <c:tx>
            <c:strRef>
              <c:f>'48'!$Q$6</c:f>
              <c:strCache>
                <c:ptCount val="1"/>
                <c:pt idx="0">
                  <c:v>Clerks</c:v>
                </c:pt>
              </c:strCache>
            </c:strRef>
          </c:tx>
          <c:spPr>
            <a:solidFill>
              <a:schemeClr val="accent4"/>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'48'!$Q$7:$Q$16</c:f>
              <c:numCache>
                <c:formatCode>#,##0</c:formatCode>
                <c:ptCount val="10"/>
                <c:pt idx="0">
                  <c:v>147</c:v>
                </c:pt>
                <c:pt idx="1">
                  <c:v>20</c:v>
                </c:pt>
                <c:pt idx="2">
                  <c:v>79</c:v>
                </c:pt>
                <c:pt idx="3">
                  <c:v>0</c:v>
                </c:pt>
                <c:pt idx="4">
                  <c:v>73085</c:v>
                </c:pt>
                <c:pt idx="5">
                  <c:v>23153</c:v>
                </c:pt>
                <c:pt idx="6">
                  <c:v>13</c:v>
                </c:pt>
                <c:pt idx="7">
                  <c:v>0</c:v>
                </c:pt>
                <c:pt idx="8">
                  <c:v>0</c:v>
                </c:pt>
                <c:pt idx="9">
                  <c:v>12</c:v>
                </c:pt>
              </c:numCache>
            </c:numRef>
          </c:val>
          <c:extLst>
            <c:ext xmlns:c16="http://schemas.microsoft.com/office/drawing/2014/chart" uri="{C3380CC4-5D6E-409C-BE32-E72D297353CC}">
              <c16:uniqueId val="{00000003-B4C1-4A7A-B6E8-B2C32232555F}"/>
            </c:ext>
          </c:extLst>
        </c:ser>
        <c:ser>
          <c:idx val="4"/>
          <c:order val="4"/>
          <c:tx>
            <c:strRef>
              <c:f>'48'!$R$6</c:f>
              <c:strCache>
                <c:ptCount val="1"/>
                <c:pt idx="0">
                  <c:v>Service Workers And Shop And Market Sales Workers</c:v>
                </c:pt>
              </c:strCache>
            </c:strRef>
          </c:tx>
          <c:spPr>
            <a:solidFill>
              <a:schemeClr val="accent5"/>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'48'!$R$7:$R$16</c:f>
              <c:numCache>
                <c:formatCode>#,##0</c:formatCode>
                <c:ptCount val="10"/>
                <c:pt idx="0">
                  <c:v>207</c:v>
                </c:pt>
                <c:pt idx="1">
                  <c:v>72</c:v>
                </c:pt>
                <c:pt idx="2">
                  <c:v>177</c:v>
                </c:pt>
                <c:pt idx="3">
                  <c:v>0</c:v>
                </c:pt>
                <c:pt idx="4">
                  <c:v>121812</c:v>
                </c:pt>
                <c:pt idx="5">
                  <c:v>43659</c:v>
                </c:pt>
                <c:pt idx="6">
                  <c:v>27</c:v>
                </c:pt>
                <c:pt idx="7">
                  <c:v>0</c:v>
                </c:pt>
                <c:pt idx="8">
                  <c:v>2</c:v>
                </c:pt>
                <c:pt idx="9">
                  <c:v>5</c:v>
                </c:pt>
              </c:numCache>
            </c:numRef>
          </c:val>
          <c:extLst>
            <c:ext xmlns:c16="http://schemas.microsoft.com/office/drawing/2014/chart" uri="{C3380CC4-5D6E-409C-BE32-E72D297353CC}">
              <c16:uniqueId val="{00000004-B4C1-4A7A-B6E8-B2C32232555F}"/>
            </c:ext>
          </c:extLst>
        </c:ser>
        <c:ser>
          <c:idx val="5"/>
          <c:order val="5"/>
          <c:tx>
            <c:strRef>
              <c:f>'48'!$S$6</c:f>
              <c:strCache>
                <c:ptCount val="1"/>
                <c:pt idx="0">
                  <c:v>Skilled Agricultural And Fishery Workers</c:v>
                </c:pt>
              </c:strCache>
            </c:strRef>
          </c:tx>
          <c:spPr>
            <a:solidFill>
              <a:schemeClr val="accent6"/>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'48'!$S$7:$S$16</c:f>
              <c:numCache>
                <c:formatCode>#,##0</c:formatCode>
                <c:ptCount val="10"/>
                <c:pt idx="0">
                  <c:v>10</c:v>
                </c:pt>
                <c:pt idx="1">
                  <c:v>0</c:v>
                </c:pt>
                <c:pt idx="2">
                  <c:v>3</c:v>
                </c:pt>
                <c:pt idx="3">
                  <c:v>0</c:v>
                </c:pt>
                <c:pt idx="4">
                  <c:v>24958</c:v>
                </c:pt>
                <c:pt idx="5">
                  <c:v>118</c:v>
                </c:pt>
                <c:pt idx="6">
                  <c:v>2</c:v>
                </c:pt>
                <c:pt idx="7">
                  <c:v>0</c:v>
                </c:pt>
                <c:pt idx="8">
                  <c:v>2</c:v>
                </c:pt>
                <c:pt idx="9">
                  <c:v>0</c:v>
                </c:pt>
              </c:numCache>
            </c:numRef>
          </c:val>
          <c:extLst>
            <c:ext xmlns:c16="http://schemas.microsoft.com/office/drawing/2014/chart" uri="{C3380CC4-5D6E-409C-BE32-E72D297353CC}">
              <c16:uniqueId val="{00000005-B4C1-4A7A-B6E8-B2C32232555F}"/>
            </c:ext>
          </c:extLst>
        </c:ser>
        <c:ser>
          <c:idx val="6"/>
          <c:order val="6"/>
          <c:tx>
            <c:strRef>
              <c:f>'48'!$T$6</c:f>
              <c:strCache>
                <c:ptCount val="1"/>
                <c:pt idx="0">
                  <c:v>Craft And Related Trades Workers</c:v>
                </c:pt>
              </c:strCache>
            </c:strRef>
          </c:tx>
          <c:spPr>
            <a:solidFill>
              <a:schemeClr val="accent1">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'48'!$T$7:$T$16</c:f>
              <c:numCache>
                <c:formatCode>#,##0</c:formatCode>
                <c:ptCount val="10"/>
                <c:pt idx="0">
                  <c:v>987</c:v>
                </c:pt>
                <c:pt idx="1">
                  <c:v>3</c:v>
                </c:pt>
                <c:pt idx="2">
                  <c:v>176</c:v>
                </c:pt>
                <c:pt idx="3">
                  <c:v>0</c:v>
                </c:pt>
                <c:pt idx="4">
                  <c:v>590673</c:v>
                </c:pt>
                <c:pt idx="5">
                  <c:v>3891</c:v>
                </c:pt>
                <c:pt idx="6">
                  <c:v>27</c:v>
                </c:pt>
                <c:pt idx="7">
                  <c:v>0</c:v>
                </c:pt>
                <c:pt idx="8">
                  <c:v>0</c:v>
                </c:pt>
                <c:pt idx="9">
                  <c:v>0</c:v>
                </c:pt>
              </c:numCache>
            </c:numRef>
          </c:val>
          <c:extLst>
            <c:ext xmlns:c16="http://schemas.microsoft.com/office/drawing/2014/chart" uri="{C3380CC4-5D6E-409C-BE32-E72D297353CC}">
              <c16:uniqueId val="{00000006-B4C1-4A7A-B6E8-B2C32232555F}"/>
            </c:ext>
          </c:extLst>
        </c:ser>
        <c:ser>
          <c:idx val="7"/>
          <c:order val="7"/>
          <c:tx>
            <c:strRef>
              <c:f>'48'!$U$6</c:f>
              <c:strCache>
                <c:ptCount val="1"/>
                <c:pt idx="0">
                  <c:v>Plant And Machine Operators And Assemblers</c:v>
                </c:pt>
              </c:strCache>
            </c:strRef>
          </c:tx>
          <c:spPr>
            <a:solidFill>
              <a:schemeClr val="accent2">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'48'!$U$7:$U$16</c:f>
              <c:numCache>
                <c:formatCode>#,##0</c:formatCode>
                <c:ptCount val="10"/>
                <c:pt idx="0">
                  <c:v>124</c:v>
                </c:pt>
                <c:pt idx="1">
                  <c:v>1</c:v>
                </c:pt>
                <c:pt idx="2">
                  <c:v>311</c:v>
                </c:pt>
                <c:pt idx="3">
                  <c:v>0</c:v>
                </c:pt>
                <c:pt idx="4">
                  <c:v>219366</c:v>
                </c:pt>
                <c:pt idx="5">
                  <c:v>918</c:v>
                </c:pt>
                <c:pt idx="6">
                  <c:v>16</c:v>
                </c:pt>
                <c:pt idx="7">
                  <c:v>0</c:v>
                </c:pt>
                <c:pt idx="8">
                  <c:v>1</c:v>
                </c:pt>
                <c:pt idx="9">
                  <c:v>0</c:v>
                </c:pt>
              </c:numCache>
            </c:numRef>
          </c:val>
          <c:extLst>
            <c:ext xmlns:c16="http://schemas.microsoft.com/office/drawing/2014/chart" uri="{C3380CC4-5D6E-409C-BE32-E72D297353CC}">
              <c16:uniqueId val="{00000007-B4C1-4A7A-B6E8-B2C32232555F}"/>
            </c:ext>
          </c:extLst>
        </c:ser>
        <c:ser>
          <c:idx val="8"/>
          <c:order val="8"/>
          <c:tx>
            <c:strRef>
              <c:f>'48'!$V$6</c:f>
              <c:strCache>
                <c:ptCount val="1"/>
                <c:pt idx="0">
                  <c:v>Elementary Occupations</c:v>
                </c:pt>
              </c:strCache>
            </c:strRef>
          </c:tx>
          <c:spPr>
            <a:solidFill>
              <a:schemeClr val="accent3">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'48'!$V$7:$V$16</c:f>
              <c:numCache>
                <c:formatCode>#,##0</c:formatCode>
                <c:ptCount val="10"/>
                <c:pt idx="0">
                  <c:v>1205</c:v>
                </c:pt>
                <c:pt idx="1">
                  <c:v>1</c:v>
                </c:pt>
                <c:pt idx="2">
                  <c:v>25</c:v>
                </c:pt>
                <c:pt idx="3">
                  <c:v>0</c:v>
                </c:pt>
                <c:pt idx="4">
                  <c:v>272124</c:v>
                </c:pt>
                <c:pt idx="5">
                  <c:v>118207</c:v>
                </c:pt>
                <c:pt idx="6">
                  <c:v>13</c:v>
                </c:pt>
                <c:pt idx="7">
                  <c:v>0</c:v>
                </c:pt>
                <c:pt idx="8">
                  <c:v>0</c:v>
                </c:pt>
                <c:pt idx="9">
                  <c:v>1</c:v>
                </c:pt>
              </c:numCache>
            </c:numRef>
          </c:val>
          <c:extLst>
            <c:ext xmlns:c16="http://schemas.microsoft.com/office/drawing/2014/chart" uri="{C3380CC4-5D6E-409C-BE32-E72D297353CC}">
              <c16:uniqueId val="{00000008-B4C1-4A7A-B6E8-B2C3223255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Qatari Population (15+) by Age Group, Sex and Relation to Work force</a:t>
            </a:r>
          </a:p>
        </c:rich>
      </c:tx>
      <c:layout>
        <c:manualLayout>
          <c:xMode val="edge"/>
          <c:yMode val="edge"/>
          <c:x val="0.26000728433174936"/>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4877147677184571"/>
          <c:w val="0.9365259518771607"/>
          <c:h val="0.41074954942491632"/>
        </c:manualLayout>
      </c:layout>
      <c:barChart>
        <c:barDir val="col"/>
        <c:grouping val="clustered"/>
        <c:varyColors val="0"/>
        <c:ser>
          <c:idx val="0"/>
          <c:order val="0"/>
          <c:tx>
            <c:strRef>
              <c:f>'59'!$M$6</c:f>
              <c:strCache>
                <c:ptCount val="1"/>
                <c:pt idx="0">
                  <c:v>Employed</c:v>
                </c:pt>
              </c:strCache>
            </c:strRef>
          </c:tx>
          <c:spPr>
            <a:solidFill>
              <a:schemeClr val="accent1"/>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'59'!$M$7:$M$18</c:f>
              <c:numCache>
                <c:formatCode>_(* #,##0_);_(* \(#,##0\);_(* "-"??_);_(@_)</c:formatCode>
                <c:ptCount val="12"/>
                <c:pt idx="0">
                  <c:v>11115</c:v>
                </c:pt>
                <c:pt idx="1">
                  <c:v>4076</c:v>
                </c:pt>
                <c:pt idx="2">
                  <c:v>22789</c:v>
                </c:pt>
                <c:pt idx="3">
                  <c:v>16644</c:v>
                </c:pt>
                <c:pt idx="4">
                  <c:v>16764</c:v>
                </c:pt>
                <c:pt idx="5">
                  <c:v>15880</c:v>
                </c:pt>
                <c:pt idx="6">
                  <c:v>11353</c:v>
                </c:pt>
                <c:pt idx="7">
                  <c:v>7873</c:v>
                </c:pt>
                <c:pt idx="8">
                  <c:v>5050</c:v>
                </c:pt>
                <c:pt idx="9">
                  <c:v>1716</c:v>
                </c:pt>
                <c:pt idx="10">
                  <c:v>77</c:v>
                </c:pt>
                <c:pt idx="11">
                  <c:v>6</c:v>
                </c:pt>
              </c:numCache>
            </c:numRef>
          </c:val>
          <c:extLst>
            <c:ext xmlns:c16="http://schemas.microsoft.com/office/drawing/2014/chart" uri="{C3380CC4-5D6E-409C-BE32-E72D297353CC}">
              <c16:uniqueId val="{00000000-AA1C-45EE-B7A4-642F081CE1D2}"/>
            </c:ext>
          </c:extLst>
        </c:ser>
        <c:ser>
          <c:idx val="1"/>
          <c:order val="1"/>
          <c:tx>
            <c:strRef>
              <c:f>'59'!$N$6</c:f>
              <c:strCache>
                <c:ptCount val="1"/>
                <c:pt idx="0">
                  <c:v>UnEmployed Worked Before</c:v>
                </c:pt>
              </c:strCache>
            </c:strRef>
          </c:tx>
          <c:spPr>
            <a:solidFill>
              <a:schemeClr val="accent2"/>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'59'!$N$7:$N$18</c:f>
              <c:numCache>
                <c:formatCode>_(* #,##0_);_(* \(#,##0\);_(* "-"??_);_(@_)</c:formatCode>
                <c:ptCount val="12"/>
                <c:pt idx="0">
                  <c:v>28</c:v>
                </c:pt>
                <c:pt idx="1">
                  <c:v>5</c:v>
                </c:pt>
                <c:pt idx="2">
                  <c:v>134</c:v>
                </c:pt>
                <c:pt idx="3">
                  <c:v>94</c:v>
                </c:pt>
                <c:pt idx="4">
                  <c:v>71</c:v>
                </c:pt>
                <c:pt idx="5">
                  <c:v>53</c:v>
                </c:pt>
                <c:pt idx="6">
                  <c:v>37</c:v>
                </c:pt>
                <c:pt idx="7">
                  <c:v>23</c:v>
                </c:pt>
                <c:pt idx="8">
                  <c:v>10</c:v>
                </c:pt>
                <c:pt idx="9">
                  <c:v>8</c:v>
                </c:pt>
                <c:pt idx="10">
                  <c:v>0</c:v>
                </c:pt>
                <c:pt idx="11">
                  <c:v>0</c:v>
                </c:pt>
              </c:numCache>
            </c:numRef>
          </c:val>
          <c:extLst>
            <c:ext xmlns:c16="http://schemas.microsoft.com/office/drawing/2014/chart" uri="{C3380CC4-5D6E-409C-BE32-E72D297353CC}">
              <c16:uniqueId val="{00000001-AA1C-45EE-B7A4-642F081CE1D2}"/>
            </c:ext>
          </c:extLst>
        </c:ser>
        <c:ser>
          <c:idx val="2"/>
          <c:order val="2"/>
          <c:tx>
            <c:strRef>
              <c:f>'59'!$O$6</c:f>
              <c:strCache>
                <c:ptCount val="1"/>
                <c:pt idx="0">
                  <c:v>UnEmployed Never Worked Before</c:v>
                </c:pt>
              </c:strCache>
            </c:strRef>
          </c:tx>
          <c:spPr>
            <a:solidFill>
              <a:schemeClr val="accent3"/>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'59'!$O$7:$O$18</c:f>
              <c:numCache>
                <c:formatCode>_(* #,##0_);_(* \(#,##0\);_(* "-"??_);_(@_)</c:formatCode>
                <c:ptCount val="12"/>
                <c:pt idx="0">
                  <c:v>391</c:v>
                </c:pt>
                <c:pt idx="1">
                  <c:v>484</c:v>
                </c:pt>
                <c:pt idx="2">
                  <c:v>215</c:v>
                </c:pt>
                <c:pt idx="3">
                  <c:v>313</c:v>
                </c:pt>
                <c:pt idx="4">
                  <c:v>64</c:v>
                </c:pt>
                <c:pt idx="5">
                  <c:v>68</c:v>
                </c:pt>
                <c:pt idx="6">
                  <c:v>19</c:v>
                </c:pt>
                <c:pt idx="7">
                  <c:v>87</c:v>
                </c:pt>
                <c:pt idx="8">
                  <c:v>5</c:v>
                </c:pt>
                <c:pt idx="9">
                  <c:v>38</c:v>
                </c:pt>
                <c:pt idx="10">
                  <c:v>0</c:v>
                </c:pt>
                <c:pt idx="11">
                  <c:v>0</c:v>
                </c:pt>
              </c:numCache>
            </c:numRef>
          </c:val>
          <c:extLst>
            <c:ext xmlns:c16="http://schemas.microsoft.com/office/drawing/2014/chart" uri="{C3380CC4-5D6E-409C-BE32-E72D297353CC}">
              <c16:uniqueId val="{00000002-AA1C-45EE-B7A4-642F081CE1D2}"/>
            </c:ext>
          </c:extLst>
        </c:ser>
        <c:ser>
          <c:idx val="3"/>
          <c:order val="3"/>
          <c:tx>
            <c:strRef>
              <c:f>'59'!$P$6</c:f>
              <c:strCache>
                <c:ptCount val="1"/>
                <c:pt idx="0">
                  <c:v>Paid Trainee</c:v>
                </c:pt>
              </c:strCache>
            </c:strRef>
          </c:tx>
          <c:spPr>
            <a:solidFill>
              <a:schemeClr val="accent4"/>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'59'!$P$7:$P$18</c:f>
              <c:numCache>
                <c:formatCode>_(* #,##0_);_(* \(#,##0\);_(* "-"??_);_(@_)</c:formatCode>
                <c:ptCount val="12"/>
                <c:pt idx="0">
                  <c:v>93</c:v>
                </c:pt>
                <c:pt idx="1">
                  <c:v>14</c:v>
                </c:pt>
                <c:pt idx="2">
                  <c:v>25</c:v>
                </c:pt>
                <c:pt idx="3">
                  <c:v>15</c:v>
                </c:pt>
                <c:pt idx="4">
                  <c:v>64</c:v>
                </c:pt>
                <c:pt idx="5">
                  <c:v>0</c:v>
                </c:pt>
                <c:pt idx="6">
                  <c:v>19</c:v>
                </c:pt>
                <c:pt idx="7">
                  <c:v>0</c:v>
                </c:pt>
                <c:pt idx="8">
                  <c:v>5</c:v>
                </c:pt>
                <c:pt idx="9">
                  <c:v>0</c:v>
                </c:pt>
                <c:pt idx="10">
                  <c:v>0</c:v>
                </c:pt>
                <c:pt idx="11">
                  <c:v>0</c:v>
                </c:pt>
              </c:numCache>
            </c:numRef>
          </c:val>
          <c:extLst>
            <c:ext xmlns:c16="http://schemas.microsoft.com/office/drawing/2014/chart" uri="{C3380CC4-5D6E-409C-BE32-E72D297353CC}">
              <c16:uniqueId val="{00000003-AA1C-45EE-B7A4-642F081CE1D2}"/>
            </c:ext>
          </c:extLst>
        </c:ser>
        <c:ser>
          <c:idx val="4"/>
          <c:order val="4"/>
          <c:tx>
            <c:strRef>
              <c:f>'59'!$Q$6</c:f>
              <c:strCache>
                <c:ptCount val="1"/>
                <c:pt idx="0">
                  <c:v>Student</c:v>
                </c:pt>
              </c:strCache>
            </c:strRef>
          </c:tx>
          <c:spPr>
            <a:solidFill>
              <a:schemeClr val="accent5"/>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'59'!$Q$7:$Q$18</c:f>
              <c:numCache>
                <c:formatCode>_(* #,##0_);_(* \(#,##0\);_(* "-"??_);_(@_)</c:formatCode>
                <c:ptCount val="12"/>
                <c:pt idx="0">
                  <c:v>18517</c:v>
                </c:pt>
                <c:pt idx="1">
                  <c:v>23567</c:v>
                </c:pt>
                <c:pt idx="2">
                  <c:v>1180</c:v>
                </c:pt>
                <c:pt idx="3">
                  <c:v>4763</c:v>
                </c:pt>
                <c:pt idx="4">
                  <c:v>89</c:v>
                </c:pt>
                <c:pt idx="5">
                  <c:v>83</c:v>
                </c:pt>
                <c:pt idx="6">
                  <c:v>0</c:v>
                </c:pt>
                <c:pt idx="7">
                  <c:v>0</c:v>
                </c:pt>
                <c:pt idx="8">
                  <c:v>0</c:v>
                </c:pt>
                <c:pt idx="9">
                  <c:v>0</c:v>
                </c:pt>
                <c:pt idx="10">
                  <c:v>0</c:v>
                </c:pt>
                <c:pt idx="11">
                  <c:v>0</c:v>
                </c:pt>
              </c:numCache>
            </c:numRef>
          </c:val>
          <c:extLst>
            <c:ext xmlns:c16="http://schemas.microsoft.com/office/drawing/2014/chart" uri="{C3380CC4-5D6E-409C-BE32-E72D297353CC}">
              <c16:uniqueId val="{00000004-AA1C-45EE-B7A4-642F081CE1D2}"/>
            </c:ext>
          </c:extLst>
        </c:ser>
        <c:ser>
          <c:idx val="5"/>
          <c:order val="5"/>
          <c:tx>
            <c:strRef>
              <c:f>'59'!$R$6</c:f>
              <c:strCache>
                <c:ptCount val="1"/>
                <c:pt idx="0">
                  <c:v>Homemaker</c:v>
                </c:pt>
              </c:strCache>
            </c:strRef>
          </c:tx>
          <c:spPr>
            <a:solidFill>
              <a:schemeClr val="accent6"/>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'59'!$R$7:$R$18</c:f>
              <c:numCache>
                <c:formatCode>_(* #,##0_);_(* \(#,##0\);_(* "-"??_);_(@_)</c:formatCode>
                <c:ptCount val="12"/>
                <c:pt idx="0">
                  <c:v>0</c:v>
                </c:pt>
                <c:pt idx="1">
                  <c:v>1247</c:v>
                </c:pt>
                <c:pt idx="2">
                  <c:v>0</c:v>
                </c:pt>
                <c:pt idx="3">
                  <c:v>3581</c:v>
                </c:pt>
                <c:pt idx="4">
                  <c:v>0</c:v>
                </c:pt>
                <c:pt idx="5">
                  <c:v>3918</c:v>
                </c:pt>
                <c:pt idx="6">
                  <c:v>0</c:v>
                </c:pt>
                <c:pt idx="7">
                  <c:v>4436</c:v>
                </c:pt>
                <c:pt idx="8">
                  <c:v>0</c:v>
                </c:pt>
                <c:pt idx="9">
                  <c:v>5576</c:v>
                </c:pt>
                <c:pt idx="10">
                  <c:v>0</c:v>
                </c:pt>
                <c:pt idx="11">
                  <c:v>4883</c:v>
                </c:pt>
              </c:numCache>
            </c:numRef>
          </c:val>
          <c:extLst>
            <c:ext xmlns:c16="http://schemas.microsoft.com/office/drawing/2014/chart" uri="{C3380CC4-5D6E-409C-BE32-E72D297353CC}">
              <c16:uniqueId val="{00000005-AA1C-45EE-B7A4-642F081CE1D2}"/>
            </c:ext>
          </c:extLst>
        </c:ser>
        <c:ser>
          <c:idx val="6"/>
          <c:order val="6"/>
          <c:tx>
            <c:strRef>
              <c:f>'59'!$S$6</c:f>
              <c:strCache>
                <c:ptCount val="1"/>
                <c:pt idx="0">
                  <c:v>Retired</c:v>
                </c:pt>
              </c:strCache>
            </c:strRef>
          </c:tx>
          <c:spPr>
            <a:solidFill>
              <a:schemeClr val="accent1">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'59'!$S$7:$S$18</c:f>
              <c:numCache>
                <c:formatCode>_(* #,##0_);_(* \(#,##0\);_(* "-"??_);_(@_)</c:formatCode>
                <c:ptCount val="12"/>
                <c:pt idx="0">
                  <c:v>0</c:v>
                </c:pt>
                <c:pt idx="1">
                  <c:v>0</c:v>
                </c:pt>
                <c:pt idx="2">
                  <c:v>49</c:v>
                </c:pt>
                <c:pt idx="3">
                  <c:v>19</c:v>
                </c:pt>
                <c:pt idx="4">
                  <c:v>275</c:v>
                </c:pt>
                <c:pt idx="5">
                  <c:v>188</c:v>
                </c:pt>
                <c:pt idx="6">
                  <c:v>1401</c:v>
                </c:pt>
                <c:pt idx="7">
                  <c:v>2242</c:v>
                </c:pt>
                <c:pt idx="8">
                  <c:v>3755</c:v>
                </c:pt>
                <c:pt idx="9">
                  <c:v>3358</c:v>
                </c:pt>
                <c:pt idx="10">
                  <c:v>5708</c:v>
                </c:pt>
                <c:pt idx="11">
                  <c:v>1108</c:v>
                </c:pt>
              </c:numCache>
            </c:numRef>
          </c:val>
          <c:extLst>
            <c:ext xmlns:c16="http://schemas.microsoft.com/office/drawing/2014/chart" uri="{C3380CC4-5D6E-409C-BE32-E72D297353CC}">
              <c16:uniqueId val="{00000006-AA1C-45EE-B7A4-642F081CE1D2}"/>
            </c:ext>
          </c:extLst>
        </c:ser>
        <c:ser>
          <c:idx val="7"/>
          <c:order val="7"/>
          <c:tx>
            <c:strRef>
              <c:f>'59'!$T$6</c:f>
              <c:strCache>
                <c:ptCount val="1"/>
                <c:pt idx="0">
                  <c:v>Unable to Work</c:v>
                </c:pt>
              </c:strCache>
            </c:strRef>
          </c:tx>
          <c:spPr>
            <a:solidFill>
              <a:schemeClr val="accent2">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'59'!$T$7:$T$18</c:f>
              <c:numCache>
                <c:formatCode>_(* #,##0_);_(* \(#,##0\);_(* "-"??_);_(@_)</c:formatCode>
                <c:ptCount val="12"/>
                <c:pt idx="0">
                  <c:v>115</c:v>
                </c:pt>
                <c:pt idx="1">
                  <c:v>103</c:v>
                </c:pt>
                <c:pt idx="2">
                  <c:v>109</c:v>
                </c:pt>
                <c:pt idx="3">
                  <c:v>92</c:v>
                </c:pt>
                <c:pt idx="4">
                  <c:v>77</c:v>
                </c:pt>
                <c:pt idx="5">
                  <c:v>61</c:v>
                </c:pt>
                <c:pt idx="6">
                  <c:v>49</c:v>
                </c:pt>
                <c:pt idx="7">
                  <c:v>59</c:v>
                </c:pt>
                <c:pt idx="8">
                  <c:v>44</c:v>
                </c:pt>
                <c:pt idx="9">
                  <c:v>108</c:v>
                </c:pt>
                <c:pt idx="10">
                  <c:v>87</c:v>
                </c:pt>
                <c:pt idx="11">
                  <c:v>387</c:v>
                </c:pt>
              </c:numCache>
            </c:numRef>
          </c:val>
          <c:extLst>
            <c:ext xmlns:c16="http://schemas.microsoft.com/office/drawing/2014/chart" uri="{C3380CC4-5D6E-409C-BE32-E72D297353CC}">
              <c16:uniqueId val="{00000007-AA1C-45EE-B7A4-642F081CE1D2}"/>
            </c:ext>
          </c:extLst>
        </c:ser>
        <c:ser>
          <c:idx val="8"/>
          <c:order val="8"/>
          <c:tx>
            <c:strRef>
              <c:f>'59'!$U$6</c:f>
              <c:strCache>
                <c:ptCount val="1"/>
                <c:pt idx="0">
                  <c:v>Not Seeking Work</c:v>
                </c:pt>
              </c:strCache>
            </c:strRef>
          </c:tx>
          <c:spPr>
            <a:solidFill>
              <a:schemeClr val="accent3">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'59'!$U$7:$U$18</c:f>
              <c:numCache>
                <c:formatCode>_(* #,##0_);_(* \(#,##0\);_(* "-"??_);_(@_)</c:formatCode>
                <c:ptCount val="12"/>
                <c:pt idx="0">
                  <c:v>35</c:v>
                </c:pt>
                <c:pt idx="1">
                  <c:v>21</c:v>
                </c:pt>
                <c:pt idx="2">
                  <c:v>292</c:v>
                </c:pt>
                <c:pt idx="3">
                  <c:v>78</c:v>
                </c:pt>
                <c:pt idx="4">
                  <c:v>77</c:v>
                </c:pt>
                <c:pt idx="5">
                  <c:v>82</c:v>
                </c:pt>
                <c:pt idx="6">
                  <c:v>55</c:v>
                </c:pt>
                <c:pt idx="7">
                  <c:v>150</c:v>
                </c:pt>
                <c:pt idx="8">
                  <c:v>51</c:v>
                </c:pt>
                <c:pt idx="9">
                  <c:v>201</c:v>
                </c:pt>
                <c:pt idx="10">
                  <c:v>107</c:v>
                </c:pt>
                <c:pt idx="11">
                  <c:v>466</c:v>
                </c:pt>
              </c:numCache>
            </c:numRef>
          </c:val>
          <c:extLst>
            <c:ext xmlns:c16="http://schemas.microsoft.com/office/drawing/2014/chart" uri="{C3380CC4-5D6E-409C-BE32-E72D297353CC}">
              <c16:uniqueId val="{00000008-AA1C-45EE-B7A4-642F081CE1D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888497942149617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Non Qatari Population (15+) by Age Group, Sex and Relation to Work force</a:t>
            </a:r>
          </a:p>
        </c:rich>
      </c:tx>
      <c:layout>
        <c:manualLayout>
          <c:xMode val="edge"/>
          <c:yMode val="edge"/>
          <c:x val="0.24091771017609587"/>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918982043544118E-2"/>
          <c:y val="0.15658016393631619"/>
          <c:w val="0.92908101795645592"/>
          <c:h val="0.40294086226044584"/>
        </c:manualLayout>
      </c:layout>
      <c:barChart>
        <c:barDir val="col"/>
        <c:grouping val="clustered"/>
        <c:varyColors val="0"/>
        <c:ser>
          <c:idx val="0"/>
          <c:order val="0"/>
          <c:tx>
            <c:strRef>
              <c:f>'60'!$M$6</c:f>
              <c:strCache>
                <c:ptCount val="1"/>
                <c:pt idx="0">
                  <c:v>Employed</c:v>
                </c:pt>
              </c:strCache>
            </c:strRef>
          </c:tx>
          <c:spPr>
            <a:solidFill>
              <a:schemeClr val="accent1"/>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'60'!$M$7:$M$18</c:f>
              <c:numCache>
                <c:formatCode>_(* #,##0_);_(* \(#,##0\);_(* "-"??_);_(@_)</c:formatCode>
                <c:ptCount val="12"/>
                <c:pt idx="0">
                  <c:v>132791</c:v>
                </c:pt>
                <c:pt idx="1">
                  <c:v>11556</c:v>
                </c:pt>
                <c:pt idx="2">
                  <c:v>651271</c:v>
                </c:pt>
                <c:pt idx="3">
                  <c:v>125935</c:v>
                </c:pt>
                <c:pt idx="4">
                  <c:v>543668</c:v>
                </c:pt>
                <c:pt idx="5">
                  <c:v>102432</c:v>
                </c:pt>
                <c:pt idx="6">
                  <c:v>235484</c:v>
                </c:pt>
                <c:pt idx="7">
                  <c:v>37651</c:v>
                </c:pt>
                <c:pt idx="8">
                  <c:v>70131</c:v>
                </c:pt>
                <c:pt idx="9">
                  <c:v>9283</c:v>
                </c:pt>
                <c:pt idx="10">
                  <c:v>11610</c:v>
                </c:pt>
                <c:pt idx="11">
                  <c:v>1551</c:v>
                </c:pt>
              </c:numCache>
            </c:numRef>
          </c:val>
          <c:extLst>
            <c:ext xmlns:c16="http://schemas.microsoft.com/office/drawing/2014/chart" uri="{C3380CC4-5D6E-409C-BE32-E72D297353CC}">
              <c16:uniqueId val="{00000000-937C-4CC8-9687-2DA086EAAFFD}"/>
            </c:ext>
          </c:extLst>
        </c:ser>
        <c:ser>
          <c:idx val="1"/>
          <c:order val="1"/>
          <c:tx>
            <c:strRef>
              <c:f>'60'!$N$6</c:f>
              <c:strCache>
                <c:ptCount val="1"/>
                <c:pt idx="0">
                  <c:v>UnEmployed Worked Before</c:v>
                </c:pt>
              </c:strCache>
            </c:strRef>
          </c:tx>
          <c:spPr>
            <a:solidFill>
              <a:schemeClr val="accent2"/>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'60'!$N$7:$N$18</c:f>
              <c:numCache>
                <c:formatCode>_(* #,##0_);_(* \(#,##0\);_(* "-"??_);_(@_)</c:formatCode>
                <c:ptCount val="12"/>
                <c:pt idx="0">
                  <c:v>22</c:v>
                </c:pt>
                <c:pt idx="1">
                  <c:v>22</c:v>
                </c:pt>
                <c:pt idx="2">
                  <c:v>93</c:v>
                </c:pt>
                <c:pt idx="3">
                  <c:v>408</c:v>
                </c:pt>
                <c:pt idx="4">
                  <c:v>193</c:v>
                </c:pt>
                <c:pt idx="5">
                  <c:v>461</c:v>
                </c:pt>
                <c:pt idx="6">
                  <c:v>114</c:v>
                </c:pt>
                <c:pt idx="7">
                  <c:v>319</c:v>
                </c:pt>
                <c:pt idx="8">
                  <c:v>44</c:v>
                </c:pt>
                <c:pt idx="9">
                  <c:v>70</c:v>
                </c:pt>
                <c:pt idx="10">
                  <c:v>9</c:v>
                </c:pt>
                <c:pt idx="11">
                  <c:v>22</c:v>
                </c:pt>
              </c:numCache>
            </c:numRef>
          </c:val>
          <c:extLst>
            <c:ext xmlns:c16="http://schemas.microsoft.com/office/drawing/2014/chart" uri="{C3380CC4-5D6E-409C-BE32-E72D297353CC}">
              <c16:uniqueId val="{00000001-937C-4CC8-9687-2DA086EAAFFD}"/>
            </c:ext>
          </c:extLst>
        </c:ser>
        <c:ser>
          <c:idx val="2"/>
          <c:order val="2"/>
          <c:tx>
            <c:strRef>
              <c:f>'60'!$O$6</c:f>
              <c:strCache>
                <c:ptCount val="1"/>
                <c:pt idx="0">
                  <c:v>UnEmployed Never Worked Before</c:v>
                </c:pt>
              </c:strCache>
            </c:strRef>
          </c:tx>
          <c:spPr>
            <a:solidFill>
              <a:schemeClr val="accent3"/>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'60'!$O$7:$O$18</c:f>
              <c:numCache>
                <c:formatCode>_(* #,##0_);_(* \(#,##0\);_(* "-"??_);_(@_)</c:formatCode>
                <c:ptCount val="12"/>
                <c:pt idx="0">
                  <c:v>32</c:v>
                </c:pt>
                <c:pt idx="1">
                  <c:v>11</c:v>
                </c:pt>
                <c:pt idx="2">
                  <c:v>164</c:v>
                </c:pt>
                <c:pt idx="3">
                  <c:v>255</c:v>
                </c:pt>
                <c:pt idx="4">
                  <c:v>145</c:v>
                </c:pt>
                <c:pt idx="5">
                  <c:v>74</c:v>
                </c:pt>
                <c:pt idx="6">
                  <c:v>34</c:v>
                </c:pt>
                <c:pt idx="7">
                  <c:v>91</c:v>
                </c:pt>
                <c:pt idx="8">
                  <c:v>6</c:v>
                </c:pt>
                <c:pt idx="9">
                  <c:v>39</c:v>
                </c:pt>
                <c:pt idx="10">
                  <c:v>0</c:v>
                </c:pt>
                <c:pt idx="11">
                  <c:v>9</c:v>
                </c:pt>
              </c:numCache>
            </c:numRef>
          </c:val>
          <c:extLst>
            <c:ext xmlns:c16="http://schemas.microsoft.com/office/drawing/2014/chart" uri="{C3380CC4-5D6E-409C-BE32-E72D297353CC}">
              <c16:uniqueId val="{00000002-937C-4CC8-9687-2DA086EAAFFD}"/>
            </c:ext>
          </c:extLst>
        </c:ser>
        <c:ser>
          <c:idx val="3"/>
          <c:order val="3"/>
          <c:tx>
            <c:strRef>
              <c:f>'60'!$P$6</c:f>
              <c:strCache>
                <c:ptCount val="1"/>
                <c:pt idx="0">
                  <c:v>Paid Trainee</c:v>
                </c:pt>
              </c:strCache>
            </c:strRef>
          </c:tx>
          <c:spPr>
            <a:solidFill>
              <a:schemeClr val="accent4"/>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'60'!$P$7:$P$18</c:f>
              <c:numCache>
                <c:formatCode>_(* #,##0_);_(* \(#,##0\);_(* "-"??_);_(@_)</c:formatCode>
                <c:ptCount val="12"/>
                <c:pt idx="0">
                  <c:v>238</c:v>
                </c:pt>
                <c:pt idx="1">
                  <c:v>176</c:v>
                </c:pt>
                <c:pt idx="2">
                  <c:v>441</c:v>
                </c:pt>
                <c:pt idx="3">
                  <c:v>304</c:v>
                </c:pt>
                <c:pt idx="4">
                  <c:v>145</c:v>
                </c:pt>
                <c:pt idx="5">
                  <c:v>0</c:v>
                </c:pt>
                <c:pt idx="6">
                  <c:v>34</c:v>
                </c:pt>
                <c:pt idx="7">
                  <c:v>0</c:v>
                </c:pt>
                <c:pt idx="8">
                  <c:v>6</c:v>
                </c:pt>
                <c:pt idx="9">
                  <c:v>0</c:v>
                </c:pt>
                <c:pt idx="10">
                  <c:v>0</c:v>
                </c:pt>
                <c:pt idx="11">
                  <c:v>0</c:v>
                </c:pt>
              </c:numCache>
            </c:numRef>
          </c:val>
          <c:extLst>
            <c:ext xmlns:c16="http://schemas.microsoft.com/office/drawing/2014/chart" uri="{C3380CC4-5D6E-409C-BE32-E72D297353CC}">
              <c16:uniqueId val="{00000003-937C-4CC8-9687-2DA086EAAFFD}"/>
            </c:ext>
          </c:extLst>
        </c:ser>
        <c:ser>
          <c:idx val="4"/>
          <c:order val="4"/>
          <c:tx>
            <c:strRef>
              <c:f>'60'!$Q$6</c:f>
              <c:strCache>
                <c:ptCount val="1"/>
                <c:pt idx="0">
                  <c:v>Student</c:v>
                </c:pt>
              </c:strCache>
            </c:strRef>
          </c:tx>
          <c:spPr>
            <a:solidFill>
              <a:schemeClr val="accent5"/>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'60'!$Q$7:$Q$18</c:f>
              <c:numCache>
                <c:formatCode>_(* #,##0_);_(* \(#,##0\);_(* "-"??_);_(@_)</c:formatCode>
                <c:ptCount val="12"/>
                <c:pt idx="0">
                  <c:v>44262</c:v>
                </c:pt>
                <c:pt idx="1">
                  <c:v>42598</c:v>
                </c:pt>
                <c:pt idx="2">
                  <c:v>1776</c:v>
                </c:pt>
                <c:pt idx="3">
                  <c:v>2502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7C-4CC8-9687-2DA086EAAFFD}"/>
            </c:ext>
          </c:extLst>
        </c:ser>
        <c:ser>
          <c:idx val="5"/>
          <c:order val="5"/>
          <c:tx>
            <c:strRef>
              <c:f>'60'!$R$6</c:f>
              <c:strCache>
                <c:ptCount val="1"/>
                <c:pt idx="0">
                  <c:v>Homemaker</c:v>
                </c:pt>
              </c:strCache>
            </c:strRef>
          </c:tx>
          <c:spPr>
            <a:solidFill>
              <a:schemeClr val="accent6"/>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'60'!$R$7:$R$18</c:f>
              <c:numCache>
                <c:formatCode>_(* #,##0_);_(* \(#,##0\);_(* "-"??_);_(@_)</c:formatCode>
                <c:ptCount val="12"/>
                <c:pt idx="0">
                  <c:v>0</c:v>
                </c:pt>
                <c:pt idx="1">
                  <c:v>8327</c:v>
                </c:pt>
                <c:pt idx="2">
                  <c:v>0</c:v>
                </c:pt>
                <c:pt idx="3">
                  <c:v>51788</c:v>
                </c:pt>
                <c:pt idx="4">
                  <c:v>0</c:v>
                </c:pt>
                <c:pt idx="5">
                  <c:v>45837</c:v>
                </c:pt>
                <c:pt idx="6">
                  <c:v>0</c:v>
                </c:pt>
                <c:pt idx="7">
                  <c:v>21679</c:v>
                </c:pt>
                <c:pt idx="8">
                  <c:v>0</c:v>
                </c:pt>
                <c:pt idx="9">
                  <c:v>9233</c:v>
                </c:pt>
                <c:pt idx="10">
                  <c:v>0</c:v>
                </c:pt>
                <c:pt idx="11">
                  <c:v>4217</c:v>
                </c:pt>
              </c:numCache>
            </c:numRef>
          </c:val>
          <c:extLst>
            <c:ext xmlns:c16="http://schemas.microsoft.com/office/drawing/2014/chart" uri="{C3380CC4-5D6E-409C-BE32-E72D297353CC}">
              <c16:uniqueId val="{00000005-937C-4CC8-9687-2DA086EAAFFD}"/>
            </c:ext>
          </c:extLst>
        </c:ser>
        <c:ser>
          <c:idx val="6"/>
          <c:order val="6"/>
          <c:tx>
            <c:strRef>
              <c:f>'60'!$S$6</c:f>
              <c:strCache>
                <c:ptCount val="1"/>
                <c:pt idx="0">
                  <c:v>Unable to Work</c:v>
                </c:pt>
              </c:strCache>
            </c:strRef>
          </c:tx>
          <c:spPr>
            <a:solidFill>
              <a:schemeClr val="accent1">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'60'!$S$7:$S$18</c:f>
              <c:numCache>
                <c:formatCode>_(* #,##0_);_(* \(#,##0\);_(* "-"??_);_(@_)</c:formatCode>
                <c:ptCount val="12"/>
                <c:pt idx="0">
                  <c:v>234</c:v>
                </c:pt>
                <c:pt idx="1">
                  <c:v>136</c:v>
                </c:pt>
                <c:pt idx="2">
                  <c:v>163</c:v>
                </c:pt>
                <c:pt idx="3">
                  <c:v>117</c:v>
                </c:pt>
                <c:pt idx="4">
                  <c:v>105</c:v>
                </c:pt>
                <c:pt idx="5">
                  <c:v>77</c:v>
                </c:pt>
                <c:pt idx="6">
                  <c:v>77</c:v>
                </c:pt>
                <c:pt idx="7">
                  <c:v>55</c:v>
                </c:pt>
                <c:pt idx="8">
                  <c:v>141</c:v>
                </c:pt>
                <c:pt idx="9">
                  <c:v>113</c:v>
                </c:pt>
                <c:pt idx="10">
                  <c:v>751</c:v>
                </c:pt>
                <c:pt idx="11">
                  <c:v>319</c:v>
                </c:pt>
              </c:numCache>
            </c:numRef>
          </c:val>
          <c:extLst>
            <c:ext xmlns:c16="http://schemas.microsoft.com/office/drawing/2014/chart" uri="{C3380CC4-5D6E-409C-BE32-E72D297353CC}">
              <c16:uniqueId val="{00000006-937C-4CC8-9687-2DA086EAAFFD}"/>
            </c:ext>
          </c:extLst>
        </c:ser>
        <c:ser>
          <c:idx val="7"/>
          <c:order val="7"/>
          <c:tx>
            <c:strRef>
              <c:f>'60'!$T$6</c:f>
              <c:strCache>
                <c:ptCount val="1"/>
                <c:pt idx="0">
                  <c:v>Not Seeking Work</c:v>
                </c:pt>
              </c:strCache>
            </c:strRef>
          </c:tx>
          <c:spPr>
            <a:solidFill>
              <a:schemeClr val="accent2">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'60'!$T$7:$T$18</c:f>
              <c:numCache>
                <c:formatCode>_(* #,##0_);_(* \(#,##0\);_(* "-"??_);_(@_)</c:formatCode>
                <c:ptCount val="12"/>
                <c:pt idx="0">
                  <c:v>183</c:v>
                </c:pt>
                <c:pt idx="1">
                  <c:v>562</c:v>
                </c:pt>
                <c:pt idx="2">
                  <c:v>2183</c:v>
                </c:pt>
                <c:pt idx="3">
                  <c:v>1591</c:v>
                </c:pt>
                <c:pt idx="4">
                  <c:v>1583</c:v>
                </c:pt>
                <c:pt idx="5">
                  <c:v>1422</c:v>
                </c:pt>
                <c:pt idx="6">
                  <c:v>985</c:v>
                </c:pt>
                <c:pt idx="7">
                  <c:v>983</c:v>
                </c:pt>
                <c:pt idx="8">
                  <c:v>3077</c:v>
                </c:pt>
                <c:pt idx="9">
                  <c:v>674</c:v>
                </c:pt>
                <c:pt idx="10">
                  <c:v>2846</c:v>
                </c:pt>
                <c:pt idx="11">
                  <c:v>563</c:v>
                </c:pt>
              </c:numCache>
            </c:numRef>
          </c:val>
          <c:extLst>
            <c:ext xmlns:c16="http://schemas.microsoft.com/office/drawing/2014/chart" uri="{C3380CC4-5D6E-409C-BE32-E72D297353CC}">
              <c16:uniqueId val="{00000007-937C-4CC8-9687-2DA086EAAFFD}"/>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3985274168693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Population (15+) by Relation to Work force, Sex and Educational Attainment</a:t>
            </a:r>
          </a:p>
        </c:rich>
      </c:tx>
      <c:layout>
        <c:manualLayout>
          <c:xMode val="edge"/>
          <c:yMode val="edge"/>
          <c:x val="0.21453424099879098"/>
          <c:y val="4.1062071319579826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34126290725729E-2"/>
          <c:y val="0.1527223323748087"/>
          <c:w val="0.93656587370927424"/>
          <c:h val="0.39265217814087594"/>
        </c:manualLayout>
      </c:layout>
      <c:barChart>
        <c:barDir val="col"/>
        <c:grouping val="clustered"/>
        <c:varyColors val="0"/>
        <c:ser>
          <c:idx val="0"/>
          <c:order val="0"/>
          <c:tx>
            <c:strRef>
              <c:f>'62'!$S$8</c:f>
              <c:strCache>
                <c:ptCount val="1"/>
                <c:pt idx="0">
                  <c:v>Employed</c:v>
                </c:pt>
              </c:strCache>
            </c:strRef>
          </c:tx>
          <c:spPr>
            <a:solidFill>
              <a:schemeClr val="accent1"/>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'62'!$S$9:$S$20</c:f>
              <c:numCache>
                <c:formatCode>_(* #,##0_);_(* \(#,##0\);_(* "-"??_);_(@_)</c:formatCode>
                <c:ptCount val="12"/>
                <c:pt idx="0">
                  <c:v>8</c:v>
                </c:pt>
                <c:pt idx="1">
                  <c:v>4</c:v>
                </c:pt>
                <c:pt idx="2">
                  <c:v>648</c:v>
                </c:pt>
                <c:pt idx="3">
                  <c:v>216</c:v>
                </c:pt>
                <c:pt idx="4">
                  <c:v>2226</c:v>
                </c:pt>
                <c:pt idx="5">
                  <c:v>405</c:v>
                </c:pt>
                <c:pt idx="6">
                  <c:v>4130</c:v>
                </c:pt>
                <c:pt idx="7">
                  <c:v>854</c:v>
                </c:pt>
                <c:pt idx="8">
                  <c:v>22024</c:v>
                </c:pt>
                <c:pt idx="9">
                  <c:v>14169</c:v>
                </c:pt>
                <c:pt idx="10">
                  <c:v>38112</c:v>
                </c:pt>
                <c:pt idx="11">
                  <c:v>30547</c:v>
                </c:pt>
              </c:numCache>
            </c:numRef>
          </c:val>
          <c:extLst>
            <c:ext xmlns:c16="http://schemas.microsoft.com/office/drawing/2014/chart" uri="{C3380CC4-5D6E-409C-BE32-E72D297353CC}">
              <c16:uniqueId val="{00000000-771B-4019-B0BB-9A8DD223D593}"/>
            </c:ext>
          </c:extLst>
        </c:ser>
        <c:ser>
          <c:idx val="1"/>
          <c:order val="1"/>
          <c:tx>
            <c:strRef>
              <c:f>'62'!$T$8</c:f>
              <c:strCache>
                <c:ptCount val="1"/>
                <c:pt idx="0">
                  <c:v>Paid Trainee</c:v>
                </c:pt>
              </c:strCache>
            </c:strRef>
          </c:tx>
          <c:spPr>
            <a:solidFill>
              <a:schemeClr val="accent2"/>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'62'!$T$9:$T$20</c:f>
              <c:numCache>
                <c:formatCode>_(* #,##0_);_(* \(#,##0\);_(* "-"??_);_(@_)</c:formatCode>
                <c:ptCount val="12"/>
                <c:pt idx="0">
                  <c:v>0</c:v>
                </c:pt>
                <c:pt idx="1">
                  <c:v>0</c:v>
                </c:pt>
                <c:pt idx="2">
                  <c:v>3</c:v>
                </c:pt>
                <c:pt idx="3">
                  <c:v>1</c:v>
                </c:pt>
                <c:pt idx="4">
                  <c:v>3</c:v>
                </c:pt>
                <c:pt idx="5">
                  <c:v>0</c:v>
                </c:pt>
                <c:pt idx="6">
                  <c:v>12</c:v>
                </c:pt>
                <c:pt idx="7">
                  <c:v>0</c:v>
                </c:pt>
                <c:pt idx="8">
                  <c:v>81</c:v>
                </c:pt>
                <c:pt idx="9">
                  <c:v>8</c:v>
                </c:pt>
                <c:pt idx="10">
                  <c:v>19</c:v>
                </c:pt>
                <c:pt idx="11">
                  <c:v>20</c:v>
                </c:pt>
              </c:numCache>
            </c:numRef>
          </c:val>
          <c:extLst>
            <c:ext xmlns:c16="http://schemas.microsoft.com/office/drawing/2014/chart" uri="{C3380CC4-5D6E-409C-BE32-E72D297353CC}">
              <c16:uniqueId val="{00000001-771B-4019-B0BB-9A8DD223D593}"/>
            </c:ext>
          </c:extLst>
        </c:ser>
        <c:ser>
          <c:idx val="2"/>
          <c:order val="2"/>
          <c:tx>
            <c:strRef>
              <c:f>'62'!$U$8</c:f>
              <c:strCache>
                <c:ptCount val="1"/>
                <c:pt idx="0">
                  <c:v>Unemployed Worked Before</c:v>
                </c:pt>
              </c:strCache>
            </c:strRef>
          </c:tx>
          <c:spPr>
            <a:solidFill>
              <a:schemeClr val="accent3"/>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'62'!$U$9:$U$20</c:f>
              <c:numCache>
                <c:formatCode>_(* #,##0_);_(* \(#,##0\);_(* "-"??_);_(@_)</c:formatCode>
                <c:ptCount val="12"/>
                <c:pt idx="0">
                  <c:v>0</c:v>
                </c:pt>
                <c:pt idx="1">
                  <c:v>0</c:v>
                </c:pt>
                <c:pt idx="2">
                  <c:v>8</c:v>
                </c:pt>
                <c:pt idx="3">
                  <c:v>0</c:v>
                </c:pt>
                <c:pt idx="4">
                  <c:v>41</c:v>
                </c:pt>
                <c:pt idx="5">
                  <c:v>2</c:v>
                </c:pt>
                <c:pt idx="6">
                  <c:v>50</c:v>
                </c:pt>
                <c:pt idx="7">
                  <c:v>3</c:v>
                </c:pt>
                <c:pt idx="8">
                  <c:v>76</c:v>
                </c:pt>
                <c:pt idx="9">
                  <c:v>63</c:v>
                </c:pt>
                <c:pt idx="10">
                  <c:v>105</c:v>
                </c:pt>
                <c:pt idx="11">
                  <c:v>115</c:v>
                </c:pt>
              </c:numCache>
            </c:numRef>
          </c:val>
          <c:extLst>
            <c:ext xmlns:c16="http://schemas.microsoft.com/office/drawing/2014/chart" uri="{C3380CC4-5D6E-409C-BE32-E72D297353CC}">
              <c16:uniqueId val="{00000002-771B-4019-B0BB-9A8DD223D593}"/>
            </c:ext>
          </c:extLst>
        </c:ser>
        <c:ser>
          <c:idx val="3"/>
          <c:order val="3"/>
          <c:tx>
            <c:strRef>
              <c:f>'62'!$V$8</c:f>
              <c:strCache>
                <c:ptCount val="1"/>
                <c:pt idx="0">
                  <c:v>Unemployed Never Worked Before</c:v>
                </c:pt>
              </c:strCache>
            </c:strRef>
          </c:tx>
          <c:spPr>
            <a:solidFill>
              <a:schemeClr val="accent4"/>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'62'!$V$9:$V$20</c:f>
              <c:numCache>
                <c:formatCode>_(* #,##0_);_(* \(#,##0\);_(* "-"??_);_(@_)</c:formatCode>
                <c:ptCount val="12"/>
                <c:pt idx="0">
                  <c:v>0</c:v>
                </c:pt>
                <c:pt idx="1">
                  <c:v>0</c:v>
                </c:pt>
                <c:pt idx="2">
                  <c:v>19</c:v>
                </c:pt>
                <c:pt idx="3">
                  <c:v>20</c:v>
                </c:pt>
                <c:pt idx="4">
                  <c:v>54</c:v>
                </c:pt>
                <c:pt idx="5">
                  <c:v>46</c:v>
                </c:pt>
                <c:pt idx="6">
                  <c:v>140</c:v>
                </c:pt>
                <c:pt idx="7">
                  <c:v>91</c:v>
                </c:pt>
                <c:pt idx="8">
                  <c:v>350</c:v>
                </c:pt>
                <c:pt idx="9">
                  <c:v>489</c:v>
                </c:pt>
                <c:pt idx="10">
                  <c:v>131</c:v>
                </c:pt>
                <c:pt idx="11">
                  <c:v>344</c:v>
                </c:pt>
              </c:numCache>
            </c:numRef>
          </c:val>
          <c:extLst>
            <c:ext xmlns:c16="http://schemas.microsoft.com/office/drawing/2014/chart" uri="{C3380CC4-5D6E-409C-BE32-E72D297353CC}">
              <c16:uniqueId val="{00000003-771B-4019-B0BB-9A8DD223D593}"/>
            </c:ext>
          </c:extLst>
        </c:ser>
        <c:ser>
          <c:idx val="4"/>
          <c:order val="4"/>
          <c:tx>
            <c:strRef>
              <c:f>'62'!$W$8</c:f>
              <c:strCache>
                <c:ptCount val="1"/>
                <c:pt idx="0">
                  <c:v>Student</c:v>
                </c:pt>
              </c:strCache>
            </c:strRef>
          </c:tx>
          <c:spPr>
            <a:solidFill>
              <a:schemeClr val="accent5"/>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'62'!$W$9:$W$20</c:f>
              <c:numCache>
                <c:formatCode>_(* #,##0_);_(* \(#,##0\);_(* "-"??_);_(@_)</c:formatCode>
                <c:ptCount val="12"/>
                <c:pt idx="0">
                  <c:v>0</c:v>
                </c:pt>
                <c:pt idx="1">
                  <c:v>0</c:v>
                </c:pt>
                <c:pt idx="2">
                  <c:v>172</c:v>
                </c:pt>
                <c:pt idx="3">
                  <c:v>139</c:v>
                </c:pt>
                <c:pt idx="4">
                  <c:v>1548</c:v>
                </c:pt>
                <c:pt idx="5">
                  <c:v>1013</c:v>
                </c:pt>
                <c:pt idx="6">
                  <c:v>12058</c:v>
                </c:pt>
                <c:pt idx="7">
                  <c:v>11771</c:v>
                </c:pt>
                <c:pt idx="8">
                  <c:v>4800</c:v>
                </c:pt>
                <c:pt idx="9">
                  <c:v>12467</c:v>
                </c:pt>
                <c:pt idx="10">
                  <c:v>1208</c:v>
                </c:pt>
                <c:pt idx="11">
                  <c:v>3023</c:v>
                </c:pt>
              </c:numCache>
            </c:numRef>
          </c:val>
          <c:extLst>
            <c:ext xmlns:c16="http://schemas.microsoft.com/office/drawing/2014/chart" uri="{C3380CC4-5D6E-409C-BE32-E72D297353CC}">
              <c16:uniqueId val="{00000004-771B-4019-B0BB-9A8DD223D593}"/>
            </c:ext>
          </c:extLst>
        </c:ser>
        <c:ser>
          <c:idx val="5"/>
          <c:order val="5"/>
          <c:tx>
            <c:strRef>
              <c:f>'62'!$X$8</c:f>
              <c:strCache>
                <c:ptCount val="1"/>
                <c:pt idx="0">
                  <c:v>Homemaker</c:v>
                </c:pt>
              </c:strCache>
            </c:strRef>
          </c:tx>
          <c:spPr>
            <a:solidFill>
              <a:schemeClr val="accent6"/>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'62'!$X$9:$X$20</c:f>
              <c:numCache>
                <c:formatCode>_(* #,##0_);_(* \(#,##0\);_(* "-"??_);_(@_)</c:formatCode>
                <c:ptCount val="12"/>
                <c:pt idx="0">
                  <c:v>0</c:v>
                </c:pt>
                <c:pt idx="1">
                  <c:v>1080</c:v>
                </c:pt>
                <c:pt idx="2">
                  <c:v>0</c:v>
                </c:pt>
                <c:pt idx="3">
                  <c:v>3028</c:v>
                </c:pt>
                <c:pt idx="4">
                  <c:v>0</c:v>
                </c:pt>
                <c:pt idx="5">
                  <c:v>2597</c:v>
                </c:pt>
                <c:pt idx="6">
                  <c:v>0</c:v>
                </c:pt>
                <c:pt idx="7">
                  <c:v>3142</c:v>
                </c:pt>
                <c:pt idx="8">
                  <c:v>0</c:v>
                </c:pt>
                <c:pt idx="9">
                  <c:v>11053</c:v>
                </c:pt>
                <c:pt idx="10">
                  <c:v>0</c:v>
                </c:pt>
                <c:pt idx="11">
                  <c:v>2741</c:v>
                </c:pt>
              </c:numCache>
            </c:numRef>
          </c:val>
          <c:extLst>
            <c:ext xmlns:c16="http://schemas.microsoft.com/office/drawing/2014/chart" uri="{C3380CC4-5D6E-409C-BE32-E72D297353CC}">
              <c16:uniqueId val="{00000005-771B-4019-B0BB-9A8DD223D593}"/>
            </c:ext>
          </c:extLst>
        </c:ser>
        <c:ser>
          <c:idx val="6"/>
          <c:order val="6"/>
          <c:tx>
            <c:strRef>
              <c:f>'62'!$Y$8</c:f>
              <c:strCache>
                <c:ptCount val="1"/>
                <c:pt idx="0">
                  <c:v>Retired</c:v>
                </c:pt>
              </c:strCache>
            </c:strRef>
          </c:tx>
          <c:spPr>
            <a:solidFill>
              <a:schemeClr val="accent1">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'62'!$Y$9:$Y$20</c:f>
              <c:numCache>
                <c:formatCode>_(* #,##0_);_(* \(#,##0\);_(* "-"??_);_(@_)</c:formatCode>
                <c:ptCount val="12"/>
                <c:pt idx="0">
                  <c:v>384</c:v>
                </c:pt>
                <c:pt idx="1">
                  <c:v>135</c:v>
                </c:pt>
                <c:pt idx="2">
                  <c:v>1639</c:v>
                </c:pt>
                <c:pt idx="3">
                  <c:v>519</c:v>
                </c:pt>
                <c:pt idx="4">
                  <c:v>1187</c:v>
                </c:pt>
                <c:pt idx="5">
                  <c:v>272</c:v>
                </c:pt>
                <c:pt idx="6">
                  <c:v>1592</c:v>
                </c:pt>
                <c:pt idx="7">
                  <c:v>242</c:v>
                </c:pt>
                <c:pt idx="8">
                  <c:v>3074</c:v>
                </c:pt>
                <c:pt idx="9">
                  <c:v>2271</c:v>
                </c:pt>
                <c:pt idx="10">
                  <c:v>3312</c:v>
                </c:pt>
                <c:pt idx="11">
                  <c:v>3476</c:v>
                </c:pt>
              </c:numCache>
            </c:numRef>
          </c:val>
          <c:extLst>
            <c:ext xmlns:c16="http://schemas.microsoft.com/office/drawing/2014/chart" uri="{C3380CC4-5D6E-409C-BE32-E72D297353CC}">
              <c16:uniqueId val="{00000006-771B-4019-B0BB-9A8DD223D593}"/>
            </c:ext>
          </c:extLst>
        </c:ser>
        <c:ser>
          <c:idx val="7"/>
          <c:order val="7"/>
          <c:tx>
            <c:strRef>
              <c:f>'62'!$Z$8</c:f>
              <c:strCache>
                <c:ptCount val="1"/>
                <c:pt idx="0">
                  <c:v>Unable to Work</c:v>
                </c:pt>
              </c:strCache>
            </c:strRef>
          </c:tx>
          <c:spPr>
            <a:solidFill>
              <a:schemeClr val="accent2">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'62'!$Z$9:$Z$20</c:f>
              <c:numCache>
                <c:formatCode>_(* #,##0_);_(* \(#,##0\);_(* "-"??_);_(@_)</c:formatCode>
                <c:ptCount val="12"/>
                <c:pt idx="0">
                  <c:v>12</c:v>
                </c:pt>
                <c:pt idx="1">
                  <c:v>170</c:v>
                </c:pt>
                <c:pt idx="2">
                  <c:v>82</c:v>
                </c:pt>
                <c:pt idx="3">
                  <c:v>216</c:v>
                </c:pt>
                <c:pt idx="4">
                  <c:v>44</c:v>
                </c:pt>
                <c:pt idx="5">
                  <c:v>66</c:v>
                </c:pt>
                <c:pt idx="6">
                  <c:v>62</c:v>
                </c:pt>
                <c:pt idx="7">
                  <c:v>62</c:v>
                </c:pt>
                <c:pt idx="8">
                  <c:v>264</c:v>
                </c:pt>
                <c:pt idx="9">
                  <c:v>259</c:v>
                </c:pt>
                <c:pt idx="10">
                  <c:v>17</c:v>
                </c:pt>
                <c:pt idx="11">
                  <c:v>37</c:v>
                </c:pt>
              </c:numCache>
            </c:numRef>
          </c:val>
          <c:extLst>
            <c:ext xmlns:c16="http://schemas.microsoft.com/office/drawing/2014/chart" uri="{C3380CC4-5D6E-409C-BE32-E72D297353CC}">
              <c16:uniqueId val="{00000007-771B-4019-B0BB-9A8DD223D593}"/>
            </c:ext>
          </c:extLst>
        </c:ser>
        <c:ser>
          <c:idx val="8"/>
          <c:order val="8"/>
          <c:tx>
            <c:strRef>
              <c:f>'62'!$AA$8</c:f>
              <c:strCache>
                <c:ptCount val="1"/>
                <c:pt idx="0">
                  <c:v>Not Seeking Work</c:v>
                </c:pt>
              </c:strCache>
            </c:strRef>
          </c:tx>
          <c:spPr>
            <a:solidFill>
              <a:schemeClr val="accent3">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'62'!$AA$9:$AA$20</c:f>
              <c:numCache>
                <c:formatCode>_(* #,##0_);_(* \(#,##0\);_(* "-"??_);_(@_)</c:formatCode>
                <c:ptCount val="12"/>
                <c:pt idx="0">
                  <c:v>21</c:v>
                </c:pt>
                <c:pt idx="1">
                  <c:v>177</c:v>
                </c:pt>
                <c:pt idx="2">
                  <c:v>61</c:v>
                </c:pt>
                <c:pt idx="3">
                  <c:v>248</c:v>
                </c:pt>
                <c:pt idx="4">
                  <c:v>72</c:v>
                </c:pt>
                <c:pt idx="5">
                  <c:v>100</c:v>
                </c:pt>
                <c:pt idx="6">
                  <c:v>87</c:v>
                </c:pt>
                <c:pt idx="7">
                  <c:v>151</c:v>
                </c:pt>
                <c:pt idx="8">
                  <c:v>304</c:v>
                </c:pt>
                <c:pt idx="9">
                  <c:v>210</c:v>
                </c:pt>
                <c:pt idx="10">
                  <c:v>72</c:v>
                </c:pt>
                <c:pt idx="11">
                  <c:v>112</c:v>
                </c:pt>
              </c:numCache>
            </c:numRef>
          </c:val>
          <c:extLst>
            <c:ext xmlns:c16="http://schemas.microsoft.com/office/drawing/2014/chart" uri="{C3380CC4-5D6E-409C-BE32-E72D297353CC}">
              <c16:uniqueId val="{00000008-771B-4019-B0BB-9A8DD223D59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90808102485276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Population (15+) by Relation to Work force, Sex and Educational Attainment</a:t>
            </a:r>
          </a:p>
        </c:rich>
      </c:tx>
      <c:layout>
        <c:manualLayout>
          <c:xMode val="edge"/>
          <c:yMode val="edge"/>
          <c:x val="0.21306870015898746"/>
          <c:y val="1.6283500036945111E-5"/>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3177089863201941E-2"/>
          <c:y val="0.14598036604348602"/>
          <c:w val="0.92096652435717785"/>
          <c:h val="0.39737340387135478"/>
        </c:manualLayout>
      </c:layout>
      <c:barChart>
        <c:barDir val="col"/>
        <c:grouping val="clustered"/>
        <c:varyColors val="0"/>
        <c:ser>
          <c:idx val="0"/>
          <c:order val="0"/>
          <c:tx>
            <c:strRef>
              <c:f>'63'!$R$8</c:f>
              <c:strCache>
                <c:ptCount val="1"/>
                <c:pt idx="0">
                  <c:v>Employed</c:v>
                </c:pt>
              </c:strCache>
            </c:strRef>
          </c:tx>
          <c:spPr>
            <a:solidFill>
              <a:schemeClr val="accent1"/>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'63'!$R$9:$R$20</c:f>
              <c:numCache>
                <c:formatCode>_(* #,##0_);_(* \(#,##0\);_(* "-"??_);_(@_)</c:formatCode>
                <c:ptCount val="12"/>
                <c:pt idx="0">
                  <c:v>17030</c:v>
                </c:pt>
                <c:pt idx="1">
                  <c:v>0</c:v>
                </c:pt>
                <c:pt idx="2">
                  <c:v>172263</c:v>
                </c:pt>
                <c:pt idx="3">
                  <c:v>4167</c:v>
                </c:pt>
                <c:pt idx="4">
                  <c:v>270377</c:v>
                </c:pt>
                <c:pt idx="5">
                  <c:v>42040</c:v>
                </c:pt>
                <c:pt idx="6">
                  <c:v>335398</c:v>
                </c:pt>
                <c:pt idx="7">
                  <c:v>72415</c:v>
                </c:pt>
                <c:pt idx="8">
                  <c:v>382726</c:v>
                </c:pt>
                <c:pt idx="9">
                  <c:v>42021</c:v>
                </c:pt>
                <c:pt idx="10">
                  <c:v>467161</c:v>
                </c:pt>
                <c:pt idx="11">
                  <c:v>127765</c:v>
                </c:pt>
              </c:numCache>
            </c:numRef>
          </c:val>
          <c:extLst>
            <c:ext xmlns:c16="http://schemas.microsoft.com/office/drawing/2014/chart" uri="{C3380CC4-5D6E-409C-BE32-E72D297353CC}">
              <c16:uniqueId val="{00000000-C812-4604-BD98-FBACBCD0BF37}"/>
            </c:ext>
          </c:extLst>
        </c:ser>
        <c:ser>
          <c:idx val="1"/>
          <c:order val="1"/>
          <c:tx>
            <c:strRef>
              <c:f>'63'!$S$8</c:f>
              <c:strCache>
                <c:ptCount val="1"/>
                <c:pt idx="0">
                  <c:v>Paid Trainee</c:v>
                </c:pt>
              </c:strCache>
            </c:strRef>
          </c:tx>
          <c:spPr>
            <a:solidFill>
              <a:schemeClr val="accent2"/>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'63'!$S$9:$S$20</c:f>
              <c:numCache>
                <c:formatCode>_(* #,##0_);_(* \(#,##0\);_(* "-"??_);_(@_)</c:formatCode>
                <c:ptCount val="12"/>
                <c:pt idx="0">
                  <c:v>0</c:v>
                </c:pt>
                <c:pt idx="1">
                  <c:v>0</c:v>
                </c:pt>
                <c:pt idx="2">
                  <c:v>67</c:v>
                </c:pt>
                <c:pt idx="3">
                  <c:v>0</c:v>
                </c:pt>
                <c:pt idx="4">
                  <c:v>40</c:v>
                </c:pt>
                <c:pt idx="5">
                  <c:v>43</c:v>
                </c:pt>
                <c:pt idx="6">
                  <c:v>65</c:v>
                </c:pt>
                <c:pt idx="7">
                  <c:v>51</c:v>
                </c:pt>
                <c:pt idx="8">
                  <c:v>129</c:v>
                </c:pt>
                <c:pt idx="9">
                  <c:v>62</c:v>
                </c:pt>
                <c:pt idx="10">
                  <c:v>378</c:v>
                </c:pt>
                <c:pt idx="11">
                  <c:v>324</c:v>
                </c:pt>
              </c:numCache>
            </c:numRef>
          </c:val>
          <c:extLst>
            <c:ext xmlns:c16="http://schemas.microsoft.com/office/drawing/2014/chart" uri="{C3380CC4-5D6E-409C-BE32-E72D297353CC}">
              <c16:uniqueId val="{00000001-C812-4604-BD98-FBACBCD0BF37}"/>
            </c:ext>
          </c:extLst>
        </c:ser>
        <c:ser>
          <c:idx val="2"/>
          <c:order val="2"/>
          <c:tx>
            <c:strRef>
              <c:f>'63'!$T$8</c:f>
              <c:strCache>
                <c:ptCount val="1"/>
                <c:pt idx="0">
                  <c:v>Unemployed Worked Before</c:v>
                </c:pt>
              </c:strCache>
            </c:strRef>
          </c:tx>
          <c:spPr>
            <a:solidFill>
              <a:schemeClr val="accent3"/>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'63'!$T$9:$T$20</c:f>
              <c:numCache>
                <c:formatCode>_(* #,##0_);_(* \(#,##0\);_(* "-"??_);_(@_)</c:formatCode>
                <c:ptCount val="12"/>
                <c:pt idx="0">
                  <c:v>0</c:v>
                </c:pt>
                <c:pt idx="1">
                  <c:v>0</c:v>
                </c:pt>
                <c:pt idx="2">
                  <c:v>2</c:v>
                </c:pt>
                <c:pt idx="3">
                  <c:v>0</c:v>
                </c:pt>
                <c:pt idx="4">
                  <c:v>23</c:v>
                </c:pt>
                <c:pt idx="5">
                  <c:v>5</c:v>
                </c:pt>
                <c:pt idx="6">
                  <c:v>35</c:v>
                </c:pt>
                <c:pt idx="7">
                  <c:v>17</c:v>
                </c:pt>
                <c:pt idx="8">
                  <c:v>142</c:v>
                </c:pt>
                <c:pt idx="9">
                  <c:v>141</c:v>
                </c:pt>
                <c:pt idx="10">
                  <c:v>273</c:v>
                </c:pt>
                <c:pt idx="11">
                  <c:v>1139</c:v>
                </c:pt>
              </c:numCache>
            </c:numRef>
          </c:val>
          <c:extLst>
            <c:ext xmlns:c16="http://schemas.microsoft.com/office/drawing/2014/chart" uri="{C3380CC4-5D6E-409C-BE32-E72D297353CC}">
              <c16:uniqueId val="{00000002-C812-4604-BD98-FBACBCD0BF37}"/>
            </c:ext>
          </c:extLst>
        </c:ser>
        <c:ser>
          <c:idx val="3"/>
          <c:order val="3"/>
          <c:tx>
            <c:strRef>
              <c:f>'63'!$U$8</c:f>
              <c:strCache>
                <c:ptCount val="1"/>
                <c:pt idx="0">
                  <c:v>Unemployed Never Worked Before</c:v>
                </c:pt>
              </c:strCache>
            </c:strRef>
          </c:tx>
          <c:spPr>
            <a:solidFill>
              <a:schemeClr val="accent4"/>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'63'!$U$9:$U$20</c:f>
              <c:numCache>
                <c:formatCode>_(* #,##0_);_(* \(#,##0\);_(* "-"??_);_(@_)</c:formatCode>
                <c:ptCount val="12"/>
                <c:pt idx="0">
                  <c:v>0</c:v>
                </c:pt>
                <c:pt idx="1">
                  <c:v>0</c:v>
                </c:pt>
                <c:pt idx="2">
                  <c:v>17</c:v>
                </c:pt>
                <c:pt idx="3">
                  <c:v>0</c:v>
                </c:pt>
                <c:pt idx="4">
                  <c:v>34</c:v>
                </c:pt>
                <c:pt idx="5">
                  <c:v>11</c:v>
                </c:pt>
                <c:pt idx="6">
                  <c:v>39</c:v>
                </c:pt>
                <c:pt idx="7">
                  <c:v>38</c:v>
                </c:pt>
                <c:pt idx="8">
                  <c:v>132</c:v>
                </c:pt>
                <c:pt idx="9">
                  <c:v>75</c:v>
                </c:pt>
                <c:pt idx="10">
                  <c:v>159</c:v>
                </c:pt>
                <c:pt idx="11">
                  <c:v>355</c:v>
                </c:pt>
              </c:numCache>
            </c:numRef>
          </c:val>
          <c:extLst>
            <c:ext xmlns:c16="http://schemas.microsoft.com/office/drawing/2014/chart" uri="{C3380CC4-5D6E-409C-BE32-E72D297353CC}">
              <c16:uniqueId val="{00000003-C812-4604-BD98-FBACBCD0BF37}"/>
            </c:ext>
          </c:extLst>
        </c:ser>
        <c:ser>
          <c:idx val="4"/>
          <c:order val="4"/>
          <c:tx>
            <c:strRef>
              <c:f>'63'!$V$8</c:f>
              <c:strCache>
                <c:ptCount val="1"/>
                <c:pt idx="0">
                  <c:v>Student</c:v>
                </c:pt>
              </c:strCache>
            </c:strRef>
          </c:tx>
          <c:spPr>
            <a:solidFill>
              <a:schemeClr val="accent5"/>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'63'!$V$9:$V$20</c:f>
              <c:numCache>
                <c:formatCode>_(* #,##0_);_(* \(#,##0\);_(* "-"??_);_(@_)</c:formatCode>
                <c:ptCount val="12"/>
                <c:pt idx="0">
                  <c:v>3</c:v>
                </c:pt>
                <c:pt idx="1">
                  <c:v>1</c:v>
                </c:pt>
                <c:pt idx="2">
                  <c:v>367</c:v>
                </c:pt>
                <c:pt idx="3">
                  <c:v>0</c:v>
                </c:pt>
                <c:pt idx="4">
                  <c:v>2732</c:v>
                </c:pt>
                <c:pt idx="5">
                  <c:v>2094</c:v>
                </c:pt>
                <c:pt idx="6">
                  <c:v>21823</c:v>
                </c:pt>
                <c:pt idx="7">
                  <c:v>20629</c:v>
                </c:pt>
                <c:pt idx="8">
                  <c:v>15984</c:v>
                </c:pt>
                <c:pt idx="9">
                  <c:v>16966</c:v>
                </c:pt>
                <c:pt idx="10">
                  <c:v>5129</c:v>
                </c:pt>
                <c:pt idx="11">
                  <c:v>5410</c:v>
                </c:pt>
              </c:numCache>
            </c:numRef>
          </c:val>
          <c:extLst>
            <c:ext xmlns:c16="http://schemas.microsoft.com/office/drawing/2014/chart" uri="{C3380CC4-5D6E-409C-BE32-E72D297353CC}">
              <c16:uniqueId val="{00000004-C812-4604-BD98-FBACBCD0BF37}"/>
            </c:ext>
          </c:extLst>
        </c:ser>
        <c:ser>
          <c:idx val="5"/>
          <c:order val="5"/>
          <c:tx>
            <c:strRef>
              <c:f>'63'!$W$8</c:f>
              <c:strCache>
                <c:ptCount val="1"/>
                <c:pt idx="0">
                  <c:v>Homemaker</c:v>
                </c:pt>
              </c:strCache>
            </c:strRef>
          </c:tx>
          <c:spPr>
            <a:solidFill>
              <a:schemeClr val="accent6"/>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'63'!$W$9:$W$20</c:f>
              <c:numCache>
                <c:formatCode>_(* #,##0_);_(* \(#,##0\);_(* "-"??_);_(@_)</c:formatCode>
                <c:ptCount val="12"/>
                <c:pt idx="0">
                  <c:v>0</c:v>
                </c:pt>
                <c:pt idx="1">
                  <c:v>236</c:v>
                </c:pt>
                <c:pt idx="2">
                  <c:v>0</c:v>
                </c:pt>
                <c:pt idx="3">
                  <c:v>527</c:v>
                </c:pt>
                <c:pt idx="4">
                  <c:v>0</c:v>
                </c:pt>
                <c:pt idx="5">
                  <c:v>9111</c:v>
                </c:pt>
                <c:pt idx="6">
                  <c:v>0</c:v>
                </c:pt>
                <c:pt idx="7">
                  <c:v>16991</c:v>
                </c:pt>
                <c:pt idx="8">
                  <c:v>0</c:v>
                </c:pt>
                <c:pt idx="9">
                  <c:v>48549</c:v>
                </c:pt>
                <c:pt idx="10">
                  <c:v>0</c:v>
                </c:pt>
                <c:pt idx="11">
                  <c:v>65667</c:v>
                </c:pt>
              </c:numCache>
            </c:numRef>
          </c:val>
          <c:extLst>
            <c:ext xmlns:c16="http://schemas.microsoft.com/office/drawing/2014/chart" uri="{C3380CC4-5D6E-409C-BE32-E72D297353CC}">
              <c16:uniqueId val="{00000005-C812-4604-BD98-FBACBCD0BF37}"/>
            </c:ext>
          </c:extLst>
        </c:ser>
        <c:ser>
          <c:idx val="6"/>
          <c:order val="6"/>
          <c:tx>
            <c:strRef>
              <c:f>'63'!$X$8</c:f>
              <c:strCache>
                <c:ptCount val="1"/>
                <c:pt idx="0">
                  <c:v>Unable to Work</c:v>
                </c:pt>
              </c:strCache>
            </c:strRef>
          </c:tx>
          <c:spPr>
            <a:solidFill>
              <a:schemeClr val="accent1">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'63'!$X$9:$X$20</c:f>
              <c:numCache>
                <c:formatCode>_(* #,##0_);_(* \(#,##0\);_(* "-"??_);_(@_)</c:formatCode>
                <c:ptCount val="12"/>
                <c:pt idx="0">
                  <c:v>18</c:v>
                </c:pt>
                <c:pt idx="1">
                  <c:v>25</c:v>
                </c:pt>
                <c:pt idx="2">
                  <c:v>213</c:v>
                </c:pt>
                <c:pt idx="3">
                  <c:v>2</c:v>
                </c:pt>
                <c:pt idx="4">
                  <c:v>134</c:v>
                </c:pt>
                <c:pt idx="5">
                  <c:v>64</c:v>
                </c:pt>
                <c:pt idx="6">
                  <c:v>301</c:v>
                </c:pt>
                <c:pt idx="7">
                  <c:v>205</c:v>
                </c:pt>
                <c:pt idx="8">
                  <c:v>421</c:v>
                </c:pt>
                <c:pt idx="9">
                  <c:v>355</c:v>
                </c:pt>
                <c:pt idx="10">
                  <c:v>384</c:v>
                </c:pt>
                <c:pt idx="11">
                  <c:v>166</c:v>
                </c:pt>
              </c:numCache>
            </c:numRef>
          </c:val>
          <c:extLst>
            <c:ext xmlns:c16="http://schemas.microsoft.com/office/drawing/2014/chart" uri="{C3380CC4-5D6E-409C-BE32-E72D297353CC}">
              <c16:uniqueId val="{00000006-C812-4604-BD98-FBACBCD0BF37}"/>
            </c:ext>
          </c:extLst>
        </c:ser>
        <c:ser>
          <c:idx val="7"/>
          <c:order val="7"/>
          <c:tx>
            <c:strRef>
              <c:f>'63'!$Y$8</c:f>
              <c:strCache>
                <c:ptCount val="1"/>
                <c:pt idx="0">
                  <c:v>Not Seeking Work</c:v>
                </c:pt>
              </c:strCache>
            </c:strRef>
          </c:tx>
          <c:spPr>
            <a:solidFill>
              <a:schemeClr val="accent2">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'63'!$Y$9:$Y$20</c:f>
              <c:numCache>
                <c:formatCode>_(* #,##0_);_(* \(#,##0\);_(* "-"??_);_(@_)</c:formatCode>
                <c:ptCount val="12"/>
                <c:pt idx="0">
                  <c:v>39</c:v>
                </c:pt>
                <c:pt idx="1">
                  <c:v>54</c:v>
                </c:pt>
                <c:pt idx="2">
                  <c:v>1066</c:v>
                </c:pt>
                <c:pt idx="3">
                  <c:v>2</c:v>
                </c:pt>
                <c:pt idx="4">
                  <c:v>669</c:v>
                </c:pt>
                <c:pt idx="5">
                  <c:v>381</c:v>
                </c:pt>
                <c:pt idx="6">
                  <c:v>1036</c:v>
                </c:pt>
                <c:pt idx="7">
                  <c:v>959</c:v>
                </c:pt>
                <c:pt idx="8">
                  <c:v>1722</c:v>
                </c:pt>
                <c:pt idx="9">
                  <c:v>1743</c:v>
                </c:pt>
                <c:pt idx="10">
                  <c:v>6325</c:v>
                </c:pt>
                <c:pt idx="11">
                  <c:v>2656</c:v>
                </c:pt>
              </c:numCache>
            </c:numRef>
          </c:val>
          <c:extLst>
            <c:ext xmlns:c16="http://schemas.microsoft.com/office/drawing/2014/chart" uri="{C3380CC4-5D6E-409C-BE32-E72D297353CC}">
              <c16:uniqueId val="{00000007-C812-4604-BD98-FBACBCD0BF3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4034765579814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Main Occupation</a:t>
            </a:r>
          </a:p>
        </c:rich>
      </c:tx>
      <c:layout>
        <c:manualLayout>
          <c:xMode val="edge"/>
          <c:yMode val="edge"/>
          <c:x val="0.26000351504970148"/>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4144493188469749"/>
        </c:manualLayout>
      </c:layout>
      <c:barChart>
        <c:barDir val="col"/>
        <c:grouping val="clustered"/>
        <c:varyColors val="0"/>
        <c:ser>
          <c:idx val="0"/>
          <c:order val="0"/>
          <c:tx>
            <c:strRef>
              <c:f>'74'!$P$6</c:f>
              <c:strCache>
                <c:ptCount val="1"/>
                <c:pt idx="0">
                  <c:v>Legislators, Senior Officials And Managers</c:v>
                </c:pt>
              </c:strCache>
            </c:strRef>
          </c:tx>
          <c:spPr>
            <a:solidFill>
              <a:schemeClr val="accent1"/>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'74'!$P$8:$P$19</c:f>
              <c:numCache>
                <c:formatCode>_(* #,##0_);_(* \(#,##0\);_(* "-"??_);_(@_)</c:formatCode>
                <c:ptCount val="12"/>
                <c:pt idx="0">
                  <c:v>5537</c:v>
                </c:pt>
                <c:pt idx="1">
                  <c:v>1152</c:v>
                </c:pt>
                <c:pt idx="2">
                  <c:v>1140</c:v>
                </c:pt>
                <c:pt idx="3">
                  <c:v>482</c:v>
                </c:pt>
                <c:pt idx="4">
                  <c:v>736</c:v>
                </c:pt>
                <c:pt idx="5">
                  <c:v>494</c:v>
                </c:pt>
                <c:pt idx="6">
                  <c:v>2482</c:v>
                </c:pt>
                <c:pt idx="7">
                  <c:v>1149</c:v>
                </c:pt>
                <c:pt idx="8">
                  <c:v>28</c:v>
                </c:pt>
                <c:pt idx="9">
                  <c:v>7</c:v>
                </c:pt>
                <c:pt idx="10">
                  <c:v>23</c:v>
                </c:pt>
                <c:pt idx="11">
                  <c:v>14</c:v>
                </c:pt>
              </c:numCache>
            </c:numRef>
          </c:val>
          <c:extLst>
            <c:ext xmlns:c16="http://schemas.microsoft.com/office/drawing/2014/chart" uri="{C3380CC4-5D6E-409C-BE32-E72D297353CC}">
              <c16:uniqueId val="{00000000-BF79-4B96-B8D0-5233F14AAFB4}"/>
            </c:ext>
          </c:extLst>
        </c:ser>
        <c:ser>
          <c:idx val="1"/>
          <c:order val="1"/>
          <c:tx>
            <c:strRef>
              <c:f>'74'!$Q$6</c:f>
              <c:strCache>
                <c:ptCount val="1"/>
                <c:pt idx="0">
                  <c:v>Professionals</c:v>
                </c:pt>
              </c:strCache>
            </c:strRef>
          </c:tx>
          <c:spPr>
            <a:solidFill>
              <a:schemeClr val="accent2"/>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'74'!$Q$8:$Q$19</c:f>
              <c:numCache>
                <c:formatCode>_(* #,##0_);_(* \(#,##0\);_(* "-"??_);_(@_)</c:formatCode>
                <c:ptCount val="12"/>
                <c:pt idx="0">
                  <c:v>12517</c:v>
                </c:pt>
                <c:pt idx="1">
                  <c:v>17392</c:v>
                </c:pt>
                <c:pt idx="2">
                  <c:v>2181</c:v>
                </c:pt>
                <c:pt idx="3">
                  <c:v>2182</c:v>
                </c:pt>
                <c:pt idx="4">
                  <c:v>1659</c:v>
                </c:pt>
                <c:pt idx="5">
                  <c:v>993</c:v>
                </c:pt>
                <c:pt idx="6">
                  <c:v>1154</c:v>
                </c:pt>
                <c:pt idx="7">
                  <c:v>815</c:v>
                </c:pt>
                <c:pt idx="8">
                  <c:v>40</c:v>
                </c:pt>
                <c:pt idx="9">
                  <c:v>6</c:v>
                </c:pt>
                <c:pt idx="10">
                  <c:v>35</c:v>
                </c:pt>
                <c:pt idx="11">
                  <c:v>112</c:v>
                </c:pt>
              </c:numCache>
            </c:numRef>
          </c:val>
          <c:extLst>
            <c:ext xmlns:c16="http://schemas.microsoft.com/office/drawing/2014/chart" uri="{C3380CC4-5D6E-409C-BE32-E72D297353CC}">
              <c16:uniqueId val="{00000001-BF79-4B96-B8D0-5233F14AAFB4}"/>
            </c:ext>
          </c:extLst>
        </c:ser>
        <c:ser>
          <c:idx val="2"/>
          <c:order val="2"/>
          <c:tx>
            <c:strRef>
              <c:f>'74'!$R$6</c:f>
              <c:strCache>
                <c:ptCount val="1"/>
                <c:pt idx="0">
                  <c:v>Technicians And Associate Professionals</c:v>
                </c:pt>
              </c:strCache>
            </c:strRef>
          </c:tx>
          <c:spPr>
            <a:solidFill>
              <a:schemeClr val="accent3"/>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'74'!$R$8:$R$19</c:f>
              <c:numCache>
                <c:formatCode>_(* #,##0_);_(* \(#,##0\);_(* "-"??_);_(@_)</c:formatCode>
                <c:ptCount val="12"/>
                <c:pt idx="0">
                  <c:v>11687</c:v>
                </c:pt>
                <c:pt idx="1">
                  <c:v>3460</c:v>
                </c:pt>
                <c:pt idx="2">
                  <c:v>813</c:v>
                </c:pt>
                <c:pt idx="3">
                  <c:v>1438</c:v>
                </c:pt>
                <c:pt idx="4">
                  <c:v>667</c:v>
                </c:pt>
                <c:pt idx="5">
                  <c:v>903</c:v>
                </c:pt>
                <c:pt idx="6">
                  <c:v>716</c:v>
                </c:pt>
                <c:pt idx="7">
                  <c:v>655</c:v>
                </c:pt>
                <c:pt idx="8">
                  <c:v>4</c:v>
                </c:pt>
                <c:pt idx="9">
                  <c:v>0</c:v>
                </c:pt>
                <c:pt idx="10">
                  <c:v>12</c:v>
                </c:pt>
                <c:pt idx="11">
                  <c:v>39</c:v>
                </c:pt>
              </c:numCache>
            </c:numRef>
          </c:val>
          <c:extLst>
            <c:ext xmlns:c16="http://schemas.microsoft.com/office/drawing/2014/chart" uri="{C3380CC4-5D6E-409C-BE32-E72D297353CC}">
              <c16:uniqueId val="{00000002-BF79-4B96-B8D0-5233F14AAFB4}"/>
            </c:ext>
          </c:extLst>
        </c:ser>
        <c:ser>
          <c:idx val="3"/>
          <c:order val="3"/>
          <c:tx>
            <c:strRef>
              <c:f>'74'!$S$6</c:f>
              <c:strCache>
                <c:ptCount val="1"/>
                <c:pt idx="0">
                  <c:v>Clerks</c:v>
                </c:pt>
              </c:strCache>
            </c:strRef>
          </c:tx>
          <c:spPr>
            <a:solidFill>
              <a:schemeClr val="accent4"/>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'74'!$S$8:$S$19</c:f>
              <c:numCache>
                <c:formatCode>_(* #,##0_);_(* \(#,##0\);_(* "-"??_);_(@_)</c:formatCode>
                <c:ptCount val="12"/>
                <c:pt idx="0">
                  <c:v>16594</c:v>
                </c:pt>
                <c:pt idx="1">
                  <c:v>10338</c:v>
                </c:pt>
                <c:pt idx="2">
                  <c:v>2125</c:v>
                </c:pt>
                <c:pt idx="3">
                  <c:v>2262</c:v>
                </c:pt>
                <c:pt idx="4">
                  <c:v>1791</c:v>
                </c:pt>
                <c:pt idx="5">
                  <c:v>1300</c:v>
                </c:pt>
                <c:pt idx="6">
                  <c:v>851</c:v>
                </c:pt>
                <c:pt idx="7">
                  <c:v>613</c:v>
                </c:pt>
                <c:pt idx="8">
                  <c:v>20</c:v>
                </c:pt>
                <c:pt idx="9">
                  <c:v>5</c:v>
                </c:pt>
                <c:pt idx="10">
                  <c:v>18</c:v>
                </c:pt>
                <c:pt idx="11">
                  <c:v>43</c:v>
                </c:pt>
              </c:numCache>
            </c:numRef>
          </c:val>
          <c:extLst>
            <c:ext xmlns:c16="http://schemas.microsoft.com/office/drawing/2014/chart" uri="{C3380CC4-5D6E-409C-BE32-E72D297353CC}">
              <c16:uniqueId val="{00000003-BF79-4B96-B8D0-5233F14AAFB4}"/>
            </c:ext>
          </c:extLst>
        </c:ser>
        <c:ser>
          <c:idx val="4"/>
          <c:order val="4"/>
          <c:tx>
            <c:strRef>
              <c:f>'74'!$T$6</c:f>
              <c:strCache>
                <c:ptCount val="1"/>
                <c:pt idx="0">
                  <c:v>Service Workers And Shop And Market Sales Workers</c:v>
                </c:pt>
              </c:strCache>
            </c:strRef>
          </c:tx>
          <c:spPr>
            <a:solidFill>
              <a:schemeClr val="accent5"/>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'74'!$T$8:$T$19</c:f>
              <c:numCache>
                <c:formatCode>_(* #,##0_);_(* \(#,##0\);_(* "-"??_);_(@_)</c:formatCode>
                <c:ptCount val="12"/>
                <c:pt idx="0">
                  <c:v>1298</c:v>
                </c:pt>
                <c:pt idx="1">
                  <c:v>4</c:v>
                </c:pt>
                <c:pt idx="2">
                  <c:v>27</c:v>
                </c:pt>
                <c:pt idx="3">
                  <c:v>39</c:v>
                </c:pt>
                <c:pt idx="4">
                  <c:v>20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F79-4B96-B8D0-5233F14AAFB4}"/>
            </c:ext>
          </c:extLst>
        </c:ser>
        <c:ser>
          <c:idx val="5"/>
          <c:order val="5"/>
          <c:tx>
            <c:strRef>
              <c:f>'74'!$U$6</c:f>
              <c:strCache>
                <c:ptCount val="1"/>
                <c:pt idx="0">
                  <c:v>Skilled Agricultural And Fishery Workers
</c:v>
                </c:pt>
              </c:strCache>
            </c:strRef>
          </c:tx>
          <c:spPr>
            <a:solidFill>
              <a:schemeClr val="accent6"/>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'74'!$U$8:$U$19</c:f>
              <c:numCache>
                <c:formatCode>_(* #,##0_);_(* \(#,##0\);_(* "-"??_);_(@_)</c:formatCode>
                <c:ptCount val="12"/>
                <c:pt idx="0">
                  <c:v>5</c:v>
                </c:pt>
                <c:pt idx="1">
                  <c:v>1</c:v>
                </c:pt>
                <c:pt idx="2">
                  <c:v>0</c:v>
                </c:pt>
                <c:pt idx="3">
                  <c:v>0</c:v>
                </c:pt>
                <c:pt idx="4">
                  <c:v>0</c:v>
                </c:pt>
                <c:pt idx="5">
                  <c:v>0</c:v>
                </c:pt>
                <c:pt idx="6">
                  <c:v>5</c:v>
                </c:pt>
                <c:pt idx="7">
                  <c:v>0</c:v>
                </c:pt>
                <c:pt idx="8">
                  <c:v>0</c:v>
                </c:pt>
                <c:pt idx="9">
                  <c:v>0</c:v>
                </c:pt>
                <c:pt idx="10">
                  <c:v>0</c:v>
                </c:pt>
                <c:pt idx="11">
                  <c:v>0</c:v>
                </c:pt>
              </c:numCache>
            </c:numRef>
          </c:val>
          <c:extLst>
            <c:ext xmlns:c16="http://schemas.microsoft.com/office/drawing/2014/chart" uri="{C3380CC4-5D6E-409C-BE32-E72D297353CC}">
              <c16:uniqueId val="{00000005-BF79-4B96-B8D0-5233F14AAFB4}"/>
            </c:ext>
          </c:extLst>
        </c:ser>
        <c:ser>
          <c:idx val="6"/>
          <c:order val="6"/>
          <c:tx>
            <c:strRef>
              <c:f>'74'!$V$6</c:f>
              <c:strCache>
                <c:ptCount val="1"/>
                <c:pt idx="0">
                  <c:v>Craft And Related Trades Workers</c:v>
                </c:pt>
              </c:strCache>
            </c:strRef>
          </c:tx>
          <c:spPr>
            <a:solidFill>
              <a:schemeClr val="accent1">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'74'!$V$8:$V$19</c:f>
              <c:numCache>
                <c:formatCode>_(* #,##0_);_(* \(#,##0\);_(* "-"??_);_(@_)</c:formatCode>
                <c:ptCount val="12"/>
                <c:pt idx="0">
                  <c:v>244</c:v>
                </c:pt>
                <c:pt idx="1">
                  <c:v>41</c:v>
                </c:pt>
                <c:pt idx="2">
                  <c:v>224</c:v>
                </c:pt>
                <c:pt idx="3">
                  <c:v>28</c:v>
                </c:pt>
                <c:pt idx="4">
                  <c:v>106</c:v>
                </c:pt>
                <c:pt idx="5">
                  <c:v>3</c:v>
                </c:pt>
                <c:pt idx="6">
                  <c:v>39</c:v>
                </c:pt>
                <c:pt idx="7">
                  <c:v>4</c:v>
                </c:pt>
                <c:pt idx="8">
                  <c:v>1</c:v>
                </c:pt>
                <c:pt idx="9">
                  <c:v>0</c:v>
                </c:pt>
                <c:pt idx="10">
                  <c:v>0</c:v>
                </c:pt>
                <c:pt idx="11">
                  <c:v>0</c:v>
                </c:pt>
              </c:numCache>
            </c:numRef>
          </c:val>
          <c:extLst>
            <c:ext xmlns:c16="http://schemas.microsoft.com/office/drawing/2014/chart" uri="{C3380CC4-5D6E-409C-BE32-E72D297353CC}">
              <c16:uniqueId val="{00000006-BF79-4B96-B8D0-5233F14AAFB4}"/>
            </c:ext>
          </c:extLst>
        </c:ser>
        <c:ser>
          <c:idx val="7"/>
          <c:order val="7"/>
          <c:tx>
            <c:strRef>
              <c:f>'74'!$W$6</c:f>
              <c:strCache>
                <c:ptCount val="1"/>
                <c:pt idx="0">
                  <c:v>Plant And Machine Operators And Assemblers</c:v>
                </c:pt>
              </c:strCache>
            </c:strRef>
          </c:tx>
          <c:spPr>
            <a:solidFill>
              <a:schemeClr val="accent2">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'74'!$W$8:$W$19</c:f>
              <c:numCache>
                <c:formatCode>_(* #,##0_);_(* \(#,##0\);_(* "-"??_);_(@_)</c:formatCode>
                <c:ptCount val="12"/>
                <c:pt idx="0">
                  <c:v>960</c:v>
                </c:pt>
                <c:pt idx="1">
                  <c:v>0</c:v>
                </c:pt>
                <c:pt idx="2">
                  <c:v>499</c:v>
                </c:pt>
                <c:pt idx="3">
                  <c:v>0</c:v>
                </c:pt>
                <c:pt idx="4">
                  <c:v>68</c:v>
                </c:pt>
                <c:pt idx="5">
                  <c:v>0</c:v>
                </c:pt>
                <c:pt idx="6">
                  <c:v>6</c:v>
                </c:pt>
                <c:pt idx="7">
                  <c:v>0</c:v>
                </c:pt>
                <c:pt idx="8">
                  <c:v>0</c:v>
                </c:pt>
                <c:pt idx="9">
                  <c:v>0</c:v>
                </c:pt>
                <c:pt idx="10">
                  <c:v>0</c:v>
                </c:pt>
                <c:pt idx="11">
                  <c:v>0</c:v>
                </c:pt>
              </c:numCache>
            </c:numRef>
          </c:val>
          <c:extLst>
            <c:ext xmlns:c16="http://schemas.microsoft.com/office/drawing/2014/chart" uri="{C3380CC4-5D6E-409C-BE32-E72D297353CC}">
              <c16:uniqueId val="{00000007-BF79-4B96-B8D0-5233F14AAFB4}"/>
            </c:ext>
          </c:extLst>
        </c:ser>
        <c:ser>
          <c:idx val="8"/>
          <c:order val="8"/>
          <c:tx>
            <c:strRef>
              <c:f>'74'!$X$6</c:f>
              <c:strCache>
                <c:ptCount val="1"/>
                <c:pt idx="0">
                  <c:v>Elementary Occupations</c:v>
                </c:pt>
              </c:strCache>
            </c:strRef>
          </c:tx>
          <c:spPr>
            <a:solidFill>
              <a:schemeClr val="accent3">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'74'!$X$8:$X$19</c:f>
              <c:numCache>
                <c:formatCode>#,##0</c:formatCode>
                <c:ptCount val="12"/>
                <c:pt idx="0">
                  <c:v>656</c:v>
                </c:pt>
                <c:pt idx="1">
                  <c:v>154</c:v>
                </c:pt>
                <c:pt idx="2">
                  <c:v>216</c:v>
                </c:pt>
                <c:pt idx="3">
                  <c:v>81</c:v>
                </c:pt>
                <c:pt idx="4">
                  <c:v>45</c:v>
                </c:pt>
                <c:pt idx="5">
                  <c:v>9</c:v>
                </c:pt>
                <c:pt idx="6">
                  <c:v>17</c:v>
                </c:pt>
                <c:pt idx="7">
                  <c:v>5</c:v>
                </c:pt>
                <c:pt idx="8">
                  <c:v>0</c:v>
                </c:pt>
                <c:pt idx="9">
                  <c:v>0</c:v>
                </c:pt>
                <c:pt idx="10">
                  <c:v>0</c:v>
                </c:pt>
                <c:pt idx="11">
                  <c:v>1</c:v>
                </c:pt>
              </c:numCache>
            </c:numRef>
          </c:val>
          <c:extLst>
            <c:ext xmlns:c16="http://schemas.microsoft.com/office/drawing/2014/chart" uri="{C3380CC4-5D6E-409C-BE32-E72D297353CC}">
              <c16:uniqueId val="{00000008-BF79-4B96-B8D0-5233F14AAFB4}"/>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Main Occupation</a:t>
            </a:r>
          </a:p>
        </c:rich>
      </c:tx>
      <c:layout>
        <c:manualLayout>
          <c:xMode val="edge"/>
          <c:yMode val="edge"/>
          <c:x val="0.2424051716034793"/>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3551042533498372"/>
        </c:manualLayout>
      </c:layout>
      <c:barChart>
        <c:barDir val="col"/>
        <c:grouping val="clustered"/>
        <c:varyColors val="0"/>
        <c:ser>
          <c:idx val="0"/>
          <c:order val="0"/>
          <c:tx>
            <c:strRef>
              <c:f>'75'!$Q$6</c:f>
              <c:strCache>
                <c:ptCount val="1"/>
                <c:pt idx="0">
                  <c:v>Legislators, Senior Officials And Managers</c:v>
                </c:pt>
              </c:strCache>
            </c:strRef>
          </c:tx>
          <c:spPr>
            <a:solidFill>
              <a:schemeClr val="accent1"/>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'75'!$Q$8:$Q$21</c:f>
              <c:numCache>
                <c:formatCode>_(* #,##0_);_(* \(#,##0\);_(* "-"??_);_(@_)</c:formatCode>
                <c:ptCount val="14"/>
                <c:pt idx="0">
                  <c:v>1057</c:v>
                </c:pt>
                <c:pt idx="1">
                  <c:v>406</c:v>
                </c:pt>
                <c:pt idx="2">
                  <c:v>766</c:v>
                </c:pt>
                <c:pt idx="3">
                  <c:v>231</c:v>
                </c:pt>
                <c:pt idx="4">
                  <c:v>1016</c:v>
                </c:pt>
                <c:pt idx="5">
                  <c:v>126</c:v>
                </c:pt>
                <c:pt idx="6">
                  <c:v>37236</c:v>
                </c:pt>
                <c:pt idx="7">
                  <c:v>4603</c:v>
                </c:pt>
                <c:pt idx="8">
                  <c:v>128</c:v>
                </c:pt>
                <c:pt idx="9">
                  <c:v>46</c:v>
                </c:pt>
                <c:pt idx="10">
                  <c:v>32</c:v>
                </c:pt>
                <c:pt idx="11">
                  <c:v>8</c:v>
                </c:pt>
                <c:pt idx="12">
                  <c:v>0</c:v>
                </c:pt>
                <c:pt idx="13">
                  <c:v>0</c:v>
                </c:pt>
              </c:numCache>
            </c:numRef>
          </c:val>
          <c:extLst>
            <c:ext xmlns:c16="http://schemas.microsoft.com/office/drawing/2014/chart" uri="{C3380CC4-5D6E-409C-BE32-E72D297353CC}">
              <c16:uniqueId val="{00000000-A5D2-4A5A-B725-DCBD692A28B3}"/>
            </c:ext>
          </c:extLst>
        </c:ser>
        <c:ser>
          <c:idx val="1"/>
          <c:order val="1"/>
          <c:tx>
            <c:strRef>
              <c:f>'75'!$R$6</c:f>
              <c:strCache>
                <c:ptCount val="1"/>
                <c:pt idx="0">
                  <c:v>Professionals</c:v>
                </c:pt>
              </c:strCache>
            </c:strRef>
          </c:tx>
          <c:spPr>
            <a:solidFill>
              <a:schemeClr val="accent2"/>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'75'!$R$8:$R$21</c:f>
              <c:numCache>
                <c:formatCode>_(* #,##0_);_(* \(#,##0\);_(* "-"??_);_(@_)</c:formatCode>
                <c:ptCount val="14"/>
                <c:pt idx="0">
                  <c:v>21796</c:v>
                </c:pt>
                <c:pt idx="1">
                  <c:v>12455</c:v>
                </c:pt>
                <c:pt idx="2">
                  <c:v>13493</c:v>
                </c:pt>
                <c:pt idx="3">
                  <c:v>12223</c:v>
                </c:pt>
                <c:pt idx="4">
                  <c:v>5788</c:v>
                </c:pt>
                <c:pt idx="5">
                  <c:v>777</c:v>
                </c:pt>
                <c:pt idx="6">
                  <c:v>114659</c:v>
                </c:pt>
                <c:pt idx="7">
                  <c:v>43330</c:v>
                </c:pt>
                <c:pt idx="8">
                  <c:v>669</c:v>
                </c:pt>
                <c:pt idx="9">
                  <c:v>403</c:v>
                </c:pt>
                <c:pt idx="10">
                  <c:v>506</c:v>
                </c:pt>
                <c:pt idx="11">
                  <c:v>58</c:v>
                </c:pt>
                <c:pt idx="12">
                  <c:v>201</c:v>
                </c:pt>
                <c:pt idx="13">
                  <c:v>289</c:v>
                </c:pt>
              </c:numCache>
            </c:numRef>
          </c:val>
          <c:extLst>
            <c:ext xmlns:c16="http://schemas.microsoft.com/office/drawing/2014/chart" uri="{C3380CC4-5D6E-409C-BE32-E72D297353CC}">
              <c16:uniqueId val="{00000001-A5D2-4A5A-B725-DCBD692A28B3}"/>
            </c:ext>
          </c:extLst>
        </c:ser>
        <c:ser>
          <c:idx val="2"/>
          <c:order val="2"/>
          <c:tx>
            <c:strRef>
              <c:f>'75'!$S$6</c:f>
              <c:strCache>
                <c:ptCount val="1"/>
                <c:pt idx="0">
                  <c:v>Technicians And Associate Professionals</c:v>
                </c:pt>
              </c:strCache>
            </c:strRef>
          </c:tx>
          <c:spPr>
            <a:solidFill>
              <a:schemeClr val="accent3"/>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'75'!$S$8:$S$21</c:f>
              <c:numCache>
                <c:formatCode>_(* #,##0_);_(* \(#,##0\);_(* "-"??_);_(@_)</c:formatCode>
                <c:ptCount val="14"/>
                <c:pt idx="0">
                  <c:v>6641</c:v>
                </c:pt>
                <c:pt idx="1">
                  <c:v>1296</c:v>
                </c:pt>
                <c:pt idx="2">
                  <c:v>5941</c:v>
                </c:pt>
                <c:pt idx="3">
                  <c:v>3902</c:v>
                </c:pt>
                <c:pt idx="4">
                  <c:v>2973</c:v>
                </c:pt>
                <c:pt idx="5">
                  <c:v>161</c:v>
                </c:pt>
                <c:pt idx="6">
                  <c:v>126549</c:v>
                </c:pt>
                <c:pt idx="7">
                  <c:v>18233</c:v>
                </c:pt>
                <c:pt idx="8">
                  <c:v>314</c:v>
                </c:pt>
                <c:pt idx="9">
                  <c:v>164</c:v>
                </c:pt>
                <c:pt idx="10">
                  <c:v>111</c:v>
                </c:pt>
                <c:pt idx="11">
                  <c:v>13</c:v>
                </c:pt>
                <c:pt idx="12">
                  <c:v>186</c:v>
                </c:pt>
                <c:pt idx="13">
                  <c:v>103</c:v>
                </c:pt>
              </c:numCache>
            </c:numRef>
          </c:val>
          <c:extLst>
            <c:ext xmlns:c16="http://schemas.microsoft.com/office/drawing/2014/chart" uri="{C3380CC4-5D6E-409C-BE32-E72D297353CC}">
              <c16:uniqueId val="{00000002-A5D2-4A5A-B725-DCBD692A28B3}"/>
            </c:ext>
          </c:extLst>
        </c:ser>
        <c:ser>
          <c:idx val="3"/>
          <c:order val="3"/>
          <c:tx>
            <c:strRef>
              <c:f>'75'!$T$6</c:f>
              <c:strCache>
                <c:ptCount val="1"/>
                <c:pt idx="0">
                  <c:v>Clerks</c:v>
                </c:pt>
              </c:strCache>
            </c:strRef>
          </c:tx>
          <c:spPr>
            <a:solidFill>
              <a:schemeClr val="accent4"/>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'75'!$T$8:$T$21</c:f>
              <c:numCache>
                <c:formatCode>_(* #,##0_);_(* \(#,##0\);_(* "-"??_);_(@_)</c:formatCode>
                <c:ptCount val="14"/>
                <c:pt idx="0">
                  <c:v>4520</c:v>
                </c:pt>
                <c:pt idx="1">
                  <c:v>1205</c:v>
                </c:pt>
                <c:pt idx="2">
                  <c:v>1691</c:v>
                </c:pt>
                <c:pt idx="3">
                  <c:v>1005</c:v>
                </c:pt>
                <c:pt idx="4">
                  <c:v>1065</c:v>
                </c:pt>
                <c:pt idx="5">
                  <c:v>391</c:v>
                </c:pt>
                <c:pt idx="6">
                  <c:v>62418</c:v>
                </c:pt>
                <c:pt idx="7">
                  <c:v>18156</c:v>
                </c:pt>
                <c:pt idx="8">
                  <c:v>3046</c:v>
                </c:pt>
                <c:pt idx="9">
                  <c:v>2263</c:v>
                </c:pt>
                <c:pt idx="10">
                  <c:v>110</c:v>
                </c:pt>
                <c:pt idx="11">
                  <c:v>31</c:v>
                </c:pt>
                <c:pt idx="12">
                  <c:v>474</c:v>
                </c:pt>
                <c:pt idx="13">
                  <c:v>134</c:v>
                </c:pt>
              </c:numCache>
            </c:numRef>
          </c:val>
          <c:extLst>
            <c:ext xmlns:c16="http://schemas.microsoft.com/office/drawing/2014/chart" uri="{C3380CC4-5D6E-409C-BE32-E72D297353CC}">
              <c16:uniqueId val="{00000003-A5D2-4A5A-B725-DCBD692A28B3}"/>
            </c:ext>
          </c:extLst>
        </c:ser>
        <c:ser>
          <c:idx val="4"/>
          <c:order val="4"/>
          <c:tx>
            <c:strRef>
              <c:f>'75'!$U$6</c:f>
              <c:strCache>
                <c:ptCount val="1"/>
                <c:pt idx="0">
                  <c:v>Service Workers And Shop And Market Sales Workers</c:v>
                </c:pt>
              </c:strCache>
            </c:strRef>
          </c:tx>
          <c:spPr>
            <a:solidFill>
              <a:schemeClr val="accent5"/>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'75'!$U$8:$U$21</c:f>
              <c:numCache>
                <c:formatCode>_(* #,##0_);_(* \(#,##0\);_(* "-"??_);_(@_)</c:formatCode>
                <c:ptCount val="14"/>
                <c:pt idx="0">
                  <c:v>18466</c:v>
                </c:pt>
                <c:pt idx="1">
                  <c:v>1004</c:v>
                </c:pt>
                <c:pt idx="2">
                  <c:v>2813</c:v>
                </c:pt>
                <c:pt idx="3">
                  <c:v>436</c:v>
                </c:pt>
                <c:pt idx="4">
                  <c:v>507</c:v>
                </c:pt>
                <c:pt idx="5">
                  <c:v>36</c:v>
                </c:pt>
                <c:pt idx="6">
                  <c:v>95768</c:v>
                </c:pt>
                <c:pt idx="7">
                  <c:v>36857</c:v>
                </c:pt>
                <c:pt idx="8">
                  <c:v>35</c:v>
                </c:pt>
                <c:pt idx="9">
                  <c:v>15</c:v>
                </c:pt>
                <c:pt idx="10">
                  <c:v>63</c:v>
                </c:pt>
                <c:pt idx="11">
                  <c:v>7</c:v>
                </c:pt>
                <c:pt idx="12">
                  <c:v>4573</c:v>
                </c:pt>
                <c:pt idx="13">
                  <c:v>5381</c:v>
                </c:pt>
              </c:numCache>
            </c:numRef>
          </c:val>
          <c:extLst>
            <c:ext xmlns:c16="http://schemas.microsoft.com/office/drawing/2014/chart" uri="{C3380CC4-5D6E-409C-BE32-E72D297353CC}">
              <c16:uniqueId val="{00000004-A5D2-4A5A-B725-DCBD692A28B3}"/>
            </c:ext>
          </c:extLst>
        </c:ser>
        <c:ser>
          <c:idx val="5"/>
          <c:order val="5"/>
          <c:tx>
            <c:strRef>
              <c:f>'75'!$V$6</c:f>
              <c:strCache>
                <c:ptCount val="1"/>
                <c:pt idx="0">
                  <c:v>Skilled Agricultural And Fishery Workers
</c:v>
                </c:pt>
              </c:strCache>
            </c:strRef>
          </c:tx>
          <c:spPr>
            <a:solidFill>
              <a:schemeClr val="accent6"/>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'75'!$V$8:$V$21</c:f>
              <c:numCache>
                <c:formatCode>_(* #,##0_);_(* \(#,##0\);_(* "-"??_);_(@_)</c:formatCode>
                <c:ptCount val="14"/>
                <c:pt idx="0">
                  <c:v>531</c:v>
                </c:pt>
                <c:pt idx="1">
                  <c:v>2</c:v>
                </c:pt>
                <c:pt idx="2">
                  <c:v>36</c:v>
                </c:pt>
                <c:pt idx="3">
                  <c:v>0</c:v>
                </c:pt>
                <c:pt idx="4">
                  <c:v>0</c:v>
                </c:pt>
                <c:pt idx="5">
                  <c:v>0</c:v>
                </c:pt>
                <c:pt idx="6">
                  <c:v>24180</c:v>
                </c:pt>
                <c:pt idx="7">
                  <c:v>114</c:v>
                </c:pt>
                <c:pt idx="8">
                  <c:v>7</c:v>
                </c:pt>
                <c:pt idx="9">
                  <c:v>0</c:v>
                </c:pt>
                <c:pt idx="10">
                  <c:v>0</c:v>
                </c:pt>
                <c:pt idx="11">
                  <c:v>0</c:v>
                </c:pt>
                <c:pt idx="12">
                  <c:v>221</c:v>
                </c:pt>
                <c:pt idx="13">
                  <c:v>2</c:v>
                </c:pt>
              </c:numCache>
            </c:numRef>
          </c:val>
          <c:extLst>
            <c:ext xmlns:c16="http://schemas.microsoft.com/office/drawing/2014/chart" uri="{C3380CC4-5D6E-409C-BE32-E72D297353CC}">
              <c16:uniqueId val="{00000005-A5D2-4A5A-B725-DCBD692A28B3}"/>
            </c:ext>
          </c:extLst>
        </c:ser>
        <c:ser>
          <c:idx val="6"/>
          <c:order val="6"/>
          <c:tx>
            <c:strRef>
              <c:f>'75'!$W$6</c:f>
              <c:strCache>
                <c:ptCount val="1"/>
                <c:pt idx="0">
                  <c:v>Craft And Related Trades Workers</c:v>
                </c:pt>
              </c:strCache>
            </c:strRef>
          </c:tx>
          <c:spPr>
            <a:solidFill>
              <a:schemeClr val="accent1">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'75'!$W$8:$W$21</c:f>
              <c:numCache>
                <c:formatCode>_(* #,##0_);_(* \(#,##0\);_(* "-"??_);_(@_)</c:formatCode>
                <c:ptCount val="14"/>
                <c:pt idx="0">
                  <c:v>2212</c:v>
                </c:pt>
                <c:pt idx="1">
                  <c:v>32</c:v>
                </c:pt>
                <c:pt idx="2">
                  <c:v>1069</c:v>
                </c:pt>
                <c:pt idx="3">
                  <c:v>53</c:v>
                </c:pt>
                <c:pt idx="4">
                  <c:v>1152</c:v>
                </c:pt>
                <c:pt idx="5">
                  <c:v>22</c:v>
                </c:pt>
                <c:pt idx="6">
                  <c:v>586872</c:v>
                </c:pt>
                <c:pt idx="7">
                  <c:v>3758</c:v>
                </c:pt>
                <c:pt idx="8">
                  <c:v>50</c:v>
                </c:pt>
                <c:pt idx="9">
                  <c:v>0</c:v>
                </c:pt>
                <c:pt idx="10">
                  <c:v>4</c:v>
                </c:pt>
                <c:pt idx="11">
                  <c:v>0</c:v>
                </c:pt>
                <c:pt idx="12">
                  <c:v>504</c:v>
                </c:pt>
                <c:pt idx="13">
                  <c:v>29</c:v>
                </c:pt>
              </c:numCache>
            </c:numRef>
          </c:val>
          <c:extLst>
            <c:ext xmlns:c16="http://schemas.microsoft.com/office/drawing/2014/chart" uri="{C3380CC4-5D6E-409C-BE32-E72D297353CC}">
              <c16:uniqueId val="{00000006-A5D2-4A5A-B725-DCBD692A28B3}"/>
            </c:ext>
          </c:extLst>
        </c:ser>
        <c:ser>
          <c:idx val="7"/>
          <c:order val="7"/>
          <c:tx>
            <c:strRef>
              <c:f>'75'!$X$6</c:f>
              <c:strCache>
                <c:ptCount val="1"/>
                <c:pt idx="0">
                  <c:v>Plant And Machine Operators And Assemblers</c:v>
                </c:pt>
              </c:strCache>
            </c:strRef>
          </c:tx>
          <c:spPr>
            <a:solidFill>
              <a:schemeClr val="accent2">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'75'!$X$8:$X$21</c:f>
              <c:numCache>
                <c:formatCode>_(* #,##0_);_(* \(#,##0\);_(* "-"??_);_(@_)</c:formatCode>
                <c:ptCount val="14"/>
                <c:pt idx="0">
                  <c:v>2881</c:v>
                </c:pt>
                <c:pt idx="1">
                  <c:v>9</c:v>
                </c:pt>
                <c:pt idx="2">
                  <c:v>7480</c:v>
                </c:pt>
                <c:pt idx="3">
                  <c:v>22</c:v>
                </c:pt>
                <c:pt idx="4">
                  <c:v>1544</c:v>
                </c:pt>
                <c:pt idx="5">
                  <c:v>12</c:v>
                </c:pt>
                <c:pt idx="6">
                  <c:v>176693</c:v>
                </c:pt>
                <c:pt idx="7">
                  <c:v>274</c:v>
                </c:pt>
                <c:pt idx="8">
                  <c:v>71</c:v>
                </c:pt>
                <c:pt idx="9">
                  <c:v>0</c:v>
                </c:pt>
                <c:pt idx="10">
                  <c:v>43</c:v>
                </c:pt>
                <c:pt idx="11">
                  <c:v>0</c:v>
                </c:pt>
                <c:pt idx="12">
                  <c:v>31106</c:v>
                </c:pt>
                <c:pt idx="13">
                  <c:v>602</c:v>
                </c:pt>
              </c:numCache>
            </c:numRef>
          </c:val>
          <c:extLst>
            <c:ext xmlns:c16="http://schemas.microsoft.com/office/drawing/2014/chart" uri="{C3380CC4-5D6E-409C-BE32-E72D297353CC}">
              <c16:uniqueId val="{00000007-A5D2-4A5A-B725-DCBD692A28B3}"/>
            </c:ext>
          </c:extLst>
        </c:ser>
        <c:ser>
          <c:idx val="8"/>
          <c:order val="8"/>
          <c:tx>
            <c:strRef>
              <c:f>'75'!$Y$6</c:f>
              <c:strCache>
                <c:ptCount val="1"/>
                <c:pt idx="0">
                  <c:v>Elementary Occupations</c:v>
                </c:pt>
              </c:strCache>
            </c:strRef>
          </c:tx>
          <c:spPr>
            <a:solidFill>
              <a:schemeClr val="accent3">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'75'!$Y$8:$Y$21</c:f>
              <c:numCache>
                <c:formatCode>#,##0</c:formatCode>
                <c:ptCount val="14"/>
                <c:pt idx="0">
                  <c:v>7730</c:v>
                </c:pt>
                <c:pt idx="1">
                  <c:v>286</c:v>
                </c:pt>
                <c:pt idx="2">
                  <c:v>933</c:v>
                </c:pt>
                <c:pt idx="3">
                  <c:v>116</c:v>
                </c:pt>
                <c:pt idx="4">
                  <c:v>1116</c:v>
                </c:pt>
                <c:pt idx="5">
                  <c:v>124</c:v>
                </c:pt>
                <c:pt idx="6">
                  <c:v>235592</c:v>
                </c:pt>
                <c:pt idx="7">
                  <c:v>22095</c:v>
                </c:pt>
                <c:pt idx="8">
                  <c:v>84</c:v>
                </c:pt>
                <c:pt idx="9">
                  <c:v>11</c:v>
                </c:pt>
                <c:pt idx="10">
                  <c:v>53</c:v>
                </c:pt>
                <c:pt idx="11">
                  <c:v>1</c:v>
                </c:pt>
                <c:pt idx="12">
                  <c:v>27859</c:v>
                </c:pt>
                <c:pt idx="13">
                  <c:v>95576</c:v>
                </c:pt>
              </c:numCache>
            </c:numRef>
          </c:val>
          <c:extLst>
            <c:ext xmlns:c16="http://schemas.microsoft.com/office/drawing/2014/chart" uri="{C3380CC4-5D6E-409C-BE32-E72D297353CC}">
              <c16:uniqueId val="{00000008-A5D2-4A5A-B725-DCBD692A28B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Educational Attainment</a:t>
            </a:r>
          </a:p>
        </c:rich>
      </c:tx>
      <c:layout>
        <c:manualLayout>
          <c:xMode val="edge"/>
          <c:yMode val="edge"/>
          <c:x val="0.24387170022399782"/>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'80'!$N$6</c:f>
              <c:strCache>
                <c:ptCount val="1"/>
                <c:pt idx="0">
                  <c:v>Ministry \ Government Department</c:v>
                </c:pt>
              </c:strCache>
            </c:strRef>
          </c:tx>
          <c:spPr>
            <a:solidFill>
              <a:schemeClr val="accent1"/>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'80'!$N$7:$N$18</c:f>
              <c:numCache>
                <c:formatCode>_(* #,##0_);_(* \(#,##0\);_(* "-"??_);_(@_)</c:formatCode>
                <c:ptCount val="12"/>
                <c:pt idx="0">
                  <c:v>5</c:v>
                </c:pt>
                <c:pt idx="1">
                  <c:v>4</c:v>
                </c:pt>
                <c:pt idx="2">
                  <c:v>419</c:v>
                </c:pt>
                <c:pt idx="3">
                  <c:v>166</c:v>
                </c:pt>
                <c:pt idx="4">
                  <c:v>1763</c:v>
                </c:pt>
                <c:pt idx="5">
                  <c:v>327</c:v>
                </c:pt>
                <c:pt idx="6">
                  <c:v>3603</c:v>
                </c:pt>
                <c:pt idx="7">
                  <c:v>506</c:v>
                </c:pt>
                <c:pt idx="8">
                  <c:v>16207</c:v>
                </c:pt>
                <c:pt idx="9">
                  <c:v>9240</c:v>
                </c:pt>
                <c:pt idx="10">
                  <c:v>27501</c:v>
                </c:pt>
                <c:pt idx="11">
                  <c:v>22299</c:v>
                </c:pt>
              </c:numCache>
            </c:numRef>
          </c:val>
          <c:extLst>
            <c:ext xmlns:c16="http://schemas.microsoft.com/office/drawing/2014/chart" uri="{C3380CC4-5D6E-409C-BE32-E72D297353CC}">
              <c16:uniqueId val="{00000000-65D2-4D3F-B2B8-01AFEEDFEF9B}"/>
            </c:ext>
          </c:extLst>
        </c:ser>
        <c:ser>
          <c:idx val="1"/>
          <c:order val="1"/>
          <c:tx>
            <c:strRef>
              <c:f>'80'!$O$6</c:f>
              <c:strCache>
                <c:ptCount val="1"/>
                <c:pt idx="0">
                  <c:v>Government Establishment \ Company</c:v>
                </c:pt>
              </c:strCache>
            </c:strRef>
          </c:tx>
          <c:spPr>
            <a:solidFill>
              <a:schemeClr val="accent2"/>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'80'!$O$7:$O$18</c:f>
              <c:numCache>
                <c:formatCode>_(* #,##0_);_(* \(#,##0\);_(* "-"??_);_(@_)</c:formatCode>
                <c:ptCount val="12"/>
                <c:pt idx="0">
                  <c:v>2</c:v>
                </c:pt>
                <c:pt idx="1">
                  <c:v>0</c:v>
                </c:pt>
                <c:pt idx="2">
                  <c:v>194</c:v>
                </c:pt>
                <c:pt idx="3">
                  <c:v>40</c:v>
                </c:pt>
                <c:pt idx="4">
                  <c:v>350</c:v>
                </c:pt>
                <c:pt idx="5">
                  <c:v>68</c:v>
                </c:pt>
                <c:pt idx="6">
                  <c:v>326</c:v>
                </c:pt>
                <c:pt idx="7">
                  <c:v>311</c:v>
                </c:pt>
                <c:pt idx="8">
                  <c:v>2493</c:v>
                </c:pt>
                <c:pt idx="9">
                  <c:v>2824</c:v>
                </c:pt>
                <c:pt idx="10">
                  <c:v>3860</c:v>
                </c:pt>
                <c:pt idx="11">
                  <c:v>3269</c:v>
                </c:pt>
              </c:numCache>
            </c:numRef>
          </c:val>
          <c:extLst>
            <c:ext xmlns:c16="http://schemas.microsoft.com/office/drawing/2014/chart" uri="{C3380CC4-5D6E-409C-BE32-E72D297353CC}">
              <c16:uniqueId val="{00000001-65D2-4D3F-B2B8-01AFEEDFEF9B}"/>
            </c:ext>
          </c:extLst>
        </c:ser>
        <c:ser>
          <c:idx val="2"/>
          <c:order val="2"/>
          <c:tx>
            <c:strRef>
              <c:f>'80'!$P$6</c:f>
              <c:strCache>
                <c:ptCount val="1"/>
                <c:pt idx="0">
                  <c:v>Mixed</c:v>
                </c:pt>
              </c:strCache>
            </c:strRef>
          </c:tx>
          <c:spPr>
            <a:solidFill>
              <a:schemeClr val="accent3"/>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'80'!$P$7:$P$18</c:f>
              <c:numCache>
                <c:formatCode>_(* #,##0_);_(* \(#,##0\);_(* "-"??_);_(@_)</c:formatCode>
                <c:ptCount val="12"/>
                <c:pt idx="0">
                  <c:v>0</c:v>
                </c:pt>
                <c:pt idx="1">
                  <c:v>0</c:v>
                </c:pt>
                <c:pt idx="2">
                  <c:v>14</c:v>
                </c:pt>
                <c:pt idx="3">
                  <c:v>7</c:v>
                </c:pt>
                <c:pt idx="4">
                  <c:v>38</c:v>
                </c:pt>
                <c:pt idx="5">
                  <c:v>2</c:v>
                </c:pt>
                <c:pt idx="6">
                  <c:v>91</c:v>
                </c:pt>
                <c:pt idx="7">
                  <c:v>11</c:v>
                </c:pt>
                <c:pt idx="8">
                  <c:v>1892</c:v>
                </c:pt>
                <c:pt idx="9">
                  <c:v>1321</c:v>
                </c:pt>
                <c:pt idx="10">
                  <c:v>3057</c:v>
                </c:pt>
                <c:pt idx="11">
                  <c:v>2361</c:v>
                </c:pt>
              </c:numCache>
            </c:numRef>
          </c:val>
          <c:extLst>
            <c:ext xmlns:c16="http://schemas.microsoft.com/office/drawing/2014/chart" uri="{C3380CC4-5D6E-409C-BE32-E72D297353CC}">
              <c16:uniqueId val="{00000002-65D2-4D3F-B2B8-01AFEEDFEF9B}"/>
            </c:ext>
          </c:extLst>
        </c:ser>
        <c:ser>
          <c:idx val="3"/>
          <c:order val="3"/>
          <c:tx>
            <c:strRef>
              <c:f>'80'!$Q$6</c:f>
              <c:strCache>
                <c:ptCount val="1"/>
                <c:pt idx="0">
                  <c:v>Private</c:v>
                </c:pt>
              </c:strCache>
            </c:strRef>
          </c:tx>
          <c:spPr>
            <a:solidFill>
              <a:schemeClr val="accent4"/>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'80'!$Q$7:$Q$18</c:f>
              <c:numCache>
                <c:formatCode>_(* #,##0_);_(* \(#,##0\);_(* "-"??_);_(@_)</c:formatCode>
                <c:ptCount val="12"/>
                <c:pt idx="0">
                  <c:v>1</c:v>
                </c:pt>
                <c:pt idx="1">
                  <c:v>0</c:v>
                </c:pt>
                <c:pt idx="2">
                  <c:v>23</c:v>
                </c:pt>
                <c:pt idx="3">
                  <c:v>3</c:v>
                </c:pt>
                <c:pt idx="4">
                  <c:v>78</c:v>
                </c:pt>
                <c:pt idx="5">
                  <c:v>6</c:v>
                </c:pt>
                <c:pt idx="6">
                  <c:v>119</c:v>
                </c:pt>
                <c:pt idx="7">
                  <c:v>25</c:v>
                </c:pt>
                <c:pt idx="8">
                  <c:v>1484</c:v>
                </c:pt>
                <c:pt idx="9">
                  <c:v>740</c:v>
                </c:pt>
                <c:pt idx="10">
                  <c:v>3565</c:v>
                </c:pt>
                <c:pt idx="11">
                  <c:v>2467</c:v>
                </c:pt>
              </c:numCache>
            </c:numRef>
          </c:val>
          <c:extLst>
            <c:ext xmlns:c16="http://schemas.microsoft.com/office/drawing/2014/chart" uri="{C3380CC4-5D6E-409C-BE32-E72D297353CC}">
              <c16:uniqueId val="{00000003-65D2-4D3F-B2B8-01AFEEDFEF9B}"/>
            </c:ext>
          </c:extLst>
        </c:ser>
        <c:ser>
          <c:idx val="4"/>
          <c:order val="4"/>
          <c:tx>
            <c:strRef>
              <c:f>'80'!$R$6</c:f>
              <c:strCache>
                <c:ptCount val="1"/>
                <c:pt idx="0">
                  <c:v>Diplomatic \ International \ Regional</c:v>
                </c:pt>
              </c:strCache>
            </c:strRef>
          </c:tx>
          <c:spPr>
            <a:solidFill>
              <a:schemeClr val="accent5"/>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'80'!$R$7:$R$18</c:f>
              <c:numCache>
                <c:formatCode>_(* #,##0_);_(* \(#,##0\);_(* "-"??_);_(@_)</c:formatCode>
                <c:ptCount val="12"/>
                <c:pt idx="0">
                  <c:v>0</c:v>
                </c:pt>
                <c:pt idx="1">
                  <c:v>0</c:v>
                </c:pt>
                <c:pt idx="2">
                  <c:v>1</c:v>
                </c:pt>
                <c:pt idx="3">
                  <c:v>0</c:v>
                </c:pt>
                <c:pt idx="4">
                  <c:v>0</c:v>
                </c:pt>
                <c:pt idx="5">
                  <c:v>0</c:v>
                </c:pt>
                <c:pt idx="6">
                  <c:v>1</c:v>
                </c:pt>
                <c:pt idx="7">
                  <c:v>0</c:v>
                </c:pt>
                <c:pt idx="8">
                  <c:v>11</c:v>
                </c:pt>
                <c:pt idx="9">
                  <c:v>3</c:v>
                </c:pt>
                <c:pt idx="10">
                  <c:v>80</c:v>
                </c:pt>
                <c:pt idx="11">
                  <c:v>15</c:v>
                </c:pt>
              </c:numCache>
            </c:numRef>
          </c:val>
          <c:extLst>
            <c:ext xmlns:c16="http://schemas.microsoft.com/office/drawing/2014/chart" uri="{C3380CC4-5D6E-409C-BE32-E72D297353CC}">
              <c16:uniqueId val="{00000004-65D2-4D3F-B2B8-01AFEEDFEF9B}"/>
            </c:ext>
          </c:extLst>
        </c:ser>
        <c:ser>
          <c:idx val="5"/>
          <c:order val="5"/>
          <c:tx>
            <c:strRef>
              <c:f>'80'!$S$6</c:f>
              <c:strCache>
                <c:ptCount val="1"/>
                <c:pt idx="0">
                  <c:v>Non-Profit</c:v>
                </c:pt>
              </c:strCache>
            </c:strRef>
          </c:tx>
          <c:spPr>
            <a:solidFill>
              <a:schemeClr val="accent6"/>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'80'!$S$7:$S$18</c:f>
              <c:numCache>
                <c:formatCode>_(* #,##0_);_(* \(#,##0\);_(* "-"??_);_(@_)</c:formatCode>
                <c:ptCount val="12"/>
                <c:pt idx="0">
                  <c:v>0</c:v>
                </c:pt>
                <c:pt idx="1">
                  <c:v>0</c:v>
                </c:pt>
                <c:pt idx="2">
                  <c:v>0</c:v>
                </c:pt>
                <c:pt idx="3">
                  <c:v>1</c:v>
                </c:pt>
                <c:pt idx="4">
                  <c:v>0</c:v>
                </c:pt>
                <c:pt idx="5">
                  <c:v>2</c:v>
                </c:pt>
                <c:pt idx="6">
                  <c:v>2</c:v>
                </c:pt>
                <c:pt idx="7">
                  <c:v>1</c:v>
                </c:pt>
                <c:pt idx="8">
                  <c:v>18</c:v>
                </c:pt>
                <c:pt idx="9">
                  <c:v>49</c:v>
                </c:pt>
                <c:pt idx="10">
                  <c:v>68</c:v>
                </c:pt>
                <c:pt idx="11">
                  <c:v>156</c:v>
                </c:pt>
              </c:numCache>
            </c:numRef>
          </c:val>
          <c:extLst>
            <c:ext xmlns:c16="http://schemas.microsoft.com/office/drawing/2014/chart" uri="{C3380CC4-5D6E-409C-BE32-E72D297353CC}">
              <c16:uniqueId val="{00000005-65D2-4D3F-B2B8-01AFEEDFEF9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955485890955402"/>
          <c:y val="0.78953505452051331"/>
          <c:w val="0.30700448711568001"/>
          <c:h val="0.1913578748369793"/>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a:t>
            </a:r>
            <a:r>
              <a:rPr lang="ar-QA" sz="1200" b="1" baseline="0"/>
              <a:t> القطريين</a:t>
            </a:r>
            <a:r>
              <a:rPr lang="ar-QA" sz="1200" b="1"/>
              <a:t>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Educational Attainment</a:t>
            </a:r>
          </a:p>
        </c:rich>
      </c:tx>
      <c:layout>
        <c:manualLayout>
          <c:xMode val="edge"/>
          <c:yMode val="edge"/>
          <c:x val="0.22920641401881267"/>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'81'!$O$6</c:f>
              <c:strCache>
                <c:ptCount val="1"/>
                <c:pt idx="0">
                  <c:v>Ministry \ Government Department</c:v>
                </c:pt>
              </c:strCache>
            </c:strRef>
          </c:tx>
          <c:spPr>
            <a:solidFill>
              <a:schemeClr val="accent1"/>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'81'!$O$7:$O$18</c:f>
              <c:numCache>
                <c:formatCode>_(* #,##0_);_(* \(#,##0\);_(* "-"??_);_(@_)</c:formatCode>
                <c:ptCount val="12"/>
                <c:pt idx="0">
                  <c:v>168</c:v>
                </c:pt>
                <c:pt idx="1">
                  <c:v>0</c:v>
                </c:pt>
                <c:pt idx="2">
                  <c:v>1558</c:v>
                </c:pt>
                <c:pt idx="3">
                  <c:v>43</c:v>
                </c:pt>
                <c:pt idx="4">
                  <c:v>5368</c:v>
                </c:pt>
                <c:pt idx="5">
                  <c:v>132</c:v>
                </c:pt>
                <c:pt idx="6">
                  <c:v>7575</c:v>
                </c:pt>
                <c:pt idx="7">
                  <c:v>277</c:v>
                </c:pt>
                <c:pt idx="8">
                  <c:v>18969</c:v>
                </c:pt>
                <c:pt idx="9">
                  <c:v>1536</c:v>
                </c:pt>
                <c:pt idx="10">
                  <c:v>32196</c:v>
                </c:pt>
                <c:pt idx="11">
                  <c:v>14707</c:v>
                </c:pt>
              </c:numCache>
            </c:numRef>
          </c:val>
          <c:extLst>
            <c:ext xmlns:c16="http://schemas.microsoft.com/office/drawing/2014/chart" uri="{C3380CC4-5D6E-409C-BE32-E72D297353CC}">
              <c16:uniqueId val="{00000000-AA80-4753-A876-F1F389F23192}"/>
            </c:ext>
          </c:extLst>
        </c:ser>
        <c:ser>
          <c:idx val="1"/>
          <c:order val="1"/>
          <c:tx>
            <c:strRef>
              <c:f>'81'!$P$6</c:f>
              <c:strCache>
                <c:ptCount val="1"/>
                <c:pt idx="0">
                  <c:v>Government Establishment \ Company</c:v>
                </c:pt>
              </c:strCache>
            </c:strRef>
          </c:tx>
          <c:spPr>
            <a:solidFill>
              <a:schemeClr val="accent2"/>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'81'!$P$7:$P$18</c:f>
              <c:numCache>
                <c:formatCode>_(* #,##0_);_(* \(#,##0\);_(* "-"??_);_(@_)</c:formatCode>
                <c:ptCount val="12"/>
                <c:pt idx="0">
                  <c:v>9</c:v>
                </c:pt>
                <c:pt idx="1">
                  <c:v>0</c:v>
                </c:pt>
                <c:pt idx="2">
                  <c:v>153</c:v>
                </c:pt>
                <c:pt idx="3">
                  <c:v>2</c:v>
                </c:pt>
                <c:pt idx="4">
                  <c:v>706</c:v>
                </c:pt>
                <c:pt idx="5">
                  <c:v>51</c:v>
                </c:pt>
                <c:pt idx="6">
                  <c:v>3030</c:v>
                </c:pt>
                <c:pt idx="7">
                  <c:v>96</c:v>
                </c:pt>
                <c:pt idx="8">
                  <c:v>9009</c:v>
                </c:pt>
                <c:pt idx="9">
                  <c:v>2263</c:v>
                </c:pt>
                <c:pt idx="10">
                  <c:v>21315</c:v>
                </c:pt>
                <c:pt idx="11">
                  <c:v>15576</c:v>
                </c:pt>
              </c:numCache>
            </c:numRef>
          </c:val>
          <c:extLst>
            <c:ext xmlns:c16="http://schemas.microsoft.com/office/drawing/2014/chart" uri="{C3380CC4-5D6E-409C-BE32-E72D297353CC}">
              <c16:uniqueId val="{00000001-AA80-4753-A876-F1F389F23192}"/>
            </c:ext>
          </c:extLst>
        </c:ser>
        <c:ser>
          <c:idx val="2"/>
          <c:order val="2"/>
          <c:tx>
            <c:strRef>
              <c:f>'81'!$Q$6</c:f>
              <c:strCache>
                <c:ptCount val="1"/>
                <c:pt idx="0">
                  <c:v>Mixed</c:v>
                </c:pt>
              </c:strCache>
            </c:strRef>
          </c:tx>
          <c:spPr>
            <a:solidFill>
              <a:schemeClr val="accent3"/>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'81'!$Q$7:$Q$18</c:f>
              <c:numCache>
                <c:formatCode>_(* #,##0_);_(* \(#,##0\);_(* "-"??_);_(@_)</c:formatCode>
                <c:ptCount val="12"/>
                <c:pt idx="0">
                  <c:v>5</c:v>
                </c:pt>
                <c:pt idx="1">
                  <c:v>0</c:v>
                </c:pt>
                <c:pt idx="2">
                  <c:v>236</c:v>
                </c:pt>
                <c:pt idx="3">
                  <c:v>0</c:v>
                </c:pt>
                <c:pt idx="4">
                  <c:v>477</c:v>
                </c:pt>
                <c:pt idx="5">
                  <c:v>127</c:v>
                </c:pt>
                <c:pt idx="6">
                  <c:v>1211</c:v>
                </c:pt>
                <c:pt idx="7">
                  <c:v>15</c:v>
                </c:pt>
                <c:pt idx="8">
                  <c:v>2259</c:v>
                </c:pt>
                <c:pt idx="9">
                  <c:v>190</c:v>
                </c:pt>
                <c:pt idx="10">
                  <c:v>10973</c:v>
                </c:pt>
                <c:pt idx="11">
                  <c:v>1317</c:v>
                </c:pt>
              </c:numCache>
            </c:numRef>
          </c:val>
          <c:extLst>
            <c:ext xmlns:c16="http://schemas.microsoft.com/office/drawing/2014/chart" uri="{C3380CC4-5D6E-409C-BE32-E72D297353CC}">
              <c16:uniqueId val="{00000002-AA80-4753-A876-F1F389F23192}"/>
            </c:ext>
          </c:extLst>
        </c:ser>
        <c:ser>
          <c:idx val="3"/>
          <c:order val="3"/>
          <c:tx>
            <c:strRef>
              <c:f>'81'!$R$6</c:f>
              <c:strCache>
                <c:ptCount val="1"/>
                <c:pt idx="0">
                  <c:v>Private</c:v>
                </c:pt>
              </c:strCache>
            </c:strRef>
          </c:tx>
          <c:spPr>
            <a:solidFill>
              <a:schemeClr val="accent4"/>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'81'!$R$7:$R$18</c:f>
              <c:numCache>
                <c:formatCode>_(* #,##0_);_(* \(#,##0\);_(* "-"??_);_(@_)</c:formatCode>
                <c:ptCount val="12"/>
                <c:pt idx="0">
                  <c:v>16235</c:v>
                </c:pt>
                <c:pt idx="1">
                  <c:v>0</c:v>
                </c:pt>
                <c:pt idx="2">
                  <c:v>165286</c:v>
                </c:pt>
                <c:pt idx="3">
                  <c:v>604</c:v>
                </c:pt>
                <c:pt idx="4">
                  <c:v>252323</c:v>
                </c:pt>
                <c:pt idx="5">
                  <c:v>7161</c:v>
                </c:pt>
                <c:pt idx="6">
                  <c:v>283182</c:v>
                </c:pt>
                <c:pt idx="7">
                  <c:v>19513</c:v>
                </c:pt>
                <c:pt idx="8">
                  <c:v>345727</c:v>
                </c:pt>
                <c:pt idx="9">
                  <c:v>32649</c:v>
                </c:pt>
                <c:pt idx="10">
                  <c:v>397214</c:v>
                </c:pt>
                <c:pt idx="11">
                  <c:v>87493</c:v>
                </c:pt>
              </c:numCache>
            </c:numRef>
          </c:val>
          <c:extLst>
            <c:ext xmlns:c16="http://schemas.microsoft.com/office/drawing/2014/chart" uri="{C3380CC4-5D6E-409C-BE32-E72D297353CC}">
              <c16:uniqueId val="{00000003-AA80-4753-A876-F1F389F23192}"/>
            </c:ext>
          </c:extLst>
        </c:ser>
        <c:ser>
          <c:idx val="4"/>
          <c:order val="4"/>
          <c:tx>
            <c:strRef>
              <c:f>'81'!$S$6</c:f>
              <c:strCache>
                <c:ptCount val="1"/>
                <c:pt idx="0">
                  <c:v>Diplomatic \ International \ Regional</c:v>
                </c:pt>
              </c:strCache>
            </c:strRef>
          </c:tx>
          <c:spPr>
            <a:solidFill>
              <a:schemeClr val="accent5"/>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'81'!$S$7:$S$18</c:f>
              <c:numCache>
                <c:formatCode>_(* #,##0_);_(* \(#,##0\);_(* "-"??_);_(@_)</c:formatCode>
                <c:ptCount val="12"/>
                <c:pt idx="0">
                  <c:v>1</c:v>
                </c:pt>
                <c:pt idx="1">
                  <c:v>0</c:v>
                </c:pt>
                <c:pt idx="2">
                  <c:v>14</c:v>
                </c:pt>
                <c:pt idx="3">
                  <c:v>0</c:v>
                </c:pt>
                <c:pt idx="4">
                  <c:v>47</c:v>
                </c:pt>
                <c:pt idx="5">
                  <c:v>6</c:v>
                </c:pt>
                <c:pt idx="6">
                  <c:v>76</c:v>
                </c:pt>
                <c:pt idx="7">
                  <c:v>6</c:v>
                </c:pt>
                <c:pt idx="8">
                  <c:v>208</c:v>
                </c:pt>
                <c:pt idx="9">
                  <c:v>43</c:v>
                </c:pt>
                <c:pt idx="10">
                  <c:v>4058</c:v>
                </c:pt>
                <c:pt idx="11">
                  <c:v>2847</c:v>
                </c:pt>
              </c:numCache>
            </c:numRef>
          </c:val>
          <c:extLst>
            <c:ext xmlns:c16="http://schemas.microsoft.com/office/drawing/2014/chart" uri="{C3380CC4-5D6E-409C-BE32-E72D297353CC}">
              <c16:uniqueId val="{00000004-AA80-4753-A876-F1F389F23192}"/>
            </c:ext>
          </c:extLst>
        </c:ser>
        <c:ser>
          <c:idx val="5"/>
          <c:order val="5"/>
          <c:tx>
            <c:strRef>
              <c:f>'81'!$T$6</c:f>
              <c:strCache>
                <c:ptCount val="1"/>
                <c:pt idx="0">
                  <c:v>Non-Profit</c:v>
                </c:pt>
              </c:strCache>
            </c:strRef>
          </c:tx>
          <c:spPr>
            <a:solidFill>
              <a:schemeClr val="accent6"/>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'81'!$T$7:$T$18</c:f>
              <c:numCache>
                <c:formatCode>_(* #,##0_);_(* \(#,##0\);_(* "-"??_);_(@_)</c:formatCode>
                <c:ptCount val="12"/>
                <c:pt idx="0">
                  <c:v>0</c:v>
                </c:pt>
                <c:pt idx="1">
                  <c:v>0</c:v>
                </c:pt>
                <c:pt idx="2">
                  <c:v>8</c:v>
                </c:pt>
                <c:pt idx="3">
                  <c:v>0</c:v>
                </c:pt>
                <c:pt idx="4">
                  <c:v>37</c:v>
                </c:pt>
                <c:pt idx="5">
                  <c:v>0</c:v>
                </c:pt>
                <c:pt idx="6">
                  <c:v>45</c:v>
                </c:pt>
                <c:pt idx="7">
                  <c:v>3</c:v>
                </c:pt>
                <c:pt idx="8">
                  <c:v>154</c:v>
                </c:pt>
                <c:pt idx="9">
                  <c:v>25</c:v>
                </c:pt>
                <c:pt idx="10">
                  <c:v>678</c:v>
                </c:pt>
                <c:pt idx="11">
                  <c:v>90</c:v>
                </c:pt>
              </c:numCache>
            </c:numRef>
          </c:val>
          <c:extLst>
            <c:ext xmlns:c16="http://schemas.microsoft.com/office/drawing/2014/chart" uri="{C3380CC4-5D6E-409C-BE32-E72D297353CC}">
              <c16:uniqueId val="{00000005-AA80-4753-A876-F1F389F23192}"/>
            </c:ext>
          </c:extLst>
        </c:ser>
        <c:ser>
          <c:idx val="6"/>
          <c:order val="6"/>
          <c:tx>
            <c:strRef>
              <c:f>'81'!$U$6</c:f>
              <c:strCache>
                <c:ptCount val="1"/>
                <c:pt idx="0">
                  <c:v>Household</c:v>
                </c:pt>
              </c:strCache>
            </c:strRef>
          </c:tx>
          <c:spPr>
            <a:solidFill>
              <a:schemeClr val="accent1">
                <a:lumMod val="60000"/>
              </a:schemeClr>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'81'!$U$7:$U$18</c:f>
              <c:numCache>
                <c:formatCode>_(* #,##0_);_(* \(#,##0\);_(* "-"??_);_(@_)</c:formatCode>
                <c:ptCount val="12"/>
                <c:pt idx="0">
                  <c:v>612</c:v>
                </c:pt>
                <c:pt idx="1">
                  <c:v>0</c:v>
                </c:pt>
                <c:pt idx="2">
                  <c:v>5075</c:v>
                </c:pt>
                <c:pt idx="3">
                  <c:v>3518</c:v>
                </c:pt>
                <c:pt idx="4">
                  <c:v>11459</c:v>
                </c:pt>
                <c:pt idx="5">
                  <c:v>34606</c:v>
                </c:pt>
                <c:pt idx="6">
                  <c:v>40344</c:v>
                </c:pt>
                <c:pt idx="7">
                  <c:v>52556</c:v>
                </c:pt>
                <c:pt idx="8">
                  <c:v>6529</c:v>
                </c:pt>
                <c:pt idx="9">
                  <c:v>5377</c:v>
                </c:pt>
                <c:pt idx="10">
                  <c:v>1105</c:v>
                </c:pt>
                <c:pt idx="11">
                  <c:v>6059</c:v>
                </c:pt>
              </c:numCache>
            </c:numRef>
          </c:val>
          <c:extLst>
            <c:ext xmlns:c16="http://schemas.microsoft.com/office/drawing/2014/chart" uri="{C3380CC4-5D6E-409C-BE32-E72D297353CC}">
              <c16:uniqueId val="{00000006-AA80-4753-A876-F1F389F2319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222221580696139"/>
          <c:y val="0.76416774322811098"/>
          <c:w val="0.32539683456148372"/>
          <c:h val="0.222579181043012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Qatari Population (15+) by Age Group, Sex and Marital Status</a:t>
            </a:r>
            <a:endParaRPr lang="en-US" sz="1200">
              <a:effectLst/>
            </a:endParaRPr>
          </a:p>
        </c:rich>
      </c:tx>
      <c:layout>
        <c:manualLayout>
          <c:xMode val="edge"/>
          <c:yMode val="edge"/>
          <c:x val="0.28933408746007172"/>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5.6763202741461627E-2"/>
          <c:y val="0.15333410362277777"/>
          <c:w val="0.94323679725853837"/>
          <c:h val="0.51943403392797216"/>
        </c:manualLayout>
      </c:layout>
      <c:barChart>
        <c:barDir val="col"/>
        <c:grouping val="clustered"/>
        <c:varyColors val="0"/>
        <c:ser>
          <c:idx val="0"/>
          <c:order val="0"/>
          <c:tx>
            <c:strRef>
              <c:f>'14'!$O$7</c:f>
              <c:strCache>
                <c:ptCount val="1"/>
                <c:pt idx="0">
                  <c:v>Never Married</c:v>
                </c:pt>
              </c:strCache>
            </c:strRef>
          </c:tx>
          <c:spPr>
            <a:solidFill>
              <a:schemeClr val="accent1"/>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'14'!$O$8:$O$19</c:f>
              <c:numCache>
                <c:formatCode>#,##0</c:formatCode>
                <c:ptCount val="12"/>
                <c:pt idx="0">
                  <c:v>28411</c:v>
                </c:pt>
                <c:pt idx="1">
                  <c:v>26371</c:v>
                </c:pt>
                <c:pt idx="2">
                  <c:v>9225</c:v>
                </c:pt>
                <c:pt idx="3">
                  <c:v>8224</c:v>
                </c:pt>
                <c:pt idx="4">
                  <c:v>1994</c:v>
                </c:pt>
                <c:pt idx="5">
                  <c:v>2952</c:v>
                </c:pt>
                <c:pt idx="6">
                  <c:v>825</c:v>
                </c:pt>
                <c:pt idx="7">
                  <c:v>1492</c:v>
                </c:pt>
                <c:pt idx="8">
                  <c:v>309</c:v>
                </c:pt>
                <c:pt idx="9">
                  <c:v>854</c:v>
                </c:pt>
                <c:pt idx="10">
                  <c:v>80</c:v>
                </c:pt>
                <c:pt idx="11">
                  <c:v>186</c:v>
                </c:pt>
              </c:numCache>
            </c:numRef>
          </c:val>
          <c:extLst>
            <c:ext xmlns:c16="http://schemas.microsoft.com/office/drawing/2014/chart" uri="{C3380CC4-5D6E-409C-BE32-E72D297353CC}">
              <c16:uniqueId val="{00000000-FE5F-4611-AFC3-62961400AB5F}"/>
            </c:ext>
          </c:extLst>
        </c:ser>
        <c:ser>
          <c:idx val="1"/>
          <c:order val="1"/>
          <c:tx>
            <c:strRef>
              <c:f>'14'!$P$7</c:f>
              <c:strCache>
                <c:ptCount val="1"/>
                <c:pt idx="0">
                  <c:v>Married</c:v>
                </c:pt>
              </c:strCache>
            </c:strRef>
          </c:tx>
          <c:spPr>
            <a:solidFill>
              <a:schemeClr val="accent2"/>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'14'!$P$8:$P$19</c:f>
              <c:numCache>
                <c:formatCode>#,##0</c:formatCode>
                <c:ptCount val="12"/>
                <c:pt idx="0">
                  <c:v>1829</c:v>
                </c:pt>
                <c:pt idx="1">
                  <c:v>2942</c:v>
                </c:pt>
                <c:pt idx="2">
                  <c:v>14555</c:v>
                </c:pt>
                <c:pt idx="3">
                  <c:v>15701</c:v>
                </c:pt>
                <c:pt idx="4">
                  <c:v>14357</c:v>
                </c:pt>
                <c:pt idx="5">
                  <c:v>15674</c:v>
                </c:pt>
                <c:pt idx="6">
                  <c:v>11403</c:v>
                </c:pt>
                <c:pt idx="7">
                  <c:v>11848</c:v>
                </c:pt>
                <c:pt idx="8">
                  <c:v>8201</c:v>
                </c:pt>
                <c:pt idx="9">
                  <c:v>8306</c:v>
                </c:pt>
                <c:pt idx="10">
                  <c:v>5514</c:v>
                </c:pt>
                <c:pt idx="11">
                  <c:v>4177</c:v>
                </c:pt>
              </c:numCache>
            </c:numRef>
          </c:val>
          <c:extLst>
            <c:ext xmlns:c16="http://schemas.microsoft.com/office/drawing/2014/chart" uri="{C3380CC4-5D6E-409C-BE32-E72D297353CC}">
              <c16:uniqueId val="{00000001-FE5F-4611-AFC3-62961400AB5F}"/>
            </c:ext>
          </c:extLst>
        </c:ser>
        <c:ser>
          <c:idx val="2"/>
          <c:order val="2"/>
          <c:tx>
            <c:strRef>
              <c:f>'14'!$Q$7</c:f>
              <c:strCache>
                <c:ptCount val="1"/>
                <c:pt idx="0">
                  <c:v>Divorced</c:v>
                </c:pt>
              </c:strCache>
            </c:strRef>
          </c:tx>
          <c:spPr>
            <a:solidFill>
              <a:schemeClr val="accent3"/>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'14'!$Q$8:$Q$19</c:f>
              <c:numCache>
                <c:formatCode>#,##0</c:formatCode>
                <c:ptCount val="12"/>
                <c:pt idx="0">
                  <c:v>51</c:v>
                </c:pt>
                <c:pt idx="1">
                  <c:v>199</c:v>
                </c:pt>
                <c:pt idx="2">
                  <c:v>1001</c:v>
                </c:pt>
                <c:pt idx="3">
                  <c:v>1629</c:v>
                </c:pt>
                <c:pt idx="4">
                  <c:v>1053</c:v>
                </c:pt>
                <c:pt idx="5">
                  <c:v>1572</c:v>
                </c:pt>
                <c:pt idx="6">
                  <c:v>655</c:v>
                </c:pt>
                <c:pt idx="7">
                  <c:v>1142</c:v>
                </c:pt>
                <c:pt idx="8">
                  <c:v>353</c:v>
                </c:pt>
                <c:pt idx="9">
                  <c:v>768</c:v>
                </c:pt>
                <c:pt idx="10">
                  <c:v>184</c:v>
                </c:pt>
                <c:pt idx="11">
                  <c:v>316</c:v>
                </c:pt>
              </c:numCache>
            </c:numRef>
          </c:val>
          <c:extLst>
            <c:ext xmlns:c16="http://schemas.microsoft.com/office/drawing/2014/chart" uri="{C3380CC4-5D6E-409C-BE32-E72D297353CC}">
              <c16:uniqueId val="{00000002-FE5F-4611-AFC3-62961400AB5F}"/>
            </c:ext>
          </c:extLst>
        </c:ser>
        <c:ser>
          <c:idx val="3"/>
          <c:order val="3"/>
          <c:tx>
            <c:strRef>
              <c:f>'14'!$R$7</c:f>
              <c:strCache>
                <c:ptCount val="1"/>
                <c:pt idx="0">
                  <c:v>Widow</c:v>
                </c:pt>
              </c:strCache>
            </c:strRef>
          </c:tx>
          <c:spPr>
            <a:solidFill>
              <a:schemeClr val="accent4"/>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'14'!$R$8:$R$19</c:f>
              <c:numCache>
                <c:formatCode>#,##0</c:formatCode>
                <c:ptCount val="12"/>
                <c:pt idx="0">
                  <c:v>3</c:v>
                </c:pt>
                <c:pt idx="1">
                  <c:v>5</c:v>
                </c:pt>
                <c:pt idx="2">
                  <c:v>12</c:v>
                </c:pt>
                <c:pt idx="3">
                  <c:v>45</c:v>
                </c:pt>
                <c:pt idx="4">
                  <c:v>13</c:v>
                </c:pt>
                <c:pt idx="5">
                  <c:v>135</c:v>
                </c:pt>
                <c:pt idx="6">
                  <c:v>31</c:v>
                </c:pt>
                <c:pt idx="7">
                  <c:v>388</c:v>
                </c:pt>
                <c:pt idx="8">
                  <c:v>52</c:v>
                </c:pt>
                <c:pt idx="9">
                  <c:v>1077</c:v>
                </c:pt>
                <c:pt idx="10">
                  <c:v>201</c:v>
                </c:pt>
                <c:pt idx="11">
                  <c:v>2171</c:v>
                </c:pt>
              </c:numCache>
            </c:numRef>
          </c:val>
          <c:extLst>
            <c:ext xmlns:c16="http://schemas.microsoft.com/office/drawing/2014/chart" uri="{C3380CC4-5D6E-409C-BE32-E72D297353CC}">
              <c16:uniqueId val="{00000003-FE5F-4611-AFC3-62961400AB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المتعطلون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UnEmployed (Seeking Work) Population (15+) by Sex, Age Group and Educational Attainment</a:t>
            </a:r>
          </a:p>
        </c:rich>
      </c:tx>
      <c:layout>
        <c:manualLayout>
          <c:xMode val="edge"/>
          <c:yMode val="edge"/>
          <c:x val="0.167458346341068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'83'!$M$8</c:f>
              <c:strCache>
                <c:ptCount val="1"/>
                <c:pt idx="0">
                  <c:v>Read and Write \ Night School</c:v>
                </c:pt>
              </c:strCache>
            </c:strRef>
          </c:tx>
          <c:spPr>
            <a:solidFill>
              <a:schemeClr val="accent1"/>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'83'!$M$9:$M$18</c:f>
              <c:numCache>
                <c:formatCode>_-* #,##0_-;_-* #,##0\-;_-* "-"??_-;_-@_-</c:formatCode>
                <c:ptCount val="10"/>
                <c:pt idx="0">
                  <c:v>7</c:v>
                </c:pt>
                <c:pt idx="1">
                  <c:v>4</c:v>
                </c:pt>
                <c:pt idx="2">
                  <c:v>11</c:v>
                </c:pt>
                <c:pt idx="3">
                  <c:v>1</c:v>
                </c:pt>
                <c:pt idx="4">
                  <c:v>7</c:v>
                </c:pt>
                <c:pt idx="5">
                  <c:v>1</c:v>
                </c:pt>
                <c:pt idx="6">
                  <c:v>1</c:v>
                </c:pt>
                <c:pt idx="7">
                  <c:v>9</c:v>
                </c:pt>
                <c:pt idx="8">
                  <c:v>1</c:v>
                </c:pt>
                <c:pt idx="9">
                  <c:v>5</c:v>
                </c:pt>
              </c:numCache>
            </c:numRef>
          </c:val>
          <c:extLst>
            <c:ext xmlns:c16="http://schemas.microsoft.com/office/drawing/2014/chart" uri="{C3380CC4-5D6E-409C-BE32-E72D297353CC}">
              <c16:uniqueId val="{00000000-2432-4EA6-ACA5-0D8FD483FC05}"/>
            </c:ext>
          </c:extLst>
        </c:ser>
        <c:ser>
          <c:idx val="1"/>
          <c:order val="1"/>
          <c:tx>
            <c:strRef>
              <c:f>'83'!$N$8</c:f>
              <c:strCache>
                <c:ptCount val="1"/>
                <c:pt idx="0">
                  <c:v>Primary</c:v>
                </c:pt>
              </c:strCache>
            </c:strRef>
          </c:tx>
          <c:spPr>
            <a:solidFill>
              <a:schemeClr val="accent2"/>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'83'!$N$9:$N$18</c:f>
              <c:numCache>
                <c:formatCode>_-* #,##0_-;_-* #,##0\-;_-* "-"??_-;_-@_-</c:formatCode>
                <c:ptCount val="10"/>
                <c:pt idx="0">
                  <c:v>25</c:v>
                </c:pt>
                <c:pt idx="1">
                  <c:v>12</c:v>
                </c:pt>
                <c:pt idx="2">
                  <c:v>30</c:v>
                </c:pt>
                <c:pt idx="3">
                  <c:v>11</c:v>
                </c:pt>
                <c:pt idx="4">
                  <c:v>20</c:v>
                </c:pt>
                <c:pt idx="5">
                  <c:v>9</c:v>
                </c:pt>
                <c:pt idx="6">
                  <c:v>19</c:v>
                </c:pt>
                <c:pt idx="7">
                  <c:v>9</c:v>
                </c:pt>
                <c:pt idx="8">
                  <c:v>1</c:v>
                </c:pt>
                <c:pt idx="9">
                  <c:v>7</c:v>
                </c:pt>
              </c:numCache>
            </c:numRef>
          </c:val>
          <c:extLst>
            <c:ext xmlns:c16="http://schemas.microsoft.com/office/drawing/2014/chart" uri="{C3380CC4-5D6E-409C-BE32-E72D297353CC}">
              <c16:uniqueId val="{00000001-2432-4EA6-ACA5-0D8FD483FC05}"/>
            </c:ext>
          </c:extLst>
        </c:ser>
        <c:ser>
          <c:idx val="2"/>
          <c:order val="2"/>
          <c:tx>
            <c:strRef>
              <c:f>'83'!$O$8</c:f>
              <c:strCache>
                <c:ptCount val="1"/>
                <c:pt idx="0">
                  <c:v>Preparatory \ Vocational</c:v>
                </c:pt>
              </c:strCache>
            </c:strRef>
          </c:tx>
          <c:spPr>
            <a:solidFill>
              <a:schemeClr val="accent3"/>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'83'!$O$9:$O$18</c:f>
              <c:numCache>
                <c:formatCode>_-* #,##0_-;_-* #,##0\-;_-* "-"??_-;_-@_-</c:formatCode>
                <c:ptCount val="10"/>
                <c:pt idx="0">
                  <c:v>102</c:v>
                </c:pt>
                <c:pt idx="1">
                  <c:v>48</c:v>
                </c:pt>
                <c:pt idx="2">
                  <c:v>47</c:v>
                </c:pt>
                <c:pt idx="3">
                  <c:v>18</c:v>
                </c:pt>
                <c:pt idx="4">
                  <c:v>37</c:v>
                </c:pt>
                <c:pt idx="5">
                  <c:v>7</c:v>
                </c:pt>
                <c:pt idx="6">
                  <c:v>4</c:v>
                </c:pt>
                <c:pt idx="7">
                  <c:v>14</c:v>
                </c:pt>
                <c:pt idx="8">
                  <c:v>0</c:v>
                </c:pt>
                <c:pt idx="9">
                  <c:v>7</c:v>
                </c:pt>
              </c:numCache>
            </c:numRef>
          </c:val>
          <c:extLst>
            <c:ext xmlns:c16="http://schemas.microsoft.com/office/drawing/2014/chart" uri="{C3380CC4-5D6E-409C-BE32-E72D297353CC}">
              <c16:uniqueId val="{00000002-2432-4EA6-ACA5-0D8FD483FC05}"/>
            </c:ext>
          </c:extLst>
        </c:ser>
        <c:ser>
          <c:idx val="3"/>
          <c:order val="3"/>
          <c:tx>
            <c:strRef>
              <c:f>'83'!$P$8</c:f>
              <c:strCache>
                <c:ptCount val="1"/>
                <c:pt idx="0">
                  <c:v>Secondary \ Post. Secondary</c:v>
                </c:pt>
              </c:strCache>
            </c:strRef>
          </c:tx>
          <c:spPr>
            <a:solidFill>
              <a:schemeClr val="accent4"/>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'83'!$P$9:$P$18</c:f>
              <c:numCache>
                <c:formatCode>_-* #,##0_-;_-* #,##0\-;_-* "-"??_-;_-@_-</c:formatCode>
                <c:ptCount val="10"/>
                <c:pt idx="0">
                  <c:v>221</c:v>
                </c:pt>
                <c:pt idx="1">
                  <c:v>259</c:v>
                </c:pt>
                <c:pt idx="2">
                  <c:v>134</c:v>
                </c:pt>
                <c:pt idx="3">
                  <c:v>179</c:v>
                </c:pt>
                <c:pt idx="4">
                  <c:v>47</c:v>
                </c:pt>
                <c:pt idx="5">
                  <c:v>52</c:v>
                </c:pt>
                <c:pt idx="6">
                  <c:v>19</c:v>
                </c:pt>
                <c:pt idx="7">
                  <c:v>43</c:v>
                </c:pt>
                <c:pt idx="8">
                  <c:v>5</c:v>
                </c:pt>
                <c:pt idx="9">
                  <c:v>19</c:v>
                </c:pt>
              </c:numCache>
            </c:numRef>
          </c:val>
          <c:extLst>
            <c:ext xmlns:c16="http://schemas.microsoft.com/office/drawing/2014/chart" uri="{C3380CC4-5D6E-409C-BE32-E72D297353CC}">
              <c16:uniqueId val="{00000003-2432-4EA6-ACA5-0D8FD483FC05}"/>
            </c:ext>
          </c:extLst>
        </c:ser>
        <c:ser>
          <c:idx val="4"/>
          <c:order val="4"/>
          <c:tx>
            <c:strRef>
              <c:f>'83'!$Q$8</c:f>
              <c:strCache>
                <c:ptCount val="1"/>
                <c:pt idx="0">
                  <c:v>University and Above</c:v>
                </c:pt>
              </c:strCache>
            </c:strRef>
          </c:tx>
          <c:spPr>
            <a:solidFill>
              <a:schemeClr val="accent5"/>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'83'!$Q$9:$Q$18</c:f>
              <c:numCache>
                <c:formatCode>_-* #,##0_-;_-* #,##0\-;_-* "-"??_-;_-@_-</c:formatCode>
                <c:ptCount val="10"/>
                <c:pt idx="0">
                  <c:v>64</c:v>
                </c:pt>
                <c:pt idx="1">
                  <c:v>166</c:v>
                </c:pt>
                <c:pt idx="2">
                  <c:v>127</c:v>
                </c:pt>
                <c:pt idx="3">
                  <c:v>198</c:v>
                </c:pt>
                <c:pt idx="4">
                  <c:v>24</c:v>
                </c:pt>
                <c:pt idx="5">
                  <c:v>52</c:v>
                </c:pt>
                <c:pt idx="6">
                  <c:v>13</c:v>
                </c:pt>
                <c:pt idx="7">
                  <c:v>35</c:v>
                </c:pt>
                <c:pt idx="8">
                  <c:v>8</c:v>
                </c:pt>
                <c:pt idx="9">
                  <c:v>8</c:v>
                </c:pt>
              </c:numCache>
            </c:numRef>
          </c:val>
          <c:extLst>
            <c:ext xmlns:c16="http://schemas.microsoft.com/office/drawing/2014/chart" uri="{C3380CC4-5D6E-409C-BE32-E72D297353CC}">
              <c16:uniqueId val="{00000004-2432-4EA6-ACA5-0D8FD483FC0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17584145589"/>
          <c:y val="0.80417764763299171"/>
          <c:w val="0.23446593993052581"/>
          <c:h val="0.1620527009526444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المتعطلين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Unemployed (Seeking Work) Population (15+) by Sex, Age Group and Educational Attainment</a:t>
            </a:r>
          </a:p>
        </c:rich>
      </c:tx>
      <c:layout>
        <c:manualLayout>
          <c:xMode val="edge"/>
          <c:yMode val="edge"/>
          <c:x val="0.154242487310231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'84'!$N$8</c:f>
              <c:strCache>
                <c:ptCount val="1"/>
                <c:pt idx="0">
                  <c:v>Read and Write \ Night School</c:v>
                </c:pt>
              </c:strCache>
            </c:strRef>
          </c:tx>
          <c:spPr>
            <a:solidFill>
              <a:schemeClr val="accent1"/>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'84'!$N$9:$N$20</c:f>
              <c:numCache>
                <c:formatCode>_-* #,##0_-;_-* #,##0\-;_-* "-"??_-;_-@_-</c:formatCode>
                <c:ptCount val="12"/>
                <c:pt idx="0">
                  <c:v>7</c:v>
                </c:pt>
                <c:pt idx="1">
                  <c:v>0</c:v>
                </c:pt>
                <c:pt idx="2">
                  <c:v>4</c:v>
                </c:pt>
                <c:pt idx="3">
                  <c:v>0</c:v>
                </c:pt>
                <c:pt idx="4">
                  <c:v>6</c:v>
                </c:pt>
                <c:pt idx="5">
                  <c:v>0</c:v>
                </c:pt>
                <c:pt idx="6">
                  <c:v>2</c:v>
                </c:pt>
                <c:pt idx="7">
                  <c:v>0</c:v>
                </c:pt>
                <c:pt idx="8">
                  <c:v>0</c:v>
                </c:pt>
                <c:pt idx="9">
                  <c:v>0</c:v>
                </c:pt>
                <c:pt idx="10">
                  <c:v>0</c:v>
                </c:pt>
                <c:pt idx="11">
                  <c:v>0</c:v>
                </c:pt>
              </c:numCache>
            </c:numRef>
          </c:val>
          <c:extLst>
            <c:ext xmlns:c16="http://schemas.microsoft.com/office/drawing/2014/chart" uri="{C3380CC4-5D6E-409C-BE32-E72D297353CC}">
              <c16:uniqueId val="{00000000-9EFA-4ECA-81FB-AB37D3085E2F}"/>
            </c:ext>
          </c:extLst>
        </c:ser>
        <c:ser>
          <c:idx val="1"/>
          <c:order val="1"/>
          <c:tx>
            <c:strRef>
              <c:f>'84'!$O$8</c:f>
              <c:strCache>
                <c:ptCount val="1"/>
                <c:pt idx="0">
                  <c:v>Primary</c:v>
                </c:pt>
              </c:strCache>
            </c:strRef>
          </c:tx>
          <c:spPr>
            <a:solidFill>
              <a:schemeClr val="accent2"/>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'84'!$O$9:$O$20</c:f>
              <c:numCache>
                <c:formatCode>_-* #,##0_-;_-* #,##0\-;_-* "-"??_-;_-@_-</c:formatCode>
                <c:ptCount val="12"/>
                <c:pt idx="0">
                  <c:v>11</c:v>
                </c:pt>
                <c:pt idx="1">
                  <c:v>0</c:v>
                </c:pt>
                <c:pt idx="2">
                  <c:v>17</c:v>
                </c:pt>
                <c:pt idx="3">
                  <c:v>4</c:v>
                </c:pt>
                <c:pt idx="4">
                  <c:v>21</c:v>
                </c:pt>
                <c:pt idx="5">
                  <c:v>4</c:v>
                </c:pt>
                <c:pt idx="6">
                  <c:v>6</c:v>
                </c:pt>
                <c:pt idx="7">
                  <c:v>6</c:v>
                </c:pt>
                <c:pt idx="8">
                  <c:v>2</c:v>
                </c:pt>
                <c:pt idx="9">
                  <c:v>1</c:v>
                </c:pt>
                <c:pt idx="10">
                  <c:v>0</c:v>
                </c:pt>
                <c:pt idx="11">
                  <c:v>1</c:v>
                </c:pt>
              </c:numCache>
            </c:numRef>
          </c:val>
          <c:extLst>
            <c:ext xmlns:c16="http://schemas.microsoft.com/office/drawing/2014/chart" uri="{C3380CC4-5D6E-409C-BE32-E72D297353CC}">
              <c16:uniqueId val="{00000001-9EFA-4ECA-81FB-AB37D3085E2F}"/>
            </c:ext>
          </c:extLst>
        </c:ser>
        <c:ser>
          <c:idx val="2"/>
          <c:order val="2"/>
          <c:tx>
            <c:strRef>
              <c:f>'84'!$P$8</c:f>
              <c:strCache>
                <c:ptCount val="1"/>
                <c:pt idx="0">
                  <c:v>Preparatory \ Vocational</c:v>
                </c:pt>
              </c:strCache>
            </c:strRef>
          </c:tx>
          <c:spPr>
            <a:solidFill>
              <a:schemeClr val="accent3"/>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'84'!$P$9:$P$20</c:f>
              <c:numCache>
                <c:formatCode>_-* #,##0_-;_-* #,##0\-;_-* "-"??_-;_-@_-</c:formatCode>
                <c:ptCount val="12"/>
                <c:pt idx="0">
                  <c:v>15</c:v>
                </c:pt>
                <c:pt idx="1">
                  <c:v>3</c:v>
                </c:pt>
                <c:pt idx="2">
                  <c:v>19</c:v>
                </c:pt>
                <c:pt idx="3">
                  <c:v>11</c:v>
                </c:pt>
                <c:pt idx="4">
                  <c:v>22</c:v>
                </c:pt>
                <c:pt idx="5">
                  <c:v>12</c:v>
                </c:pt>
                <c:pt idx="6">
                  <c:v>14</c:v>
                </c:pt>
                <c:pt idx="7">
                  <c:v>21</c:v>
                </c:pt>
                <c:pt idx="8">
                  <c:v>3</c:v>
                </c:pt>
                <c:pt idx="9">
                  <c:v>8</c:v>
                </c:pt>
                <c:pt idx="10">
                  <c:v>1</c:v>
                </c:pt>
                <c:pt idx="11">
                  <c:v>0</c:v>
                </c:pt>
              </c:numCache>
            </c:numRef>
          </c:val>
          <c:extLst>
            <c:ext xmlns:c16="http://schemas.microsoft.com/office/drawing/2014/chart" uri="{C3380CC4-5D6E-409C-BE32-E72D297353CC}">
              <c16:uniqueId val="{00000002-9EFA-4ECA-81FB-AB37D3085E2F}"/>
            </c:ext>
          </c:extLst>
        </c:ser>
        <c:ser>
          <c:idx val="3"/>
          <c:order val="3"/>
          <c:tx>
            <c:strRef>
              <c:f>'84'!$Q$8</c:f>
              <c:strCache>
                <c:ptCount val="1"/>
                <c:pt idx="0">
                  <c:v>Secondary \ Post. Secondary</c:v>
                </c:pt>
              </c:strCache>
            </c:strRef>
          </c:tx>
          <c:spPr>
            <a:solidFill>
              <a:schemeClr val="accent4"/>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'84'!$Q$9:$Q$20</c:f>
              <c:numCache>
                <c:formatCode>_-* #,##0_-;_-* #,##0\-;_-* "-"??_-;_-@_-</c:formatCode>
                <c:ptCount val="12"/>
                <c:pt idx="0">
                  <c:v>13</c:v>
                </c:pt>
                <c:pt idx="1">
                  <c:v>8</c:v>
                </c:pt>
                <c:pt idx="2">
                  <c:v>81</c:v>
                </c:pt>
                <c:pt idx="3">
                  <c:v>47</c:v>
                </c:pt>
                <c:pt idx="4">
                  <c:v>118</c:v>
                </c:pt>
                <c:pt idx="5">
                  <c:v>76</c:v>
                </c:pt>
                <c:pt idx="6">
                  <c:v>47</c:v>
                </c:pt>
                <c:pt idx="7">
                  <c:v>56</c:v>
                </c:pt>
                <c:pt idx="8">
                  <c:v>15</c:v>
                </c:pt>
                <c:pt idx="9">
                  <c:v>22</c:v>
                </c:pt>
                <c:pt idx="10">
                  <c:v>0</c:v>
                </c:pt>
                <c:pt idx="11">
                  <c:v>7</c:v>
                </c:pt>
              </c:numCache>
            </c:numRef>
          </c:val>
          <c:extLst>
            <c:ext xmlns:c16="http://schemas.microsoft.com/office/drawing/2014/chart" uri="{C3380CC4-5D6E-409C-BE32-E72D297353CC}">
              <c16:uniqueId val="{00000003-9EFA-4ECA-81FB-AB37D3085E2F}"/>
            </c:ext>
          </c:extLst>
        </c:ser>
        <c:ser>
          <c:idx val="4"/>
          <c:order val="4"/>
          <c:tx>
            <c:strRef>
              <c:f>'84'!$R$8</c:f>
              <c:strCache>
                <c:ptCount val="1"/>
                <c:pt idx="0">
                  <c:v>University and Above</c:v>
                </c:pt>
              </c:strCache>
            </c:strRef>
          </c:tx>
          <c:spPr>
            <a:solidFill>
              <a:schemeClr val="accent5"/>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'84'!$R$9:$R$20</c:f>
              <c:numCache>
                <c:formatCode>_-* #,##0_-;_-* #,##0\-;_-* "-"??_-;_-@_-</c:formatCode>
                <c:ptCount val="12"/>
                <c:pt idx="0">
                  <c:v>8</c:v>
                </c:pt>
                <c:pt idx="1">
                  <c:v>22</c:v>
                </c:pt>
                <c:pt idx="2">
                  <c:v>136</c:v>
                </c:pt>
                <c:pt idx="3">
                  <c:v>601</c:v>
                </c:pt>
                <c:pt idx="4">
                  <c:v>171</c:v>
                </c:pt>
                <c:pt idx="5">
                  <c:v>443</c:v>
                </c:pt>
                <c:pt idx="6">
                  <c:v>79</c:v>
                </c:pt>
                <c:pt idx="7">
                  <c:v>327</c:v>
                </c:pt>
                <c:pt idx="8">
                  <c:v>30</c:v>
                </c:pt>
                <c:pt idx="9">
                  <c:v>78</c:v>
                </c:pt>
                <c:pt idx="10">
                  <c:v>8</c:v>
                </c:pt>
                <c:pt idx="11">
                  <c:v>23</c:v>
                </c:pt>
              </c:numCache>
            </c:numRef>
          </c:val>
          <c:extLst>
            <c:ext xmlns:c16="http://schemas.microsoft.com/office/drawing/2014/chart" uri="{C3380CC4-5D6E-409C-BE32-E72D297353CC}">
              <c16:uniqueId val="{00000004-9EFA-4ECA-81FB-AB37D3085E2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80612981942410933"/>
          <c:w val="0.23446593993052581"/>
          <c:h val="0.1659570445348796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المعاقون وغير المعاقين حسب الجنس وفئات العمر</a:t>
            </a:r>
            <a:endParaRPr lang="en-US" sz="1200" b="1"/>
          </a:p>
          <a:p>
            <a:pPr rtl="1">
              <a:defRPr sz="1200" b="1"/>
            </a:pPr>
            <a:r>
              <a:rPr lang="ar-QA" sz="1200" b="1"/>
              <a:t>ديسمبر 2020 </a:t>
            </a:r>
            <a:r>
              <a:rPr lang="en-US" sz="1200" b="1"/>
              <a:t>December</a:t>
            </a:r>
          </a:p>
          <a:p>
            <a:pPr rtl="1">
              <a:defRPr sz="1200" b="1"/>
            </a:pPr>
            <a:r>
              <a:rPr lang="en-US" sz="1200" b="1"/>
              <a:t>Population with and without Disabilities by Sex and Age Group</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'95'!$O$6</c:f>
              <c:strCache>
                <c:ptCount val="1"/>
                <c:pt idx="0">
                  <c:v>Without Disabilities</c:v>
                </c:pt>
              </c:strCache>
            </c:strRef>
          </c:tx>
          <c:spPr>
            <a:solidFill>
              <a:schemeClr val="accent1"/>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'95'!$O$7:$O$22</c:f>
              <c:numCache>
                <c:formatCode>_-* #,##0_-;_-* #,##0\-;_-* "-"??_-;_-@_-</c:formatCode>
                <c:ptCount val="16"/>
                <c:pt idx="0">
                  <c:v>143442</c:v>
                </c:pt>
                <c:pt idx="1">
                  <c:v>138371</c:v>
                </c:pt>
                <c:pt idx="2">
                  <c:v>206412</c:v>
                </c:pt>
                <c:pt idx="3">
                  <c:v>91640</c:v>
                </c:pt>
                <c:pt idx="4">
                  <c:v>680003</c:v>
                </c:pt>
                <c:pt idx="5">
                  <c:v>207380</c:v>
                </c:pt>
                <c:pt idx="6">
                  <c:v>562301</c:v>
                </c:pt>
                <c:pt idx="7">
                  <c:v>169589</c:v>
                </c:pt>
                <c:pt idx="8">
                  <c:v>248913</c:v>
                </c:pt>
                <c:pt idx="9">
                  <c:v>74871</c:v>
                </c:pt>
                <c:pt idx="10">
                  <c:v>81669</c:v>
                </c:pt>
                <c:pt idx="11">
                  <c:v>29540</c:v>
                </c:pt>
                <c:pt idx="12">
                  <c:v>16053</c:v>
                </c:pt>
                <c:pt idx="13">
                  <c:v>8751</c:v>
                </c:pt>
                <c:pt idx="14">
                  <c:v>3600</c:v>
                </c:pt>
                <c:pt idx="15">
                  <c:v>3038</c:v>
                </c:pt>
              </c:numCache>
            </c:numRef>
          </c:val>
          <c:extLst>
            <c:ext xmlns:c16="http://schemas.microsoft.com/office/drawing/2014/chart" uri="{C3380CC4-5D6E-409C-BE32-E72D297353CC}">
              <c16:uniqueId val="{00000000-BEF7-4408-BF3B-CB4CA5C60496}"/>
            </c:ext>
          </c:extLst>
        </c:ser>
        <c:ser>
          <c:idx val="1"/>
          <c:order val="1"/>
          <c:tx>
            <c:strRef>
              <c:f>'95'!$P$6</c:f>
              <c:strCache>
                <c:ptCount val="1"/>
                <c:pt idx="0">
                  <c:v>With Disabilities </c:v>
                </c:pt>
              </c:strCache>
            </c:strRef>
          </c:tx>
          <c:spPr>
            <a:solidFill>
              <a:schemeClr val="accent2"/>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'95'!$P$7:$P$22</c:f>
              <c:numCache>
                <c:formatCode>_-* #,##0_-;_-* #,##0\-;_-* "-"??_-;_-@_-</c:formatCode>
                <c:ptCount val="16"/>
                <c:pt idx="0">
                  <c:v>3103</c:v>
                </c:pt>
                <c:pt idx="1">
                  <c:v>2213</c:v>
                </c:pt>
                <c:pt idx="2">
                  <c:v>1644</c:v>
                </c:pt>
                <c:pt idx="3">
                  <c:v>1265</c:v>
                </c:pt>
                <c:pt idx="4">
                  <c:v>881</c:v>
                </c:pt>
                <c:pt idx="5">
                  <c:v>1119</c:v>
                </c:pt>
                <c:pt idx="6">
                  <c:v>810</c:v>
                </c:pt>
                <c:pt idx="7">
                  <c:v>1047</c:v>
                </c:pt>
                <c:pt idx="8">
                  <c:v>695</c:v>
                </c:pt>
                <c:pt idx="9">
                  <c:v>777</c:v>
                </c:pt>
                <c:pt idx="10">
                  <c:v>645</c:v>
                </c:pt>
                <c:pt idx="11">
                  <c:v>877</c:v>
                </c:pt>
                <c:pt idx="12">
                  <c:v>755</c:v>
                </c:pt>
                <c:pt idx="13">
                  <c:v>919</c:v>
                </c:pt>
                <c:pt idx="14">
                  <c:v>787</c:v>
                </c:pt>
                <c:pt idx="15">
                  <c:v>823</c:v>
                </c:pt>
              </c:numCache>
            </c:numRef>
          </c:val>
          <c:extLst>
            <c:ext xmlns:c16="http://schemas.microsoft.com/office/drawing/2014/chart" uri="{C3380CC4-5D6E-409C-BE32-E72D297353CC}">
              <c16:uniqueId val="{00000001-BEF7-4408-BF3B-CB4CA5C60496}"/>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154774706025177"/>
          <c:y val="0.85298194241093217"/>
          <c:w val="0.16838669395400466"/>
          <c:h val="6.444411139676353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افراد الأسر حسب نوع الوحدة السكنية والبلدية</a:t>
            </a:r>
          </a:p>
          <a:p>
            <a:pPr rtl="1">
              <a:defRPr sz="1200" b="1"/>
            </a:pPr>
            <a:r>
              <a:rPr lang="ar-QA" sz="1200" b="1"/>
              <a:t>ديسمبر 2020 </a:t>
            </a:r>
            <a:r>
              <a:rPr lang="en-US" sz="1200" b="1"/>
              <a:t>December</a:t>
            </a:r>
          </a:p>
          <a:p>
            <a:pPr rtl="1">
              <a:defRPr sz="1200" b="1"/>
            </a:pPr>
            <a:r>
              <a:rPr lang="en-US" sz="1200" b="1"/>
              <a:t>Household Persons, by Type of Housing Unit and Municipality</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'130'!$M$6</c:f>
              <c:strCache>
                <c:ptCount val="1"/>
                <c:pt idx="0">
                  <c:v>Villa</c:v>
                </c:pt>
              </c:strCache>
            </c:strRef>
          </c:tx>
          <c:spPr>
            <a:solidFill>
              <a:schemeClr val="accent1"/>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'130'!$M$7:$M$14</c:f>
              <c:numCache>
                <c:formatCode>_(* #,##0_);_(* \(#,##0\);_(* "-"??_);_(@_)</c:formatCode>
                <c:ptCount val="8"/>
                <c:pt idx="0">
                  <c:v>229164</c:v>
                </c:pt>
                <c:pt idx="1">
                  <c:v>387071</c:v>
                </c:pt>
                <c:pt idx="2">
                  <c:v>81544</c:v>
                </c:pt>
                <c:pt idx="3">
                  <c:v>73870</c:v>
                </c:pt>
                <c:pt idx="4">
                  <c:v>38261</c:v>
                </c:pt>
                <c:pt idx="5">
                  <c:v>4340</c:v>
                </c:pt>
                <c:pt idx="6">
                  <c:v>69994</c:v>
                </c:pt>
                <c:pt idx="7">
                  <c:v>12258</c:v>
                </c:pt>
              </c:numCache>
            </c:numRef>
          </c:val>
          <c:extLst>
            <c:ext xmlns:c16="http://schemas.microsoft.com/office/drawing/2014/chart" uri="{C3380CC4-5D6E-409C-BE32-E72D297353CC}">
              <c16:uniqueId val="{00000000-8662-4A78-B356-D17958E6217F}"/>
            </c:ext>
          </c:extLst>
        </c:ser>
        <c:ser>
          <c:idx val="1"/>
          <c:order val="1"/>
          <c:tx>
            <c:strRef>
              <c:f>'130'!$N$6</c:f>
              <c:strCache>
                <c:ptCount val="1"/>
                <c:pt idx="0">
                  <c:v>Apartment</c:v>
                </c:pt>
              </c:strCache>
            </c:strRef>
          </c:tx>
          <c:spPr>
            <a:solidFill>
              <a:schemeClr val="accent2"/>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'130'!$N$7:$N$14</c:f>
              <c:numCache>
                <c:formatCode>_(* #,##0_);_(* \(#,##0\);_(* "-"??_);_(@_)</c:formatCode>
                <c:ptCount val="8"/>
                <c:pt idx="0">
                  <c:v>276950</c:v>
                </c:pt>
                <c:pt idx="1">
                  <c:v>59833</c:v>
                </c:pt>
                <c:pt idx="2">
                  <c:v>60491</c:v>
                </c:pt>
                <c:pt idx="3">
                  <c:v>2680</c:v>
                </c:pt>
                <c:pt idx="4">
                  <c:v>9899</c:v>
                </c:pt>
                <c:pt idx="5">
                  <c:v>203</c:v>
                </c:pt>
                <c:pt idx="6">
                  <c:v>6958</c:v>
                </c:pt>
                <c:pt idx="7">
                  <c:v>2382</c:v>
                </c:pt>
              </c:numCache>
            </c:numRef>
          </c:val>
          <c:extLst>
            <c:ext xmlns:c16="http://schemas.microsoft.com/office/drawing/2014/chart" uri="{C3380CC4-5D6E-409C-BE32-E72D297353CC}">
              <c16:uniqueId val="{00000001-8662-4A78-B356-D17958E6217F}"/>
            </c:ext>
          </c:extLst>
        </c:ser>
        <c:ser>
          <c:idx val="2"/>
          <c:order val="2"/>
          <c:tx>
            <c:strRef>
              <c:f>'130'!$O$6</c:f>
              <c:strCache>
                <c:ptCount val="1"/>
                <c:pt idx="0">
                  <c:v>Arabic House / Popular House </c:v>
                </c:pt>
              </c:strCache>
            </c:strRef>
          </c:tx>
          <c:spPr>
            <a:solidFill>
              <a:schemeClr val="accent3"/>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'130'!$O$7:$O$14</c:f>
              <c:numCache>
                <c:formatCode>_(* #,##0_);_(* \(#,##0\);_(* "-"??_);_(@_)</c:formatCode>
                <c:ptCount val="8"/>
                <c:pt idx="0">
                  <c:v>42710</c:v>
                </c:pt>
                <c:pt idx="1">
                  <c:v>84893</c:v>
                </c:pt>
                <c:pt idx="2">
                  <c:v>11323</c:v>
                </c:pt>
                <c:pt idx="3">
                  <c:v>9021</c:v>
                </c:pt>
                <c:pt idx="4">
                  <c:v>4994</c:v>
                </c:pt>
                <c:pt idx="5">
                  <c:v>1519</c:v>
                </c:pt>
                <c:pt idx="6">
                  <c:v>3559</c:v>
                </c:pt>
                <c:pt idx="7">
                  <c:v>7063</c:v>
                </c:pt>
              </c:numCache>
            </c:numRef>
          </c:val>
          <c:extLst>
            <c:ext xmlns:c16="http://schemas.microsoft.com/office/drawing/2014/chart" uri="{C3380CC4-5D6E-409C-BE32-E72D297353CC}">
              <c16:uniqueId val="{00000002-8662-4A78-B356-D17958E6217F}"/>
            </c:ext>
          </c:extLst>
        </c:ser>
        <c:ser>
          <c:idx val="3"/>
          <c:order val="3"/>
          <c:tx>
            <c:strRef>
              <c:f>'130'!$P$6</c:f>
              <c:strCache>
                <c:ptCount val="1"/>
                <c:pt idx="0">
                  <c:v>Room</c:v>
                </c:pt>
              </c:strCache>
            </c:strRef>
          </c:tx>
          <c:spPr>
            <a:solidFill>
              <a:schemeClr val="accent4"/>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'130'!$P$7:$P$14</c:f>
              <c:numCache>
                <c:formatCode>_(* #,##0_);_(* \(#,##0\);_(* "-"??_);_(@_)</c:formatCode>
                <c:ptCount val="8"/>
                <c:pt idx="0">
                  <c:v>2611</c:v>
                </c:pt>
                <c:pt idx="1">
                  <c:v>0</c:v>
                </c:pt>
                <c:pt idx="2">
                  <c:v>0</c:v>
                </c:pt>
                <c:pt idx="3">
                  <c:v>0</c:v>
                </c:pt>
                <c:pt idx="4">
                  <c:v>0</c:v>
                </c:pt>
                <c:pt idx="5">
                  <c:v>0</c:v>
                </c:pt>
                <c:pt idx="6">
                  <c:v>82</c:v>
                </c:pt>
                <c:pt idx="7">
                  <c:v>0</c:v>
                </c:pt>
              </c:numCache>
            </c:numRef>
          </c:val>
          <c:extLst>
            <c:ext xmlns:c16="http://schemas.microsoft.com/office/drawing/2014/chart" uri="{C3380CC4-5D6E-409C-BE32-E72D297353CC}">
              <c16:uniqueId val="{00000003-8662-4A78-B356-D17958E6217F}"/>
            </c:ext>
          </c:extLst>
        </c:ser>
        <c:ser>
          <c:idx val="4"/>
          <c:order val="4"/>
          <c:tx>
            <c:strRef>
              <c:f>'130'!$Q$6</c:f>
              <c:strCache>
                <c:ptCount val="1"/>
                <c:pt idx="0">
                  <c:v>Other</c:v>
                </c:pt>
              </c:strCache>
            </c:strRef>
          </c:tx>
          <c:spPr>
            <a:solidFill>
              <a:schemeClr val="accent5"/>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'130'!$Q$7:$Q$14</c:f>
              <c:numCache>
                <c:formatCode>_(* #,##0_);_(* \(#,##0\);_(* "-"??_);_(@_)</c:formatCode>
                <c:ptCount val="8"/>
                <c:pt idx="0">
                  <c:v>7101</c:v>
                </c:pt>
                <c:pt idx="1">
                  <c:v>16715</c:v>
                </c:pt>
                <c:pt idx="2">
                  <c:v>2044</c:v>
                </c:pt>
                <c:pt idx="3">
                  <c:v>2473</c:v>
                </c:pt>
                <c:pt idx="4">
                  <c:v>1120</c:v>
                </c:pt>
                <c:pt idx="5">
                  <c:v>158</c:v>
                </c:pt>
                <c:pt idx="6">
                  <c:v>1552</c:v>
                </c:pt>
                <c:pt idx="7">
                  <c:v>2129</c:v>
                </c:pt>
              </c:numCache>
            </c:numRef>
          </c:val>
          <c:extLst>
            <c:ext xmlns:c16="http://schemas.microsoft.com/office/drawing/2014/chart" uri="{C3380CC4-5D6E-409C-BE32-E72D297353CC}">
              <c16:uniqueId val="{00000004-8662-4A78-B356-D17958E6217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المباني حسب حالة المبنى والبلدية</a:t>
            </a:r>
          </a:p>
          <a:p>
            <a:pPr rtl="1">
              <a:defRPr sz="1200" b="1"/>
            </a:pPr>
            <a:r>
              <a:rPr lang="ar-QA" sz="1200" b="1"/>
              <a:t>ديسمبر 2020 </a:t>
            </a:r>
            <a:r>
              <a:rPr lang="en-US" sz="1200" b="1"/>
              <a:t>December</a:t>
            </a:r>
          </a:p>
          <a:p>
            <a:pPr rtl="1">
              <a:defRPr sz="1200" b="1"/>
            </a:pPr>
            <a:r>
              <a:rPr lang="en-US" sz="1200" b="1"/>
              <a:t>Buildings by Building Status and Municipality</a:t>
            </a:r>
          </a:p>
        </c:rich>
      </c:tx>
      <c:layout>
        <c:manualLayout>
          <c:xMode val="edge"/>
          <c:yMode val="edge"/>
          <c:x val="0.34660665764797022"/>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'131'!$K$7</c:f>
              <c:strCache>
                <c:ptCount val="1"/>
                <c:pt idx="0">
                  <c:v>Complete</c:v>
                </c:pt>
              </c:strCache>
            </c:strRef>
          </c:tx>
          <c:spPr>
            <a:solidFill>
              <a:schemeClr val="accent1"/>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'131'!$K$8:$K$15</c:f>
              <c:numCache>
                <c:formatCode>_(* #,##0_);_(* \(#,##0\);_(* "-"??_);_(@_)</c:formatCode>
                <c:ptCount val="8"/>
                <c:pt idx="0">
                  <c:v>58410</c:v>
                </c:pt>
                <c:pt idx="1">
                  <c:v>70624</c:v>
                </c:pt>
                <c:pt idx="2">
                  <c:v>22511</c:v>
                </c:pt>
                <c:pt idx="3">
                  <c:v>13741</c:v>
                </c:pt>
                <c:pt idx="4">
                  <c:v>12343</c:v>
                </c:pt>
                <c:pt idx="5">
                  <c:v>2961</c:v>
                </c:pt>
                <c:pt idx="6">
                  <c:v>13040</c:v>
                </c:pt>
                <c:pt idx="7">
                  <c:v>10426</c:v>
                </c:pt>
              </c:numCache>
            </c:numRef>
          </c:val>
          <c:extLst>
            <c:ext xmlns:c16="http://schemas.microsoft.com/office/drawing/2014/chart" uri="{C3380CC4-5D6E-409C-BE32-E72D297353CC}">
              <c16:uniqueId val="{00000000-8102-47AC-A3F9-7045E1D1A58E}"/>
            </c:ext>
          </c:extLst>
        </c:ser>
        <c:ser>
          <c:idx val="1"/>
          <c:order val="1"/>
          <c:tx>
            <c:strRef>
              <c:f>'131'!$L$7</c:f>
              <c:strCache>
                <c:ptCount val="1"/>
                <c:pt idx="0">
                  <c:v>Under Construction</c:v>
                </c:pt>
              </c:strCache>
            </c:strRef>
          </c:tx>
          <c:spPr>
            <a:solidFill>
              <a:schemeClr val="accent2"/>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'131'!$L$8:$L$15</c:f>
              <c:numCache>
                <c:formatCode>_(* #,##0_);_(* \(#,##0\);_(* "-"??_);_(@_)</c:formatCode>
                <c:ptCount val="8"/>
                <c:pt idx="0">
                  <c:v>2621</c:v>
                </c:pt>
                <c:pt idx="1">
                  <c:v>4425</c:v>
                </c:pt>
                <c:pt idx="2">
                  <c:v>3275</c:v>
                </c:pt>
                <c:pt idx="3">
                  <c:v>1273</c:v>
                </c:pt>
                <c:pt idx="4">
                  <c:v>476</c:v>
                </c:pt>
                <c:pt idx="5">
                  <c:v>254</c:v>
                </c:pt>
                <c:pt idx="6">
                  <c:v>2938</c:v>
                </c:pt>
                <c:pt idx="7">
                  <c:v>399</c:v>
                </c:pt>
              </c:numCache>
            </c:numRef>
          </c:val>
          <c:extLst>
            <c:ext xmlns:c16="http://schemas.microsoft.com/office/drawing/2014/chart" uri="{C3380CC4-5D6E-409C-BE32-E72D297353CC}">
              <c16:uniqueId val="{00000001-8102-47AC-A3F9-7045E1D1A58E}"/>
            </c:ext>
          </c:extLst>
        </c:ser>
        <c:ser>
          <c:idx val="2"/>
          <c:order val="2"/>
          <c:tx>
            <c:strRef>
              <c:f>'131'!$M$7</c:f>
              <c:strCache>
                <c:ptCount val="1"/>
                <c:pt idx="0">
                  <c:v>Under Demolition</c:v>
                </c:pt>
              </c:strCache>
            </c:strRef>
          </c:tx>
          <c:spPr>
            <a:solidFill>
              <a:schemeClr val="accent3"/>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'131'!$M$8:$M$15</c:f>
              <c:numCache>
                <c:formatCode>_(* #,##0_);_(* \(#,##0\);_(* "-"??_);_(@_)</c:formatCode>
                <c:ptCount val="8"/>
                <c:pt idx="0">
                  <c:v>1204</c:v>
                </c:pt>
                <c:pt idx="1">
                  <c:v>751</c:v>
                </c:pt>
                <c:pt idx="2">
                  <c:v>367</c:v>
                </c:pt>
                <c:pt idx="3">
                  <c:v>129</c:v>
                </c:pt>
                <c:pt idx="4">
                  <c:v>120</c:v>
                </c:pt>
                <c:pt idx="5">
                  <c:v>77</c:v>
                </c:pt>
                <c:pt idx="6">
                  <c:v>111</c:v>
                </c:pt>
                <c:pt idx="7">
                  <c:v>225</c:v>
                </c:pt>
              </c:numCache>
            </c:numRef>
          </c:val>
          <c:extLst>
            <c:ext xmlns:c16="http://schemas.microsoft.com/office/drawing/2014/chart" uri="{C3380CC4-5D6E-409C-BE32-E72D297353CC}">
              <c16:uniqueId val="{00000002-8102-47AC-A3F9-7045E1D1A58E}"/>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81003416300634457"/>
          <c:w val="0.21567692254327236"/>
          <c:h val="0.10153537542799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الوحدات السكنية حسب نوع الوحدة السكنية والبلدية</a:t>
            </a:r>
            <a:endParaRPr lang="en-US" sz="1200" b="1"/>
          </a:p>
          <a:p>
            <a:pPr rtl="1">
              <a:defRPr sz="1200" b="1"/>
            </a:pPr>
            <a:r>
              <a:rPr lang="ar-QA" sz="1200" b="1"/>
              <a:t>ديسمبر 2020 </a:t>
            </a:r>
            <a:r>
              <a:rPr lang="en-US" sz="1200" b="1"/>
              <a:t>December</a:t>
            </a:r>
          </a:p>
          <a:p>
            <a:pPr rtl="1">
              <a:defRPr sz="1200" b="1"/>
            </a:pPr>
            <a:r>
              <a:rPr lang="en-US" sz="1200" b="1"/>
              <a:t>Housing Units, by Type of Unit and Municipality</a:t>
            </a:r>
          </a:p>
        </c:rich>
      </c:tx>
      <c:layout>
        <c:manualLayout>
          <c:xMode val="edge"/>
          <c:yMode val="edge"/>
          <c:x val="0.3392645137419496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'143'!$M$6</c:f>
              <c:strCache>
                <c:ptCount val="1"/>
                <c:pt idx="0">
                  <c:v>Villa</c:v>
                </c:pt>
              </c:strCache>
            </c:strRef>
          </c:tx>
          <c:spPr>
            <a:solidFill>
              <a:schemeClr val="accent1"/>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'143'!$M$7:$M$14</c:f>
              <c:numCache>
                <c:formatCode>_(* #,##0_);_(* \(#,##0\);_(* "-"??_);_(@_)</c:formatCode>
                <c:ptCount val="8"/>
                <c:pt idx="0">
                  <c:v>30815</c:v>
                </c:pt>
                <c:pt idx="1">
                  <c:v>51230</c:v>
                </c:pt>
                <c:pt idx="2">
                  <c:v>13021</c:v>
                </c:pt>
                <c:pt idx="3">
                  <c:v>10537</c:v>
                </c:pt>
                <c:pt idx="4">
                  <c:v>6845</c:v>
                </c:pt>
                <c:pt idx="5">
                  <c:v>967</c:v>
                </c:pt>
                <c:pt idx="6">
                  <c:v>10840</c:v>
                </c:pt>
                <c:pt idx="7">
                  <c:v>1837</c:v>
                </c:pt>
              </c:numCache>
            </c:numRef>
          </c:val>
          <c:extLst>
            <c:ext xmlns:c16="http://schemas.microsoft.com/office/drawing/2014/chart" uri="{C3380CC4-5D6E-409C-BE32-E72D297353CC}">
              <c16:uniqueId val="{00000000-F411-4E4C-8787-1D9EFF25F7E2}"/>
            </c:ext>
          </c:extLst>
        </c:ser>
        <c:ser>
          <c:idx val="1"/>
          <c:order val="1"/>
          <c:tx>
            <c:strRef>
              <c:f>'143'!$N$6</c:f>
              <c:strCache>
                <c:ptCount val="1"/>
                <c:pt idx="0">
                  <c:v>Apartment</c:v>
                </c:pt>
              </c:strCache>
            </c:strRef>
          </c:tx>
          <c:spPr>
            <a:solidFill>
              <a:schemeClr val="accent2"/>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'143'!$N$7:$N$14</c:f>
              <c:numCache>
                <c:formatCode>_(* #,##0_);_(* \(#,##0\);_(* "-"??_);_(@_)</c:formatCode>
                <c:ptCount val="8"/>
                <c:pt idx="0">
                  <c:v>145065</c:v>
                </c:pt>
                <c:pt idx="1">
                  <c:v>23694</c:v>
                </c:pt>
                <c:pt idx="2">
                  <c:v>32069</c:v>
                </c:pt>
                <c:pt idx="3">
                  <c:v>1240</c:v>
                </c:pt>
                <c:pt idx="4">
                  <c:v>4717</c:v>
                </c:pt>
                <c:pt idx="5">
                  <c:v>160</c:v>
                </c:pt>
                <c:pt idx="6">
                  <c:v>4426</c:v>
                </c:pt>
                <c:pt idx="7">
                  <c:v>2912</c:v>
                </c:pt>
              </c:numCache>
            </c:numRef>
          </c:val>
          <c:extLst>
            <c:ext xmlns:c16="http://schemas.microsoft.com/office/drawing/2014/chart" uri="{C3380CC4-5D6E-409C-BE32-E72D297353CC}">
              <c16:uniqueId val="{00000001-F411-4E4C-8787-1D9EFF25F7E2}"/>
            </c:ext>
          </c:extLst>
        </c:ser>
        <c:ser>
          <c:idx val="2"/>
          <c:order val="2"/>
          <c:tx>
            <c:strRef>
              <c:f>'143'!$O$6</c:f>
              <c:strCache>
                <c:ptCount val="1"/>
                <c:pt idx="0">
                  <c:v>Arabic House / Popular House </c:v>
                </c:pt>
              </c:strCache>
            </c:strRef>
          </c:tx>
          <c:spPr>
            <a:solidFill>
              <a:schemeClr val="accent3"/>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'143'!$O$7:$O$14</c:f>
              <c:numCache>
                <c:formatCode>_(* #,##0_);_(* \(#,##0\);_(* "-"??_);_(@_)</c:formatCode>
                <c:ptCount val="8"/>
                <c:pt idx="0">
                  <c:v>6600</c:v>
                </c:pt>
                <c:pt idx="1">
                  <c:v>7843</c:v>
                </c:pt>
                <c:pt idx="2">
                  <c:v>1429</c:v>
                </c:pt>
                <c:pt idx="3">
                  <c:v>1014</c:v>
                </c:pt>
                <c:pt idx="4">
                  <c:v>1040</c:v>
                </c:pt>
                <c:pt idx="5">
                  <c:v>423</c:v>
                </c:pt>
                <c:pt idx="6">
                  <c:v>555</c:v>
                </c:pt>
                <c:pt idx="7">
                  <c:v>823</c:v>
                </c:pt>
              </c:numCache>
            </c:numRef>
          </c:val>
          <c:extLst>
            <c:ext xmlns:c16="http://schemas.microsoft.com/office/drawing/2014/chart" uri="{C3380CC4-5D6E-409C-BE32-E72D297353CC}">
              <c16:uniqueId val="{00000002-F411-4E4C-8787-1D9EFF25F7E2}"/>
            </c:ext>
          </c:extLst>
        </c:ser>
        <c:ser>
          <c:idx val="3"/>
          <c:order val="3"/>
          <c:tx>
            <c:strRef>
              <c:f>'143'!$P$6</c:f>
              <c:strCache>
                <c:ptCount val="1"/>
                <c:pt idx="0">
                  <c:v>Room</c:v>
                </c:pt>
              </c:strCache>
            </c:strRef>
          </c:tx>
          <c:spPr>
            <a:solidFill>
              <a:schemeClr val="accent4"/>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'143'!$P$7:$P$14</c:f>
              <c:numCache>
                <c:formatCode>_(* #,##0_);_(* \(#,##0\);_(* "-"??_);_(@_)</c:formatCode>
                <c:ptCount val="8"/>
                <c:pt idx="0">
                  <c:v>3487</c:v>
                </c:pt>
                <c:pt idx="1">
                  <c:v>858</c:v>
                </c:pt>
                <c:pt idx="2">
                  <c:v>392</c:v>
                </c:pt>
                <c:pt idx="3">
                  <c:v>272</c:v>
                </c:pt>
                <c:pt idx="4">
                  <c:v>100</c:v>
                </c:pt>
                <c:pt idx="5">
                  <c:v>43</c:v>
                </c:pt>
                <c:pt idx="6">
                  <c:v>237</c:v>
                </c:pt>
                <c:pt idx="7">
                  <c:v>497</c:v>
                </c:pt>
              </c:numCache>
            </c:numRef>
          </c:val>
          <c:extLst>
            <c:ext xmlns:c16="http://schemas.microsoft.com/office/drawing/2014/chart" uri="{C3380CC4-5D6E-409C-BE32-E72D297353CC}">
              <c16:uniqueId val="{00000003-F411-4E4C-8787-1D9EFF25F7E2}"/>
            </c:ext>
          </c:extLst>
        </c:ser>
        <c:ser>
          <c:idx val="4"/>
          <c:order val="4"/>
          <c:tx>
            <c:strRef>
              <c:f>'143'!$Q$6</c:f>
              <c:strCache>
                <c:ptCount val="1"/>
                <c:pt idx="0">
                  <c:v>Other</c:v>
                </c:pt>
              </c:strCache>
            </c:strRef>
          </c:tx>
          <c:spPr>
            <a:solidFill>
              <a:schemeClr val="accent5"/>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'143'!$Q$7:$Q$14</c:f>
              <c:numCache>
                <c:formatCode>_(* #,##0_);_(* \(#,##0\);_(* "-"??_);_(@_)</c:formatCode>
                <c:ptCount val="8"/>
                <c:pt idx="0">
                  <c:v>14575</c:v>
                </c:pt>
                <c:pt idx="1">
                  <c:v>6915</c:v>
                </c:pt>
                <c:pt idx="2">
                  <c:v>2295</c:v>
                </c:pt>
                <c:pt idx="3">
                  <c:v>1672</c:v>
                </c:pt>
                <c:pt idx="4">
                  <c:v>3183</c:v>
                </c:pt>
                <c:pt idx="5">
                  <c:v>1054</c:v>
                </c:pt>
                <c:pt idx="6">
                  <c:v>1245</c:v>
                </c:pt>
                <c:pt idx="7">
                  <c:v>6826</c:v>
                </c:pt>
              </c:numCache>
            </c:numRef>
          </c:val>
          <c:extLst>
            <c:ext xmlns:c16="http://schemas.microsoft.com/office/drawing/2014/chart" uri="{C3380CC4-5D6E-409C-BE32-E72D297353CC}">
              <c16:uniqueId val="{00000004-F411-4E4C-8787-1D9EFF25F7E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منشآت الأعمال والمشتغلون بها حسب جنس المشتغلين والقطاع</a:t>
            </a:r>
          </a:p>
          <a:p>
            <a:pPr rtl="1">
              <a:defRPr sz="1200" b="1"/>
            </a:pPr>
            <a:r>
              <a:rPr lang="ar-QA" sz="1200" b="1"/>
              <a:t>ديسمبر 2020 </a:t>
            </a:r>
            <a:r>
              <a:rPr lang="en-US" sz="1200" b="1"/>
              <a:t>December</a:t>
            </a:r>
          </a:p>
          <a:p>
            <a:pPr rtl="1">
              <a:defRPr sz="1200" b="1"/>
            </a:pPr>
            <a:r>
              <a:rPr lang="en-US" sz="1200" b="1"/>
              <a:t>Business Establishments &amp; Persons Engaged (P.E.) by Employment Size &amp; Sector</a:t>
            </a:r>
          </a:p>
        </c:rich>
      </c:tx>
      <c:layout>
        <c:manualLayout>
          <c:xMode val="edge"/>
          <c:yMode val="edge"/>
          <c:x val="0.2159164961208042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'155'!$J$10</c:f>
              <c:strCache>
                <c:ptCount val="1"/>
                <c:pt idx="0">
                  <c:v>Male</c:v>
                </c:pt>
              </c:strCache>
            </c:strRef>
          </c:tx>
          <c:spPr>
            <a:solidFill>
              <a:schemeClr val="accent1"/>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'155'!$J$11:$J$14</c:f>
              <c:numCache>
                <c:formatCode>#,##0</c:formatCode>
                <c:ptCount val="4"/>
                <c:pt idx="0">
                  <c:v>30712</c:v>
                </c:pt>
                <c:pt idx="1">
                  <c:v>16482</c:v>
                </c:pt>
                <c:pt idx="2">
                  <c:v>1458384</c:v>
                </c:pt>
                <c:pt idx="3">
                  <c:v>1677</c:v>
                </c:pt>
              </c:numCache>
            </c:numRef>
          </c:val>
          <c:extLst>
            <c:ext xmlns:c16="http://schemas.microsoft.com/office/drawing/2014/chart" uri="{C3380CC4-5D6E-409C-BE32-E72D297353CC}">
              <c16:uniqueId val="{00000000-BBF3-494E-8EEC-AF55F81EBB33}"/>
            </c:ext>
          </c:extLst>
        </c:ser>
        <c:ser>
          <c:idx val="1"/>
          <c:order val="1"/>
          <c:tx>
            <c:strRef>
              <c:f>'155'!$K$10</c:f>
              <c:strCache>
                <c:ptCount val="1"/>
                <c:pt idx="0">
                  <c:v>Female</c:v>
                </c:pt>
              </c:strCache>
            </c:strRef>
          </c:tx>
          <c:spPr>
            <a:solidFill>
              <a:schemeClr val="accent2"/>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'155'!$K$11:$K$14</c:f>
              <c:numCache>
                <c:formatCode>#,##0</c:formatCode>
                <c:ptCount val="4"/>
                <c:pt idx="0">
                  <c:v>16623</c:v>
                </c:pt>
                <c:pt idx="1">
                  <c:v>1783</c:v>
                </c:pt>
                <c:pt idx="2">
                  <c:v>131444</c:v>
                </c:pt>
                <c:pt idx="3">
                  <c:v>241</c:v>
                </c:pt>
              </c:numCache>
            </c:numRef>
          </c:val>
          <c:extLst>
            <c:ext xmlns:c16="http://schemas.microsoft.com/office/drawing/2014/chart" uri="{C3380CC4-5D6E-409C-BE32-E72D297353CC}">
              <c16:uniqueId val="{00000001-BBF3-494E-8EEC-AF55F81EBB3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803583197474765"/>
          <c:y val="0.77489507076622743"/>
          <c:w val="7.9113045891290021E-2"/>
          <c:h val="7.030062677011639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غير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Non Qatari Population (15+) by Age Group, Sex and Marital Status</a:t>
            </a:r>
            <a:endParaRPr lang="en-US" sz="1200">
              <a:effectLst/>
            </a:endParaRPr>
          </a:p>
        </c:rich>
      </c:tx>
      <c:layout>
        <c:manualLayout>
          <c:xMode val="edge"/>
          <c:yMode val="edge"/>
          <c:x val="0.27026921539333104"/>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4198502847490499E-2"/>
          <c:y val="0.16309076181216328"/>
          <c:w val="0.93580149715250949"/>
          <c:h val="0.50967737573858674"/>
        </c:manualLayout>
      </c:layout>
      <c:barChart>
        <c:barDir val="col"/>
        <c:grouping val="clustered"/>
        <c:varyColors val="0"/>
        <c:ser>
          <c:idx val="0"/>
          <c:order val="0"/>
          <c:tx>
            <c:strRef>
              <c:f>'15'!$O$7</c:f>
              <c:strCache>
                <c:ptCount val="1"/>
                <c:pt idx="0">
                  <c:v>Never Married</c:v>
                </c:pt>
              </c:strCache>
            </c:strRef>
          </c:tx>
          <c:spPr>
            <a:solidFill>
              <a:schemeClr val="accent1"/>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'15'!$O$8:$O$19</c:f>
              <c:numCache>
                <c:formatCode>#,##0</c:formatCode>
                <c:ptCount val="12"/>
                <c:pt idx="0">
                  <c:v>136406</c:v>
                </c:pt>
                <c:pt idx="1">
                  <c:v>53575</c:v>
                </c:pt>
                <c:pt idx="2">
                  <c:v>228860</c:v>
                </c:pt>
                <c:pt idx="3">
                  <c:v>54124</c:v>
                </c:pt>
                <c:pt idx="4">
                  <c:v>77781</c:v>
                </c:pt>
                <c:pt idx="5">
                  <c:v>21886</c:v>
                </c:pt>
                <c:pt idx="6">
                  <c:v>19395</c:v>
                </c:pt>
                <c:pt idx="7">
                  <c:v>5579</c:v>
                </c:pt>
                <c:pt idx="8">
                  <c:v>5217</c:v>
                </c:pt>
                <c:pt idx="9">
                  <c:v>1073</c:v>
                </c:pt>
                <c:pt idx="10">
                  <c:v>649</c:v>
                </c:pt>
                <c:pt idx="11">
                  <c:v>180</c:v>
                </c:pt>
              </c:numCache>
            </c:numRef>
          </c:val>
          <c:extLst>
            <c:ext xmlns:c16="http://schemas.microsoft.com/office/drawing/2014/chart" uri="{C3380CC4-5D6E-409C-BE32-E72D297353CC}">
              <c16:uniqueId val="{00000000-6E01-4F0C-9EBD-6AAA23FC2C03}"/>
            </c:ext>
          </c:extLst>
        </c:ser>
        <c:ser>
          <c:idx val="1"/>
          <c:order val="1"/>
          <c:tx>
            <c:strRef>
              <c:f>'15'!$P$7</c:f>
              <c:strCache>
                <c:ptCount val="1"/>
                <c:pt idx="0">
                  <c:v>Married</c:v>
                </c:pt>
              </c:strCache>
            </c:strRef>
          </c:tx>
          <c:spPr>
            <a:solidFill>
              <a:schemeClr val="accent2"/>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'15'!$P$8:$P$19</c:f>
              <c:numCache>
                <c:formatCode>#,##0</c:formatCode>
                <c:ptCount val="12"/>
                <c:pt idx="0">
                  <c:v>41179</c:v>
                </c:pt>
                <c:pt idx="1">
                  <c:v>9700</c:v>
                </c:pt>
                <c:pt idx="2">
                  <c:v>425226</c:v>
                </c:pt>
                <c:pt idx="3">
                  <c:v>126441</c:v>
                </c:pt>
                <c:pt idx="4">
                  <c:v>465591</c:v>
                </c:pt>
                <c:pt idx="5">
                  <c:v>124942</c:v>
                </c:pt>
                <c:pt idx="6">
                  <c:v>216002</c:v>
                </c:pt>
                <c:pt idx="7">
                  <c:v>52952</c:v>
                </c:pt>
                <c:pt idx="8">
                  <c:v>67616</c:v>
                </c:pt>
                <c:pt idx="9">
                  <c:v>16910</c:v>
                </c:pt>
                <c:pt idx="10">
                  <c:v>14233</c:v>
                </c:pt>
                <c:pt idx="11">
                  <c:v>4867</c:v>
                </c:pt>
              </c:numCache>
            </c:numRef>
          </c:val>
          <c:extLst>
            <c:ext xmlns:c16="http://schemas.microsoft.com/office/drawing/2014/chart" uri="{C3380CC4-5D6E-409C-BE32-E72D297353CC}">
              <c16:uniqueId val="{00000001-6E01-4F0C-9EBD-6AAA23FC2C03}"/>
            </c:ext>
          </c:extLst>
        </c:ser>
        <c:ser>
          <c:idx val="2"/>
          <c:order val="2"/>
          <c:tx>
            <c:strRef>
              <c:f>'15'!$Q$7</c:f>
              <c:strCache>
                <c:ptCount val="1"/>
                <c:pt idx="0">
                  <c:v>Divorced</c:v>
                </c:pt>
              </c:strCache>
            </c:strRef>
          </c:tx>
          <c:spPr>
            <a:solidFill>
              <a:schemeClr val="accent3"/>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'15'!$Q$8:$Q$19</c:f>
              <c:numCache>
                <c:formatCode>#,##0</c:formatCode>
                <c:ptCount val="12"/>
                <c:pt idx="0">
                  <c:v>115</c:v>
                </c:pt>
                <c:pt idx="1">
                  <c:v>99</c:v>
                </c:pt>
                <c:pt idx="2">
                  <c:v>1542</c:v>
                </c:pt>
                <c:pt idx="3">
                  <c:v>1998</c:v>
                </c:pt>
                <c:pt idx="4">
                  <c:v>1846</c:v>
                </c:pt>
                <c:pt idx="5">
                  <c:v>2727</c:v>
                </c:pt>
                <c:pt idx="6">
                  <c:v>986</c:v>
                </c:pt>
                <c:pt idx="7">
                  <c:v>1393</c:v>
                </c:pt>
                <c:pt idx="8">
                  <c:v>391</c:v>
                </c:pt>
                <c:pt idx="9">
                  <c:v>439</c:v>
                </c:pt>
                <c:pt idx="10">
                  <c:v>78</c:v>
                </c:pt>
                <c:pt idx="11">
                  <c:v>106</c:v>
                </c:pt>
              </c:numCache>
            </c:numRef>
          </c:val>
          <c:extLst>
            <c:ext xmlns:c16="http://schemas.microsoft.com/office/drawing/2014/chart" uri="{C3380CC4-5D6E-409C-BE32-E72D297353CC}">
              <c16:uniqueId val="{00000002-6E01-4F0C-9EBD-6AAA23FC2C03}"/>
            </c:ext>
          </c:extLst>
        </c:ser>
        <c:ser>
          <c:idx val="3"/>
          <c:order val="3"/>
          <c:tx>
            <c:strRef>
              <c:f>'15'!$R$7</c:f>
              <c:strCache>
                <c:ptCount val="1"/>
                <c:pt idx="0">
                  <c:v>Widow</c:v>
                </c:pt>
              </c:strCache>
            </c:strRef>
          </c:tx>
          <c:spPr>
            <a:solidFill>
              <a:schemeClr val="accent4"/>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'15'!$R$8:$R$19</c:f>
              <c:numCache>
                <c:formatCode>#,##0</c:formatCode>
                <c:ptCount val="12"/>
                <c:pt idx="0">
                  <c:v>62</c:v>
                </c:pt>
                <c:pt idx="1">
                  <c:v>14</c:v>
                </c:pt>
                <c:pt idx="2">
                  <c:v>463</c:v>
                </c:pt>
                <c:pt idx="3">
                  <c:v>337</c:v>
                </c:pt>
                <c:pt idx="4">
                  <c:v>476</c:v>
                </c:pt>
                <c:pt idx="5">
                  <c:v>748</c:v>
                </c:pt>
                <c:pt idx="6">
                  <c:v>311</c:v>
                </c:pt>
                <c:pt idx="7">
                  <c:v>854</c:v>
                </c:pt>
                <c:pt idx="8">
                  <c:v>175</c:v>
                </c:pt>
                <c:pt idx="9">
                  <c:v>990</c:v>
                </c:pt>
                <c:pt idx="10">
                  <c:v>256</c:v>
                </c:pt>
                <c:pt idx="11">
                  <c:v>1528</c:v>
                </c:pt>
              </c:numCache>
            </c:numRef>
          </c:val>
          <c:extLst>
            <c:ext xmlns:c16="http://schemas.microsoft.com/office/drawing/2014/chart" uri="{C3380CC4-5D6E-409C-BE32-E72D297353CC}">
              <c16:uniqueId val="{00000003-6E01-4F0C-9EBD-6AAA23FC2C0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Qatari Population (10+) by Age Group, Sex and Educational Attainment</a:t>
            </a:r>
          </a:p>
        </c:rich>
      </c:tx>
      <c:layout>
        <c:manualLayout>
          <c:xMode val="edge"/>
          <c:yMode val="edge"/>
          <c:x val="0.26437464590053994"/>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74048122839272E-2"/>
          <c:y val="0.16695987672111998"/>
          <c:w val="0.9365259518771607"/>
          <c:h val="0.46935620602329542"/>
        </c:manualLayout>
      </c:layout>
      <c:barChart>
        <c:barDir val="col"/>
        <c:grouping val="clustered"/>
        <c:varyColors val="0"/>
        <c:ser>
          <c:idx val="0"/>
          <c:order val="0"/>
          <c:tx>
            <c:strRef>
              <c:f>'20'!$O$8</c:f>
              <c:strCache>
                <c:ptCount val="1"/>
                <c:pt idx="0">
                  <c:v>Illiterate</c:v>
                </c:pt>
              </c:strCache>
            </c:strRef>
          </c:tx>
          <c:spPr>
            <a:solidFill>
              <a:schemeClr val="accent1"/>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'20'!$O$9:$O$22</c:f>
              <c:numCache>
                <c:formatCode>_-* #,##0_-;_-* #,##0\-;_-* "-"??_-;_-@_-</c:formatCode>
                <c:ptCount val="14"/>
                <c:pt idx="0">
                  <c:v>0</c:v>
                </c:pt>
                <c:pt idx="1">
                  <c:v>0</c:v>
                </c:pt>
                <c:pt idx="2">
                  <c:v>0</c:v>
                </c:pt>
                <c:pt idx="3">
                  <c:v>0</c:v>
                </c:pt>
                <c:pt idx="4">
                  <c:v>3</c:v>
                </c:pt>
                <c:pt idx="5">
                  <c:v>1</c:v>
                </c:pt>
                <c:pt idx="6">
                  <c:v>2</c:v>
                </c:pt>
                <c:pt idx="7">
                  <c:v>2</c:v>
                </c:pt>
                <c:pt idx="8">
                  <c:v>4</c:v>
                </c:pt>
                <c:pt idx="9">
                  <c:v>1</c:v>
                </c:pt>
                <c:pt idx="10">
                  <c:v>17</c:v>
                </c:pt>
                <c:pt idx="11">
                  <c:v>18</c:v>
                </c:pt>
                <c:pt idx="12">
                  <c:v>399</c:v>
                </c:pt>
                <c:pt idx="13">
                  <c:v>1544</c:v>
                </c:pt>
              </c:numCache>
            </c:numRef>
          </c:val>
          <c:extLst>
            <c:ext xmlns:c16="http://schemas.microsoft.com/office/drawing/2014/chart" uri="{C3380CC4-5D6E-409C-BE32-E72D297353CC}">
              <c16:uniqueId val="{00000000-A162-4C1E-9F77-C9369C081E3B}"/>
            </c:ext>
          </c:extLst>
        </c:ser>
        <c:ser>
          <c:idx val="1"/>
          <c:order val="1"/>
          <c:tx>
            <c:strRef>
              <c:f>'20'!$P$8</c:f>
              <c:strCache>
                <c:ptCount val="1"/>
                <c:pt idx="0">
                  <c:v>Read and Write \ Night School</c:v>
                </c:pt>
              </c:strCache>
            </c:strRef>
          </c:tx>
          <c:spPr>
            <a:solidFill>
              <a:schemeClr val="accent2"/>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'20'!$P$9:$P$22</c:f>
              <c:numCache>
                <c:formatCode>_-* #,##0_-;_-* #,##0\-;_-* "-"??_-;_-@_-</c:formatCode>
                <c:ptCount val="14"/>
                <c:pt idx="0">
                  <c:v>7900</c:v>
                </c:pt>
                <c:pt idx="1">
                  <c:v>7477</c:v>
                </c:pt>
                <c:pt idx="2">
                  <c:v>196</c:v>
                </c:pt>
                <c:pt idx="3">
                  <c:v>126</c:v>
                </c:pt>
                <c:pt idx="4">
                  <c:v>215</c:v>
                </c:pt>
                <c:pt idx="5">
                  <c:v>222</c:v>
                </c:pt>
                <c:pt idx="6">
                  <c:v>165</c:v>
                </c:pt>
                <c:pt idx="7">
                  <c:v>337</c:v>
                </c:pt>
                <c:pt idx="8">
                  <c:v>231</c:v>
                </c:pt>
                <c:pt idx="9">
                  <c:v>483</c:v>
                </c:pt>
                <c:pt idx="10">
                  <c:v>386</c:v>
                </c:pt>
                <c:pt idx="11">
                  <c:v>1176</c:v>
                </c:pt>
                <c:pt idx="12">
                  <c:v>1439</c:v>
                </c:pt>
                <c:pt idx="13">
                  <c:v>2043</c:v>
                </c:pt>
              </c:numCache>
            </c:numRef>
          </c:val>
          <c:extLst>
            <c:ext xmlns:c16="http://schemas.microsoft.com/office/drawing/2014/chart" uri="{C3380CC4-5D6E-409C-BE32-E72D297353CC}">
              <c16:uniqueId val="{00000001-A162-4C1E-9F77-C9369C081E3B}"/>
            </c:ext>
          </c:extLst>
        </c:ser>
        <c:ser>
          <c:idx val="2"/>
          <c:order val="2"/>
          <c:tx>
            <c:strRef>
              <c:f>'20'!$Q$8</c:f>
              <c:strCache>
                <c:ptCount val="1"/>
                <c:pt idx="0">
                  <c:v>Primary</c:v>
                </c:pt>
              </c:strCache>
            </c:strRef>
          </c:tx>
          <c:spPr>
            <a:solidFill>
              <a:schemeClr val="accent3"/>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'20'!$Q$9:$Q$22</c:f>
              <c:numCache>
                <c:formatCode>_-* #,##0_-;_-* #,##0\-;_-* "-"??_-;_-@_-</c:formatCode>
                <c:ptCount val="14"/>
                <c:pt idx="0">
                  <c:v>11200</c:v>
                </c:pt>
                <c:pt idx="1">
                  <c:v>11193</c:v>
                </c:pt>
                <c:pt idx="2">
                  <c:v>1677</c:v>
                </c:pt>
                <c:pt idx="3">
                  <c:v>970</c:v>
                </c:pt>
                <c:pt idx="4">
                  <c:v>676</c:v>
                </c:pt>
                <c:pt idx="5">
                  <c:v>512</c:v>
                </c:pt>
                <c:pt idx="6">
                  <c:v>741</c:v>
                </c:pt>
                <c:pt idx="7">
                  <c:v>674</c:v>
                </c:pt>
                <c:pt idx="8">
                  <c:v>750</c:v>
                </c:pt>
                <c:pt idx="9">
                  <c:v>717</c:v>
                </c:pt>
                <c:pt idx="10">
                  <c:v>638</c:v>
                </c:pt>
                <c:pt idx="11">
                  <c:v>948</c:v>
                </c:pt>
                <c:pt idx="12">
                  <c:v>693</c:v>
                </c:pt>
                <c:pt idx="13">
                  <c:v>680</c:v>
                </c:pt>
              </c:numCache>
            </c:numRef>
          </c:val>
          <c:extLst>
            <c:ext xmlns:c16="http://schemas.microsoft.com/office/drawing/2014/chart" uri="{C3380CC4-5D6E-409C-BE32-E72D297353CC}">
              <c16:uniqueId val="{00000002-A162-4C1E-9F77-C9369C081E3B}"/>
            </c:ext>
          </c:extLst>
        </c:ser>
        <c:ser>
          <c:idx val="3"/>
          <c:order val="3"/>
          <c:tx>
            <c:strRef>
              <c:f>'20'!$R$8</c:f>
              <c:strCache>
                <c:ptCount val="1"/>
                <c:pt idx="0">
                  <c:v>Preparatory \ Vocational</c:v>
                </c:pt>
              </c:strCache>
            </c:strRef>
          </c:tx>
          <c:spPr>
            <a:solidFill>
              <a:schemeClr val="accent4"/>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'20'!$R$9:$R$22</c:f>
              <c:numCache>
                <c:formatCode>_-* #,##0_-;_-* #,##0\-;_-* "-"??_-;_-@_-</c:formatCode>
                <c:ptCount val="14"/>
                <c:pt idx="0">
                  <c:v>0</c:v>
                </c:pt>
                <c:pt idx="1">
                  <c:v>0</c:v>
                </c:pt>
                <c:pt idx="2">
                  <c:v>12907</c:v>
                </c:pt>
                <c:pt idx="3">
                  <c:v>11521</c:v>
                </c:pt>
                <c:pt idx="4">
                  <c:v>1434</c:v>
                </c:pt>
                <c:pt idx="5">
                  <c:v>1161</c:v>
                </c:pt>
                <c:pt idx="6">
                  <c:v>1291</c:v>
                </c:pt>
                <c:pt idx="7">
                  <c:v>960</c:v>
                </c:pt>
                <c:pt idx="8">
                  <c:v>749</c:v>
                </c:pt>
                <c:pt idx="9">
                  <c:v>814</c:v>
                </c:pt>
                <c:pt idx="10">
                  <c:v>658</c:v>
                </c:pt>
                <c:pt idx="11">
                  <c:v>762</c:v>
                </c:pt>
                <c:pt idx="12">
                  <c:v>1092</c:v>
                </c:pt>
                <c:pt idx="13">
                  <c:v>1098</c:v>
                </c:pt>
              </c:numCache>
            </c:numRef>
          </c:val>
          <c:extLst>
            <c:ext xmlns:c16="http://schemas.microsoft.com/office/drawing/2014/chart" uri="{C3380CC4-5D6E-409C-BE32-E72D297353CC}">
              <c16:uniqueId val="{00000003-A162-4C1E-9F77-C9369C081E3B}"/>
            </c:ext>
          </c:extLst>
        </c:ser>
        <c:ser>
          <c:idx val="4"/>
          <c:order val="4"/>
          <c:tx>
            <c:strRef>
              <c:f>'20'!$S$8</c:f>
              <c:strCache>
                <c:ptCount val="1"/>
                <c:pt idx="0">
                  <c:v>Secondary \ Post. Secondary</c:v>
                </c:pt>
              </c:strCache>
            </c:strRef>
          </c:tx>
          <c:spPr>
            <a:solidFill>
              <a:schemeClr val="accent5"/>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'20'!$S$9:$S$22</c:f>
              <c:numCache>
                <c:formatCode>_-* #,##0_-;_-* #,##0\-;_-* "-"??_-;_-@_-</c:formatCode>
                <c:ptCount val="14"/>
                <c:pt idx="0">
                  <c:v>0</c:v>
                </c:pt>
                <c:pt idx="1">
                  <c:v>0</c:v>
                </c:pt>
                <c:pt idx="2">
                  <c:v>10660</c:v>
                </c:pt>
                <c:pt idx="3">
                  <c:v>12143</c:v>
                </c:pt>
                <c:pt idx="4">
                  <c:v>7437</c:v>
                </c:pt>
                <c:pt idx="5">
                  <c:v>10581</c:v>
                </c:pt>
                <c:pt idx="6">
                  <c:v>5206</c:v>
                </c:pt>
                <c:pt idx="7">
                  <c:v>7814</c:v>
                </c:pt>
                <c:pt idx="8">
                  <c:v>3946</c:v>
                </c:pt>
                <c:pt idx="9">
                  <c:v>5729</c:v>
                </c:pt>
                <c:pt idx="10">
                  <c:v>2731</c:v>
                </c:pt>
                <c:pt idx="11">
                  <c:v>3993</c:v>
                </c:pt>
                <c:pt idx="12">
                  <c:v>993</c:v>
                </c:pt>
                <c:pt idx="13">
                  <c:v>729</c:v>
                </c:pt>
              </c:numCache>
            </c:numRef>
          </c:val>
          <c:extLst>
            <c:ext xmlns:c16="http://schemas.microsoft.com/office/drawing/2014/chart" uri="{C3380CC4-5D6E-409C-BE32-E72D297353CC}">
              <c16:uniqueId val="{00000004-A162-4C1E-9F77-C9369C081E3B}"/>
            </c:ext>
          </c:extLst>
        </c:ser>
        <c:ser>
          <c:idx val="5"/>
          <c:order val="5"/>
          <c:tx>
            <c:strRef>
              <c:f>'20'!$T$8</c:f>
              <c:strCache>
                <c:ptCount val="1"/>
                <c:pt idx="0">
                  <c:v>University and Above</c:v>
                </c:pt>
              </c:strCache>
            </c:strRef>
          </c:tx>
          <c:spPr>
            <a:solidFill>
              <a:schemeClr val="accent6"/>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'20'!$T$9:$T$22</c:f>
              <c:numCache>
                <c:formatCode>_-* #,##0_-;_-* #,##0\-;_-* "-"??_-;_-@_-</c:formatCode>
                <c:ptCount val="14"/>
                <c:pt idx="0">
                  <c:v>0</c:v>
                </c:pt>
                <c:pt idx="1">
                  <c:v>0</c:v>
                </c:pt>
                <c:pt idx="2">
                  <c:v>4854</c:v>
                </c:pt>
                <c:pt idx="3">
                  <c:v>4757</c:v>
                </c:pt>
                <c:pt idx="4">
                  <c:v>15028</c:v>
                </c:pt>
                <c:pt idx="5">
                  <c:v>13122</c:v>
                </c:pt>
                <c:pt idx="6">
                  <c:v>10012</c:v>
                </c:pt>
                <c:pt idx="7">
                  <c:v>10546</c:v>
                </c:pt>
                <c:pt idx="8">
                  <c:v>7234</c:v>
                </c:pt>
                <c:pt idx="9">
                  <c:v>7126</c:v>
                </c:pt>
                <c:pt idx="10">
                  <c:v>4485</c:v>
                </c:pt>
                <c:pt idx="11">
                  <c:v>4108</c:v>
                </c:pt>
                <c:pt idx="12">
                  <c:v>1363</c:v>
                </c:pt>
                <c:pt idx="13">
                  <c:v>756</c:v>
                </c:pt>
              </c:numCache>
            </c:numRef>
          </c:val>
          <c:extLst>
            <c:ext xmlns:c16="http://schemas.microsoft.com/office/drawing/2014/chart" uri="{C3380CC4-5D6E-409C-BE32-E72D297353CC}">
              <c16:uniqueId val="{00000005-A162-4C1E-9F77-C9369C081E3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201096136774996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Non Qatari Population (10+) by Age Group, Sex and Educational Attainment</a:t>
            </a:r>
          </a:p>
        </c:rich>
      </c:tx>
      <c:layout>
        <c:manualLayout>
          <c:xMode val="edge"/>
          <c:yMode val="edge"/>
          <c:x val="0.2526272156509070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918982043544118E-2"/>
          <c:y val="0.16891204851223757"/>
          <c:w val="0.92908101795645592"/>
          <c:h val="0.46740403423217769"/>
        </c:manualLayout>
      </c:layout>
      <c:barChart>
        <c:barDir val="col"/>
        <c:grouping val="clustered"/>
        <c:varyColors val="0"/>
        <c:ser>
          <c:idx val="0"/>
          <c:order val="0"/>
          <c:tx>
            <c:strRef>
              <c:f>'21'!$O$8</c:f>
              <c:strCache>
                <c:ptCount val="1"/>
                <c:pt idx="0">
                  <c:v>Illiterate</c:v>
                </c:pt>
              </c:strCache>
            </c:strRef>
          </c:tx>
          <c:spPr>
            <a:solidFill>
              <a:schemeClr val="accent1"/>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'21'!$O$9:$O$22</c:f>
              <c:numCache>
                <c:formatCode>_-* #,##0_-;_-* #,##0\-;_-* "-"??_-;_-@_-</c:formatCode>
                <c:ptCount val="14"/>
                <c:pt idx="0">
                  <c:v>6</c:v>
                </c:pt>
                <c:pt idx="1">
                  <c:v>8</c:v>
                </c:pt>
                <c:pt idx="2">
                  <c:v>1172</c:v>
                </c:pt>
                <c:pt idx="3">
                  <c:v>10</c:v>
                </c:pt>
                <c:pt idx="4">
                  <c:v>6336</c:v>
                </c:pt>
                <c:pt idx="5">
                  <c:v>35</c:v>
                </c:pt>
                <c:pt idx="6">
                  <c:v>6236</c:v>
                </c:pt>
                <c:pt idx="7">
                  <c:v>41</c:v>
                </c:pt>
                <c:pt idx="8">
                  <c:v>2560</c:v>
                </c:pt>
                <c:pt idx="9">
                  <c:v>38</c:v>
                </c:pt>
                <c:pt idx="10">
                  <c:v>609</c:v>
                </c:pt>
                <c:pt idx="11">
                  <c:v>74</c:v>
                </c:pt>
                <c:pt idx="12">
                  <c:v>177</c:v>
                </c:pt>
                <c:pt idx="13">
                  <c:v>118</c:v>
                </c:pt>
              </c:numCache>
            </c:numRef>
          </c:val>
          <c:extLst>
            <c:ext xmlns:c16="http://schemas.microsoft.com/office/drawing/2014/chart" uri="{C3380CC4-5D6E-409C-BE32-E72D297353CC}">
              <c16:uniqueId val="{00000000-0BC6-4CC5-9745-6AC54A2E085B}"/>
            </c:ext>
          </c:extLst>
        </c:ser>
        <c:ser>
          <c:idx val="1"/>
          <c:order val="1"/>
          <c:tx>
            <c:strRef>
              <c:f>'21'!$P$8</c:f>
              <c:strCache>
                <c:ptCount val="1"/>
                <c:pt idx="0">
                  <c:v>Read and Write \ Night School</c:v>
                </c:pt>
              </c:strCache>
            </c:strRef>
          </c:tx>
          <c:spPr>
            <a:solidFill>
              <a:schemeClr val="accent2"/>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'21'!$P$9:$P$22</c:f>
              <c:numCache>
                <c:formatCode>_-* #,##0_-;_-* #,##0\-;_-* "-"??_-;_-@_-</c:formatCode>
                <c:ptCount val="14"/>
                <c:pt idx="0">
                  <c:v>10255</c:v>
                </c:pt>
                <c:pt idx="1">
                  <c:v>9702</c:v>
                </c:pt>
                <c:pt idx="2">
                  <c:v>17649</c:v>
                </c:pt>
                <c:pt idx="3">
                  <c:v>127</c:v>
                </c:pt>
                <c:pt idx="4">
                  <c:v>71266</c:v>
                </c:pt>
                <c:pt idx="5">
                  <c:v>1335</c:v>
                </c:pt>
                <c:pt idx="6">
                  <c:v>53922</c:v>
                </c:pt>
                <c:pt idx="7">
                  <c:v>1607</c:v>
                </c:pt>
                <c:pt idx="8">
                  <c:v>23682</c:v>
                </c:pt>
                <c:pt idx="9">
                  <c:v>769</c:v>
                </c:pt>
                <c:pt idx="10">
                  <c:v>5447</c:v>
                </c:pt>
                <c:pt idx="11">
                  <c:v>269</c:v>
                </c:pt>
                <c:pt idx="12">
                  <c:v>2029</c:v>
                </c:pt>
                <c:pt idx="13">
                  <c:v>591</c:v>
                </c:pt>
              </c:numCache>
            </c:numRef>
          </c:val>
          <c:extLst>
            <c:ext xmlns:c16="http://schemas.microsoft.com/office/drawing/2014/chart" uri="{C3380CC4-5D6E-409C-BE32-E72D297353CC}">
              <c16:uniqueId val="{00000001-0BC6-4CC5-9745-6AC54A2E085B}"/>
            </c:ext>
          </c:extLst>
        </c:ser>
        <c:ser>
          <c:idx val="2"/>
          <c:order val="2"/>
          <c:tx>
            <c:strRef>
              <c:f>'21'!$Q$8</c:f>
              <c:strCache>
                <c:ptCount val="1"/>
                <c:pt idx="0">
                  <c:v>Primary</c:v>
                </c:pt>
              </c:strCache>
            </c:strRef>
          </c:tx>
          <c:spPr>
            <a:solidFill>
              <a:schemeClr val="accent3"/>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'21'!$Q$9:$Q$22</c:f>
              <c:numCache>
                <c:formatCode>_-* #,##0_-;_-* #,##0\-;_-* "-"??_-;_-@_-</c:formatCode>
                <c:ptCount val="14"/>
                <c:pt idx="0">
                  <c:v>36468</c:v>
                </c:pt>
                <c:pt idx="1">
                  <c:v>34539</c:v>
                </c:pt>
                <c:pt idx="2">
                  <c:v>30305</c:v>
                </c:pt>
                <c:pt idx="3">
                  <c:v>4414</c:v>
                </c:pt>
                <c:pt idx="4">
                  <c:v>109402</c:v>
                </c:pt>
                <c:pt idx="5">
                  <c:v>19322</c:v>
                </c:pt>
                <c:pt idx="6">
                  <c:v>88832</c:v>
                </c:pt>
                <c:pt idx="7">
                  <c:v>18704</c:v>
                </c:pt>
                <c:pt idx="8">
                  <c:v>35105</c:v>
                </c:pt>
                <c:pt idx="9">
                  <c:v>8145</c:v>
                </c:pt>
                <c:pt idx="10">
                  <c:v>9007</c:v>
                </c:pt>
                <c:pt idx="11">
                  <c:v>2388</c:v>
                </c:pt>
                <c:pt idx="12">
                  <c:v>1358</c:v>
                </c:pt>
                <c:pt idx="13">
                  <c:v>776</c:v>
                </c:pt>
              </c:numCache>
            </c:numRef>
          </c:val>
          <c:extLst>
            <c:ext xmlns:c16="http://schemas.microsoft.com/office/drawing/2014/chart" uri="{C3380CC4-5D6E-409C-BE32-E72D297353CC}">
              <c16:uniqueId val="{00000002-0BC6-4CC5-9745-6AC54A2E085B}"/>
            </c:ext>
          </c:extLst>
        </c:ser>
        <c:ser>
          <c:idx val="3"/>
          <c:order val="3"/>
          <c:tx>
            <c:strRef>
              <c:f>'21'!$R$8</c:f>
              <c:strCache>
                <c:ptCount val="1"/>
                <c:pt idx="0">
                  <c:v>Preparatory \ Vocational</c:v>
                </c:pt>
              </c:strCache>
            </c:strRef>
          </c:tx>
          <c:spPr>
            <a:solidFill>
              <a:schemeClr val="accent4"/>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'21'!$R$9:$R$22</c:f>
              <c:numCache>
                <c:formatCode>_-* #,##0_-;_-* #,##0\-;_-* "-"??_-;_-@_-</c:formatCode>
                <c:ptCount val="14"/>
                <c:pt idx="0">
                  <c:v>0</c:v>
                </c:pt>
                <c:pt idx="1">
                  <c:v>0</c:v>
                </c:pt>
                <c:pt idx="2">
                  <c:v>52886</c:v>
                </c:pt>
                <c:pt idx="3">
                  <c:v>25084</c:v>
                </c:pt>
                <c:pt idx="4">
                  <c:v>135827</c:v>
                </c:pt>
                <c:pt idx="5">
                  <c:v>35789</c:v>
                </c:pt>
                <c:pt idx="6">
                  <c:v>111307</c:v>
                </c:pt>
                <c:pt idx="7">
                  <c:v>32600</c:v>
                </c:pt>
                <c:pt idx="8">
                  <c:v>43728</c:v>
                </c:pt>
                <c:pt idx="9">
                  <c:v>12505</c:v>
                </c:pt>
                <c:pt idx="10">
                  <c:v>12567</c:v>
                </c:pt>
                <c:pt idx="11">
                  <c:v>3845</c:v>
                </c:pt>
                <c:pt idx="12">
                  <c:v>2382</c:v>
                </c:pt>
                <c:pt idx="13">
                  <c:v>1482</c:v>
                </c:pt>
              </c:numCache>
            </c:numRef>
          </c:val>
          <c:extLst>
            <c:ext xmlns:c16="http://schemas.microsoft.com/office/drawing/2014/chart" uri="{C3380CC4-5D6E-409C-BE32-E72D297353CC}">
              <c16:uniqueId val="{00000003-0BC6-4CC5-9745-6AC54A2E085B}"/>
            </c:ext>
          </c:extLst>
        </c:ser>
        <c:ser>
          <c:idx val="4"/>
          <c:order val="4"/>
          <c:tx>
            <c:strRef>
              <c:f>'21'!$S$8</c:f>
              <c:strCache>
                <c:ptCount val="1"/>
                <c:pt idx="0">
                  <c:v>Secondary \ Post. Secondary</c:v>
                </c:pt>
              </c:strCache>
            </c:strRef>
          </c:tx>
          <c:spPr>
            <a:solidFill>
              <a:schemeClr val="accent5"/>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'21'!$S$9:$S$22</c:f>
              <c:numCache>
                <c:formatCode>_-* #,##0_-;_-* #,##0\-;_-* "-"??_-;_-@_-</c:formatCode>
                <c:ptCount val="14"/>
                <c:pt idx="0">
                  <c:v>0</c:v>
                </c:pt>
                <c:pt idx="1">
                  <c:v>0</c:v>
                </c:pt>
                <c:pt idx="2">
                  <c:v>51015</c:v>
                </c:pt>
                <c:pt idx="3">
                  <c:v>24394</c:v>
                </c:pt>
                <c:pt idx="4">
                  <c:v>154229</c:v>
                </c:pt>
                <c:pt idx="5">
                  <c:v>38159</c:v>
                </c:pt>
                <c:pt idx="6">
                  <c:v>122579</c:v>
                </c:pt>
                <c:pt idx="7">
                  <c:v>27878</c:v>
                </c:pt>
                <c:pt idx="8">
                  <c:v>53902</c:v>
                </c:pt>
                <c:pt idx="9">
                  <c:v>12492</c:v>
                </c:pt>
                <c:pt idx="10">
                  <c:v>16760</c:v>
                </c:pt>
                <c:pt idx="11">
                  <c:v>4953</c:v>
                </c:pt>
                <c:pt idx="12">
                  <c:v>2771</c:v>
                </c:pt>
                <c:pt idx="13">
                  <c:v>2036</c:v>
                </c:pt>
              </c:numCache>
            </c:numRef>
          </c:val>
          <c:extLst>
            <c:ext xmlns:c16="http://schemas.microsoft.com/office/drawing/2014/chart" uri="{C3380CC4-5D6E-409C-BE32-E72D297353CC}">
              <c16:uniqueId val="{00000004-0BC6-4CC5-9745-6AC54A2E085B}"/>
            </c:ext>
          </c:extLst>
        </c:ser>
        <c:ser>
          <c:idx val="5"/>
          <c:order val="5"/>
          <c:tx>
            <c:strRef>
              <c:f>'21'!$T$8</c:f>
              <c:strCache>
                <c:ptCount val="1"/>
                <c:pt idx="0">
                  <c:v>University and Above</c:v>
                </c:pt>
              </c:strCache>
            </c:strRef>
          </c:tx>
          <c:spPr>
            <a:solidFill>
              <a:schemeClr val="accent6"/>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'21'!$T$9:$T$22</c:f>
              <c:numCache>
                <c:formatCode>_-* #,##0_-;_-* #,##0\-;_-* "-"??_-;_-@_-</c:formatCode>
                <c:ptCount val="14"/>
                <c:pt idx="0">
                  <c:v>0</c:v>
                </c:pt>
                <c:pt idx="1">
                  <c:v>0</c:v>
                </c:pt>
                <c:pt idx="2">
                  <c:v>24735</c:v>
                </c:pt>
                <c:pt idx="3">
                  <c:v>9359</c:v>
                </c:pt>
                <c:pt idx="4">
                  <c:v>179031</c:v>
                </c:pt>
                <c:pt idx="5">
                  <c:v>88260</c:v>
                </c:pt>
                <c:pt idx="6">
                  <c:v>162818</c:v>
                </c:pt>
                <c:pt idx="7">
                  <c:v>69473</c:v>
                </c:pt>
                <c:pt idx="8">
                  <c:v>77717</c:v>
                </c:pt>
                <c:pt idx="9">
                  <c:v>26829</c:v>
                </c:pt>
                <c:pt idx="10">
                  <c:v>29009</c:v>
                </c:pt>
                <c:pt idx="11">
                  <c:v>7883</c:v>
                </c:pt>
                <c:pt idx="12">
                  <c:v>6499</c:v>
                </c:pt>
                <c:pt idx="13">
                  <c:v>1678</c:v>
                </c:pt>
              </c:numCache>
            </c:numRef>
          </c:val>
          <c:extLst>
            <c:ext xmlns:c16="http://schemas.microsoft.com/office/drawing/2014/chart" uri="{C3380CC4-5D6E-409C-BE32-E72D297353CC}">
              <c16:uniqueId val="{00000005-0BC6-4CC5-9745-6AC54A2E085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199143964983879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Age Group, Sex and Main Occupation</a:t>
            </a:r>
          </a:p>
        </c:rich>
      </c:tx>
      <c:layout>
        <c:manualLayout>
          <c:xMode val="edge"/>
          <c:yMode val="edge"/>
          <c:x val="0.24533822884451634"/>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8.7860884402209447E-2"/>
          <c:y val="0.22685840924124864"/>
          <c:w val="0.87399759420298562"/>
          <c:h val="0.33064168742885996"/>
        </c:manualLayout>
      </c:layout>
      <c:barChart>
        <c:barDir val="col"/>
        <c:grouping val="clustered"/>
        <c:varyColors val="0"/>
        <c:ser>
          <c:idx val="0"/>
          <c:order val="0"/>
          <c:tx>
            <c:strRef>
              <c:f>'35'!$P$7</c:f>
              <c:strCache>
                <c:ptCount val="1"/>
                <c:pt idx="0">
                  <c:v>Legislators, Senior Officials And Managers</c:v>
                </c:pt>
              </c:strCache>
            </c:strRef>
          </c:tx>
          <c:spPr>
            <a:solidFill>
              <a:schemeClr val="accent1"/>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'35'!$P$8:$P$19</c:f>
              <c:numCache>
                <c:formatCode>_-* #,##0_-;_-* #,##0\-;_-* "-"??_-;_-@_-</c:formatCode>
                <c:ptCount val="12"/>
                <c:pt idx="0">
                  <c:v>1418</c:v>
                </c:pt>
                <c:pt idx="1">
                  <c:v>640</c:v>
                </c:pt>
                <c:pt idx="2">
                  <c:v>2886</c:v>
                </c:pt>
                <c:pt idx="3">
                  <c:v>854</c:v>
                </c:pt>
                <c:pt idx="4">
                  <c:v>2256</c:v>
                </c:pt>
                <c:pt idx="5">
                  <c:v>1029</c:v>
                </c:pt>
                <c:pt idx="6">
                  <c:v>2008</c:v>
                </c:pt>
                <c:pt idx="7">
                  <c:v>595</c:v>
                </c:pt>
                <c:pt idx="8">
                  <c:v>1332</c:v>
                </c:pt>
                <c:pt idx="9">
                  <c:v>179</c:v>
                </c:pt>
                <c:pt idx="10">
                  <c:v>46</c:v>
                </c:pt>
                <c:pt idx="11">
                  <c:v>1</c:v>
                </c:pt>
              </c:numCache>
            </c:numRef>
          </c:val>
          <c:extLst>
            <c:ext xmlns:c16="http://schemas.microsoft.com/office/drawing/2014/chart" uri="{C3380CC4-5D6E-409C-BE32-E72D297353CC}">
              <c16:uniqueId val="{00000000-16EA-4AA6-8C5E-D30D255B9688}"/>
            </c:ext>
          </c:extLst>
        </c:ser>
        <c:ser>
          <c:idx val="1"/>
          <c:order val="1"/>
          <c:tx>
            <c:strRef>
              <c:f>'35'!$Q$7</c:f>
              <c:strCache>
                <c:ptCount val="1"/>
                <c:pt idx="0">
                  <c:v>Professionals</c:v>
                </c:pt>
              </c:strCache>
            </c:strRef>
          </c:tx>
          <c:spPr>
            <a:solidFill>
              <a:schemeClr val="accent2"/>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'35'!$Q$8:$Q$19</c:f>
              <c:numCache>
                <c:formatCode>_-* #,##0_-;_-* #,##0\-;_-* "-"??_-;_-@_-</c:formatCode>
                <c:ptCount val="12"/>
                <c:pt idx="0">
                  <c:v>1249</c:v>
                </c:pt>
                <c:pt idx="1">
                  <c:v>1340</c:v>
                </c:pt>
                <c:pt idx="2">
                  <c:v>7254</c:v>
                </c:pt>
                <c:pt idx="3">
                  <c:v>8214</c:v>
                </c:pt>
                <c:pt idx="4">
                  <c:v>4749</c:v>
                </c:pt>
                <c:pt idx="5">
                  <c:v>7174</c:v>
                </c:pt>
                <c:pt idx="6">
                  <c:v>3136</c:v>
                </c:pt>
                <c:pt idx="7">
                  <c:v>3996</c:v>
                </c:pt>
                <c:pt idx="8">
                  <c:v>1183</c:v>
                </c:pt>
                <c:pt idx="9">
                  <c:v>774</c:v>
                </c:pt>
                <c:pt idx="10">
                  <c:v>15</c:v>
                </c:pt>
                <c:pt idx="11">
                  <c:v>2</c:v>
                </c:pt>
              </c:numCache>
            </c:numRef>
          </c:val>
          <c:extLst>
            <c:ext xmlns:c16="http://schemas.microsoft.com/office/drawing/2014/chart" uri="{C3380CC4-5D6E-409C-BE32-E72D297353CC}">
              <c16:uniqueId val="{00000001-16EA-4AA6-8C5E-D30D255B9688}"/>
            </c:ext>
          </c:extLst>
        </c:ser>
        <c:ser>
          <c:idx val="2"/>
          <c:order val="2"/>
          <c:tx>
            <c:strRef>
              <c:f>'35'!$R$7</c:f>
              <c:strCache>
                <c:ptCount val="1"/>
                <c:pt idx="0">
                  <c:v>Technicians And Associate Professionals</c:v>
                </c:pt>
              </c:strCache>
            </c:strRef>
          </c:tx>
          <c:spPr>
            <a:solidFill>
              <a:schemeClr val="accent3"/>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'35'!$R$8:$R$19</c:f>
              <c:numCache>
                <c:formatCode>_-* #,##0_-;_-* #,##0\-;_-* "-"??_-;_-@_-</c:formatCode>
                <c:ptCount val="12"/>
                <c:pt idx="0">
                  <c:v>2296</c:v>
                </c:pt>
                <c:pt idx="1">
                  <c:v>1267</c:v>
                </c:pt>
                <c:pt idx="2">
                  <c:v>5295</c:v>
                </c:pt>
                <c:pt idx="3">
                  <c:v>2259</c:v>
                </c:pt>
                <c:pt idx="4">
                  <c:v>3549</c:v>
                </c:pt>
                <c:pt idx="5">
                  <c:v>1722</c:v>
                </c:pt>
                <c:pt idx="6">
                  <c:v>2082</c:v>
                </c:pt>
                <c:pt idx="7">
                  <c:v>988</c:v>
                </c:pt>
                <c:pt idx="8">
                  <c:v>669</c:v>
                </c:pt>
                <c:pt idx="9">
                  <c:v>258</c:v>
                </c:pt>
                <c:pt idx="10">
                  <c:v>8</c:v>
                </c:pt>
                <c:pt idx="11">
                  <c:v>1</c:v>
                </c:pt>
              </c:numCache>
            </c:numRef>
          </c:val>
          <c:extLst>
            <c:ext xmlns:c16="http://schemas.microsoft.com/office/drawing/2014/chart" uri="{C3380CC4-5D6E-409C-BE32-E72D297353CC}">
              <c16:uniqueId val="{00000002-16EA-4AA6-8C5E-D30D255B9688}"/>
            </c:ext>
          </c:extLst>
        </c:ser>
        <c:ser>
          <c:idx val="3"/>
          <c:order val="3"/>
          <c:tx>
            <c:strRef>
              <c:f>'35'!$S$7</c:f>
              <c:strCache>
                <c:ptCount val="1"/>
                <c:pt idx="0">
                  <c:v>Clerks</c:v>
                </c:pt>
              </c:strCache>
            </c:strRef>
          </c:tx>
          <c:spPr>
            <a:solidFill>
              <a:schemeClr val="accent4"/>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'35'!$S$8:$S$19</c:f>
              <c:numCache>
                <c:formatCode>_-* #,##0_-;_-* #,##0\-;_-* "-"??_-;_-@_-</c:formatCode>
                <c:ptCount val="12"/>
                <c:pt idx="0">
                  <c:v>5894</c:v>
                </c:pt>
                <c:pt idx="1">
                  <c:v>832</c:v>
                </c:pt>
                <c:pt idx="2">
                  <c:v>6148</c:v>
                </c:pt>
                <c:pt idx="3">
                  <c:v>5226</c:v>
                </c:pt>
                <c:pt idx="4">
                  <c:v>4853</c:v>
                </c:pt>
                <c:pt idx="5">
                  <c:v>5830</c:v>
                </c:pt>
                <c:pt idx="6">
                  <c:v>3101</c:v>
                </c:pt>
                <c:pt idx="7">
                  <c:v>2211</c:v>
                </c:pt>
                <c:pt idx="8">
                  <c:v>1396</c:v>
                </c:pt>
                <c:pt idx="9">
                  <c:v>460</c:v>
                </c:pt>
                <c:pt idx="10">
                  <c:v>7</c:v>
                </c:pt>
                <c:pt idx="11">
                  <c:v>2</c:v>
                </c:pt>
              </c:numCache>
            </c:numRef>
          </c:val>
          <c:extLst>
            <c:ext xmlns:c16="http://schemas.microsoft.com/office/drawing/2014/chart" uri="{C3380CC4-5D6E-409C-BE32-E72D297353CC}">
              <c16:uniqueId val="{00000003-16EA-4AA6-8C5E-D30D255B9688}"/>
            </c:ext>
          </c:extLst>
        </c:ser>
        <c:ser>
          <c:idx val="4"/>
          <c:order val="4"/>
          <c:tx>
            <c:strRef>
              <c:f>'35'!$T$7</c:f>
              <c:strCache>
                <c:ptCount val="1"/>
                <c:pt idx="0">
                  <c:v>Service Workers And Shop And Market Sales Workers</c:v>
                </c:pt>
              </c:strCache>
            </c:strRef>
          </c:tx>
          <c:spPr>
            <a:solidFill>
              <a:schemeClr val="accent5"/>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'35'!$T$8:$T$19</c:f>
              <c:numCache>
                <c:formatCode>_-* #,##0_-;_-* #,##0\-;_-* "-"??_-;_-@_-</c:formatCode>
                <c:ptCount val="12"/>
                <c:pt idx="0">
                  <c:v>130</c:v>
                </c:pt>
                <c:pt idx="1">
                  <c:v>0</c:v>
                </c:pt>
                <c:pt idx="2">
                  <c:v>412</c:v>
                </c:pt>
                <c:pt idx="3">
                  <c:v>3</c:v>
                </c:pt>
                <c:pt idx="4">
                  <c:v>440</c:v>
                </c:pt>
                <c:pt idx="5">
                  <c:v>12</c:v>
                </c:pt>
                <c:pt idx="6">
                  <c:v>286</c:v>
                </c:pt>
                <c:pt idx="7">
                  <c:v>14</c:v>
                </c:pt>
                <c:pt idx="8">
                  <c:v>77</c:v>
                </c:pt>
                <c:pt idx="9">
                  <c:v>14</c:v>
                </c:pt>
                <c:pt idx="10">
                  <c:v>0</c:v>
                </c:pt>
                <c:pt idx="11">
                  <c:v>0</c:v>
                </c:pt>
              </c:numCache>
            </c:numRef>
          </c:val>
          <c:extLst>
            <c:ext xmlns:c16="http://schemas.microsoft.com/office/drawing/2014/chart" uri="{C3380CC4-5D6E-409C-BE32-E72D297353CC}">
              <c16:uniqueId val="{00000004-16EA-4AA6-8C5E-D30D255B9688}"/>
            </c:ext>
          </c:extLst>
        </c:ser>
        <c:ser>
          <c:idx val="5"/>
          <c:order val="5"/>
          <c:tx>
            <c:strRef>
              <c:f>'35'!$U$7</c:f>
              <c:strCache>
                <c:ptCount val="1"/>
                <c:pt idx="0">
                  <c:v>Skilled Agricultural And Fishery Workers</c:v>
                </c:pt>
              </c:strCache>
            </c:strRef>
          </c:tx>
          <c:spPr>
            <a:solidFill>
              <a:schemeClr val="accent6"/>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'35'!$U$8:$U$19</c:f>
              <c:numCache>
                <c:formatCode>_-* #,##0_-;_-* #,##0\-;_-* "-"??_-;_-@_-</c:formatCode>
                <c:ptCount val="12"/>
                <c:pt idx="0">
                  <c:v>0</c:v>
                </c:pt>
                <c:pt idx="1">
                  <c:v>0</c:v>
                </c:pt>
                <c:pt idx="2">
                  <c:v>5</c:v>
                </c:pt>
                <c:pt idx="3">
                  <c:v>0</c:v>
                </c:pt>
                <c:pt idx="4">
                  <c:v>1</c:v>
                </c:pt>
                <c:pt idx="5">
                  <c:v>0</c:v>
                </c:pt>
                <c:pt idx="6">
                  <c:v>2</c:v>
                </c:pt>
                <c:pt idx="7">
                  <c:v>0</c:v>
                </c:pt>
                <c:pt idx="8">
                  <c:v>2</c:v>
                </c:pt>
                <c:pt idx="9">
                  <c:v>1</c:v>
                </c:pt>
                <c:pt idx="10">
                  <c:v>0</c:v>
                </c:pt>
                <c:pt idx="11">
                  <c:v>0</c:v>
                </c:pt>
              </c:numCache>
            </c:numRef>
          </c:val>
          <c:extLst>
            <c:ext xmlns:c16="http://schemas.microsoft.com/office/drawing/2014/chart" uri="{C3380CC4-5D6E-409C-BE32-E72D297353CC}">
              <c16:uniqueId val="{00000005-16EA-4AA6-8C5E-D30D255B9688}"/>
            </c:ext>
          </c:extLst>
        </c:ser>
        <c:ser>
          <c:idx val="6"/>
          <c:order val="6"/>
          <c:tx>
            <c:strRef>
              <c:f>'35'!$V$7</c:f>
              <c:strCache>
                <c:ptCount val="1"/>
                <c:pt idx="0">
                  <c:v>Craft And Related Trades Workers</c:v>
                </c:pt>
              </c:strCache>
            </c:strRef>
          </c:tx>
          <c:spPr>
            <a:solidFill>
              <a:schemeClr val="accent1">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'35'!$V$8:$V$19</c:f>
              <c:numCache>
                <c:formatCode>_-* #,##0_-;_-* #,##0\-;_-* "-"??_-;_-@_-</c:formatCode>
                <c:ptCount val="12"/>
                <c:pt idx="0">
                  <c:v>26</c:v>
                </c:pt>
                <c:pt idx="1">
                  <c:v>6</c:v>
                </c:pt>
                <c:pt idx="2">
                  <c:v>165</c:v>
                </c:pt>
                <c:pt idx="3">
                  <c:v>18</c:v>
                </c:pt>
                <c:pt idx="4">
                  <c:v>176</c:v>
                </c:pt>
                <c:pt idx="5">
                  <c:v>37</c:v>
                </c:pt>
                <c:pt idx="6">
                  <c:v>183</c:v>
                </c:pt>
                <c:pt idx="7">
                  <c:v>12</c:v>
                </c:pt>
                <c:pt idx="8">
                  <c:v>64</c:v>
                </c:pt>
                <c:pt idx="9">
                  <c:v>3</c:v>
                </c:pt>
                <c:pt idx="10">
                  <c:v>0</c:v>
                </c:pt>
                <c:pt idx="11">
                  <c:v>0</c:v>
                </c:pt>
              </c:numCache>
            </c:numRef>
          </c:val>
          <c:extLst>
            <c:ext xmlns:c16="http://schemas.microsoft.com/office/drawing/2014/chart" uri="{C3380CC4-5D6E-409C-BE32-E72D297353CC}">
              <c16:uniqueId val="{00000006-16EA-4AA6-8C5E-D30D255B9688}"/>
            </c:ext>
          </c:extLst>
        </c:ser>
        <c:ser>
          <c:idx val="7"/>
          <c:order val="7"/>
          <c:tx>
            <c:strRef>
              <c:f>'35'!$W$7</c:f>
              <c:strCache>
                <c:ptCount val="1"/>
                <c:pt idx="0">
                  <c:v>Plant And Machine Operators And Assemblers</c:v>
                </c:pt>
              </c:strCache>
            </c:strRef>
          </c:tx>
          <c:spPr>
            <a:solidFill>
              <a:schemeClr val="accent2">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'35'!$W$8:$W$19</c:f>
              <c:numCache>
                <c:formatCode>_-* #,##0_-;_-* #,##0\-;_-* "-"??_-;_-@_-</c:formatCode>
                <c:ptCount val="12"/>
                <c:pt idx="0">
                  <c:v>129</c:v>
                </c:pt>
                <c:pt idx="1">
                  <c:v>0</c:v>
                </c:pt>
                <c:pt idx="2">
                  <c:v>377</c:v>
                </c:pt>
                <c:pt idx="3">
                  <c:v>0</c:v>
                </c:pt>
                <c:pt idx="4">
                  <c:v>485</c:v>
                </c:pt>
                <c:pt idx="5">
                  <c:v>0</c:v>
                </c:pt>
                <c:pt idx="6">
                  <c:v>356</c:v>
                </c:pt>
                <c:pt idx="7">
                  <c:v>0</c:v>
                </c:pt>
                <c:pt idx="8">
                  <c:v>186</c:v>
                </c:pt>
                <c:pt idx="9">
                  <c:v>0</c:v>
                </c:pt>
                <c:pt idx="10">
                  <c:v>0</c:v>
                </c:pt>
                <c:pt idx="11">
                  <c:v>0</c:v>
                </c:pt>
              </c:numCache>
            </c:numRef>
          </c:val>
          <c:extLst>
            <c:ext xmlns:c16="http://schemas.microsoft.com/office/drawing/2014/chart" uri="{C3380CC4-5D6E-409C-BE32-E72D297353CC}">
              <c16:uniqueId val="{00000007-16EA-4AA6-8C5E-D30D255B9688}"/>
            </c:ext>
          </c:extLst>
        </c:ser>
        <c:ser>
          <c:idx val="8"/>
          <c:order val="8"/>
          <c:tx>
            <c:strRef>
              <c:f>'35'!$X$7</c:f>
              <c:strCache>
                <c:ptCount val="1"/>
                <c:pt idx="0">
                  <c:v>Elementary Occupations</c:v>
                </c:pt>
              </c:strCache>
            </c:strRef>
          </c:tx>
          <c:spPr>
            <a:solidFill>
              <a:schemeClr val="accent3">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'35'!$X$8:$X$19</c:f>
              <c:numCache>
                <c:formatCode>_-* #,##0_-;_-* #,##0\-;_-* "-"??_-;_-@_-</c:formatCode>
                <c:ptCount val="12"/>
                <c:pt idx="0">
                  <c:v>66</c:v>
                </c:pt>
                <c:pt idx="1">
                  <c:v>5</c:v>
                </c:pt>
                <c:pt idx="2">
                  <c:v>272</c:v>
                </c:pt>
                <c:pt idx="3">
                  <c:v>85</c:v>
                </c:pt>
                <c:pt idx="4">
                  <c:v>255</c:v>
                </c:pt>
                <c:pt idx="5">
                  <c:v>76</c:v>
                </c:pt>
                <c:pt idx="6">
                  <c:v>199</c:v>
                </c:pt>
                <c:pt idx="7">
                  <c:v>57</c:v>
                </c:pt>
                <c:pt idx="8">
                  <c:v>141</c:v>
                </c:pt>
                <c:pt idx="9">
                  <c:v>27</c:v>
                </c:pt>
                <c:pt idx="10">
                  <c:v>1</c:v>
                </c:pt>
                <c:pt idx="11">
                  <c:v>0</c:v>
                </c:pt>
              </c:numCache>
            </c:numRef>
          </c:val>
          <c:extLst>
            <c:ext xmlns:c16="http://schemas.microsoft.com/office/drawing/2014/chart" uri="{C3380CC4-5D6E-409C-BE32-E72D297353CC}">
              <c16:uniqueId val="{00000008-16EA-4AA6-8C5E-D30D255B9688}"/>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28271200065884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Age Group, Sex and Main Occupation</a:t>
            </a:r>
          </a:p>
        </c:rich>
      </c:tx>
      <c:layout>
        <c:manualLayout>
          <c:xMode val="edge"/>
          <c:yMode val="edge"/>
          <c:x val="0.23947211436244228"/>
          <c:y val="3.974877911171696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827212212234175E-2"/>
          <c:y val="0.16441582354799411"/>
          <c:w val="0.9291727877877658"/>
          <c:h val="0.39308423483830685"/>
        </c:manualLayout>
      </c:layout>
      <c:barChart>
        <c:barDir val="col"/>
        <c:grouping val="clustered"/>
        <c:varyColors val="0"/>
        <c:ser>
          <c:idx val="0"/>
          <c:order val="0"/>
          <c:tx>
            <c:strRef>
              <c:f>'36'!$P$7</c:f>
              <c:strCache>
                <c:ptCount val="1"/>
                <c:pt idx="0">
                  <c:v>Legislators, Senior Officials And Managers</c:v>
                </c:pt>
              </c:strCache>
            </c:strRef>
          </c:tx>
          <c:spPr>
            <a:solidFill>
              <a:schemeClr val="accent1"/>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'36'!$P$8:$P$19</c:f>
              <c:numCache>
                <c:formatCode>_-* #,##0_-;_-* #,##0\-;_-* "-"??_-;_-@_-</c:formatCode>
                <c:ptCount val="12"/>
                <c:pt idx="0">
                  <c:v>653</c:v>
                </c:pt>
                <c:pt idx="1">
                  <c:v>87</c:v>
                </c:pt>
                <c:pt idx="2">
                  <c:v>9143</c:v>
                </c:pt>
                <c:pt idx="3">
                  <c:v>1835</c:v>
                </c:pt>
                <c:pt idx="4">
                  <c:v>15324</c:v>
                </c:pt>
                <c:pt idx="5">
                  <c:v>2253</c:v>
                </c:pt>
                <c:pt idx="6">
                  <c:v>9556</c:v>
                </c:pt>
                <c:pt idx="7">
                  <c:v>937</c:v>
                </c:pt>
                <c:pt idx="8">
                  <c:v>4334</c:v>
                </c:pt>
                <c:pt idx="9">
                  <c:v>262</c:v>
                </c:pt>
                <c:pt idx="10">
                  <c:v>1225</c:v>
                </c:pt>
                <c:pt idx="11">
                  <c:v>46</c:v>
                </c:pt>
              </c:numCache>
            </c:numRef>
          </c:val>
          <c:extLst>
            <c:ext xmlns:c16="http://schemas.microsoft.com/office/drawing/2014/chart" uri="{C3380CC4-5D6E-409C-BE32-E72D297353CC}">
              <c16:uniqueId val="{00000000-6BC6-4FCB-8583-3196B0F868A7}"/>
            </c:ext>
          </c:extLst>
        </c:ser>
        <c:ser>
          <c:idx val="1"/>
          <c:order val="1"/>
          <c:tx>
            <c:strRef>
              <c:f>'36'!$Q$7</c:f>
              <c:strCache>
                <c:ptCount val="1"/>
                <c:pt idx="0">
                  <c:v>Professionals</c:v>
                </c:pt>
              </c:strCache>
            </c:strRef>
          </c:tx>
          <c:spPr>
            <a:solidFill>
              <a:schemeClr val="accent2"/>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'36'!$Q$8:$Q$19</c:f>
              <c:numCache>
                <c:formatCode>_-* #,##0_-;_-* #,##0\-;_-* "-"??_-;_-@_-</c:formatCode>
                <c:ptCount val="12"/>
                <c:pt idx="0">
                  <c:v>3012</c:v>
                </c:pt>
                <c:pt idx="1">
                  <c:v>1486</c:v>
                </c:pt>
                <c:pt idx="2">
                  <c:v>54106</c:v>
                </c:pt>
                <c:pt idx="3">
                  <c:v>29405</c:v>
                </c:pt>
                <c:pt idx="4">
                  <c:v>58065</c:v>
                </c:pt>
                <c:pt idx="5">
                  <c:v>25372</c:v>
                </c:pt>
                <c:pt idx="6">
                  <c:v>28704</c:v>
                </c:pt>
                <c:pt idx="7">
                  <c:v>10151</c:v>
                </c:pt>
                <c:pt idx="8">
                  <c:v>11054</c:v>
                </c:pt>
                <c:pt idx="9">
                  <c:v>2679</c:v>
                </c:pt>
                <c:pt idx="10">
                  <c:v>2171</c:v>
                </c:pt>
                <c:pt idx="11">
                  <c:v>442</c:v>
                </c:pt>
              </c:numCache>
            </c:numRef>
          </c:val>
          <c:extLst>
            <c:ext xmlns:c16="http://schemas.microsoft.com/office/drawing/2014/chart" uri="{C3380CC4-5D6E-409C-BE32-E72D297353CC}">
              <c16:uniqueId val="{00000001-6BC6-4FCB-8583-3196B0F868A7}"/>
            </c:ext>
          </c:extLst>
        </c:ser>
        <c:ser>
          <c:idx val="2"/>
          <c:order val="2"/>
          <c:tx>
            <c:strRef>
              <c:f>'36'!$R$7</c:f>
              <c:strCache>
                <c:ptCount val="1"/>
                <c:pt idx="0">
                  <c:v>Technicians And Associate Professionals</c:v>
                </c:pt>
              </c:strCache>
            </c:strRef>
          </c:tx>
          <c:spPr>
            <a:solidFill>
              <a:schemeClr val="accent3"/>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'36'!$R$8:$R$19</c:f>
              <c:numCache>
                <c:formatCode>_-* #,##0_-;_-* #,##0\-;_-* "-"??_-;_-@_-</c:formatCode>
                <c:ptCount val="12"/>
                <c:pt idx="0">
                  <c:v>5418</c:v>
                </c:pt>
                <c:pt idx="1">
                  <c:v>695</c:v>
                </c:pt>
                <c:pt idx="2">
                  <c:v>55165</c:v>
                </c:pt>
                <c:pt idx="3">
                  <c:v>10932</c:v>
                </c:pt>
                <c:pt idx="4">
                  <c:v>49138</c:v>
                </c:pt>
                <c:pt idx="5">
                  <c:v>8458</c:v>
                </c:pt>
                <c:pt idx="6">
                  <c:v>23926</c:v>
                </c:pt>
                <c:pt idx="7">
                  <c:v>2956</c:v>
                </c:pt>
                <c:pt idx="8">
                  <c:v>7602</c:v>
                </c:pt>
                <c:pt idx="9">
                  <c:v>730</c:v>
                </c:pt>
                <c:pt idx="10">
                  <c:v>1466</c:v>
                </c:pt>
                <c:pt idx="11">
                  <c:v>101</c:v>
                </c:pt>
              </c:numCache>
            </c:numRef>
          </c:val>
          <c:extLst>
            <c:ext xmlns:c16="http://schemas.microsoft.com/office/drawing/2014/chart" uri="{C3380CC4-5D6E-409C-BE32-E72D297353CC}">
              <c16:uniqueId val="{00000002-6BC6-4FCB-8583-3196B0F868A7}"/>
            </c:ext>
          </c:extLst>
        </c:ser>
        <c:ser>
          <c:idx val="3"/>
          <c:order val="3"/>
          <c:tx>
            <c:strRef>
              <c:f>'36'!$S$7</c:f>
              <c:strCache>
                <c:ptCount val="1"/>
                <c:pt idx="0">
                  <c:v>Clerks</c:v>
                </c:pt>
              </c:strCache>
            </c:strRef>
          </c:tx>
          <c:spPr>
            <a:solidFill>
              <a:schemeClr val="accent4"/>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'36'!$S$8:$S$19</c:f>
              <c:numCache>
                <c:formatCode>_-* #,##0_-;_-* #,##0\-;_-* "-"??_-;_-@_-</c:formatCode>
                <c:ptCount val="12"/>
                <c:pt idx="0">
                  <c:v>5399</c:v>
                </c:pt>
                <c:pt idx="1">
                  <c:v>1397</c:v>
                </c:pt>
                <c:pt idx="2">
                  <c:v>29522</c:v>
                </c:pt>
                <c:pt idx="3">
                  <c:v>10984</c:v>
                </c:pt>
                <c:pt idx="4">
                  <c:v>23269</c:v>
                </c:pt>
                <c:pt idx="5">
                  <c:v>7635</c:v>
                </c:pt>
                <c:pt idx="6">
                  <c:v>10565</c:v>
                </c:pt>
                <c:pt idx="7">
                  <c:v>2432</c:v>
                </c:pt>
                <c:pt idx="8">
                  <c:v>3659</c:v>
                </c:pt>
                <c:pt idx="9">
                  <c:v>609</c:v>
                </c:pt>
                <c:pt idx="10">
                  <c:v>910</c:v>
                </c:pt>
                <c:pt idx="11">
                  <c:v>128</c:v>
                </c:pt>
              </c:numCache>
            </c:numRef>
          </c:val>
          <c:extLst>
            <c:ext xmlns:c16="http://schemas.microsoft.com/office/drawing/2014/chart" uri="{C3380CC4-5D6E-409C-BE32-E72D297353CC}">
              <c16:uniqueId val="{00000003-6BC6-4FCB-8583-3196B0F868A7}"/>
            </c:ext>
          </c:extLst>
        </c:ser>
        <c:ser>
          <c:idx val="4"/>
          <c:order val="4"/>
          <c:tx>
            <c:strRef>
              <c:f>'36'!$T$7</c:f>
              <c:strCache>
                <c:ptCount val="1"/>
                <c:pt idx="0">
                  <c:v>Service Workers And Shop And Market Sales Workers</c:v>
                </c:pt>
              </c:strCache>
            </c:strRef>
          </c:tx>
          <c:spPr>
            <a:solidFill>
              <a:schemeClr val="accent5"/>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'36'!$T$8:$T$19</c:f>
              <c:numCache>
                <c:formatCode>_-* #,##0_-;_-* #,##0\-;_-* "-"??_-;_-@_-</c:formatCode>
                <c:ptCount val="12"/>
                <c:pt idx="0">
                  <c:v>14035</c:v>
                </c:pt>
                <c:pt idx="1">
                  <c:v>2747</c:v>
                </c:pt>
                <c:pt idx="2">
                  <c:v>55515</c:v>
                </c:pt>
                <c:pt idx="3">
                  <c:v>23286</c:v>
                </c:pt>
                <c:pt idx="4">
                  <c:v>33984</c:v>
                </c:pt>
                <c:pt idx="5">
                  <c:v>12595</c:v>
                </c:pt>
                <c:pt idx="6">
                  <c:v>13464</c:v>
                </c:pt>
                <c:pt idx="7">
                  <c:v>3991</c:v>
                </c:pt>
                <c:pt idx="8">
                  <c:v>4645</c:v>
                </c:pt>
                <c:pt idx="9">
                  <c:v>939</c:v>
                </c:pt>
                <c:pt idx="10">
                  <c:v>582</c:v>
                </c:pt>
                <c:pt idx="11">
                  <c:v>178</c:v>
                </c:pt>
              </c:numCache>
            </c:numRef>
          </c:val>
          <c:extLst>
            <c:ext xmlns:c16="http://schemas.microsoft.com/office/drawing/2014/chart" uri="{C3380CC4-5D6E-409C-BE32-E72D297353CC}">
              <c16:uniqueId val="{00000004-6BC6-4FCB-8583-3196B0F868A7}"/>
            </c:ext>
          </c:extLst>
        </c:ser>
        <c:ser>
          <c:idx val="5"/>
          <c:order val="5"/>
          <c:tx>
            <c:strRef>
              <c:f>'36'!$U$7</c:f>
              <c:strCache>
                <c:ptCount val="1"/>
                <c:pt idx="0">
                  <c:v>Skilled Agricultural And Fishery Workers</c:v>
                </c:pt>
              </c:strCache>
            </c:strRef>
          </c:tx>
          <c:spPr>
            <a:solidFill>
              <a:schemeClr val="accent6"/>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'36'!$U$8:$U$19</c:f>
              <c:numCache>
                <c:formatCode>_-* #,##0_-;_-* #,##0\-;_-* "-"??_-;_-@_-</c:formatCode>
                <c:ptCount val="12"/>
                <c:pt idx="0">
                  <c:v>2789</c:v>
                </c:pt>
                <c:pt idx="1">
                  <c:v>5</c:v>
                </c:pt>
                <c:pt idx="2">
                  <c:v>10826</c:v>
                </c:pt>
                <c:pt idx="3">
                  <c:v>56</c:v>
                </c:pt>
                <c:pt idx="4">
                  <c:v>7176</c:v>
                </c:pt>
                <c:pt idx="5">
                  <c:v>40</c:v>
                </c:pt>
                <c:pt idx="6">
                  <c:v>3074</c:v>
                </c:pt>
                <c:pt idx="7">
                  <c:v>12</c:v>
                </c:pt>
                <c:pt idx="8">
                  <c:v>919</c:v>
                </c:pt>
                <c:pt idx="9">
                  <c:v>5</c:v>
                </c:pt>
                <c:pt idx="10">
                  <c:v>191</c:v>
                </c:pt>
                <c:pt idx="11">
                  <c:v>0</c:v>
                </c:pt>
              </c:numCache>
            </c:numRef>
          </c:val>
          <c:extLst>
            <c:ext xmlns:c16="http://schemas.microsoft.com/office/drawing/2014/chart" uri="{C3380CC4-5D6E-409C-BE32-E72D297353CC}">
              <c16:uniqueId val="{00000005-6BC6-4FCB-8583-3196B0F868A7}"/>
            </c:ext>
          </c:extLst>
        </c:ser>
        <c:ser>
          <c:idx val="6"/>
          <c:order val="6"/>
          <c:tx>
            <c:strRef>
              <c:f>'36'!$V$7</c:f>
              <c:strCache>
                <c:ptCount val="1"/>
                <c:pt idx="0">
                  <c:v>Craft And Related Trades Workers</c:v>
                </c:pt>
              </c:strCache>
            </c:strRef>
          </c:tx>
          <c:spPr>
            <a:solidFill>
              <a:schemeClr val="accent1">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'36'!$V$8:$V$19</c:f>
              <c:numCache>
                <c:formatCode>_-* #,##0_-;_-* #,##0\-;_-* "-"??_-;_-@_-</c:formatCode>
                <c:ptCount val="12"/>
                <c:pt idx="0">
                  <c:v>48771</c:v>
                </c:pt>
                <c:pt idx="1">
                  <c:v>801</c:v>
                </c:pt>
                <c:pt idx="2">
                  <c:v>240418</c:v>
                </c:pt>
                <c:pt idx="3">
                  <c:v>1430</c:v>
                </c:pt>
                <c:pt idx="4">
                  <c:v>201470</c:v>
                </c:pt>
                <c:pt idx="5">
                  <c:v>1002</c:v>
                </c:pt>
                <c:pt idx="6">
                  <c:v>80326</c:v>
                </c:pt>
                <c:pt idx="7">
                  <c:v>401</c:v>
                </c:pt>
                <c:pt idx="8">
                  <c:v>18646</c:v>
                </c:pt>
                <c:pt idx="9">
                  <c:v>162</c:v>
                </c:pt>
                <c:pt idx="10">
                  <c:v>2232</c:v>
                </c:pt>
                <c:pt idx="11">
                  <c:v>98</c:v>
                </c:pt>
              </c:numCache>
            </c:numRef>
          </c:val>
          <c:extLst>
            <c:ext xmlns:c16="http://schemas.microsoft.com/office/drawing/2014/chart" uri="{C3380CC4-5D6E-409C-BE32-E72D297353CC}">
              <c16:uniqueId val="{00000006-6BC6-4FCB-8583-3196B0F868A7}"/>
            </c:ext>
          </c:extLst>
        </c:ser>
        <c:ser>
          <c:idx val="7"/>
          <c:order val="7"/>
          <c:tx>
            <c:strRef>
              <c:f>'36'!$W$7</c:f>
              <c:strCache>
                <c:ptCount val="1"/>
                <c:pt idx="0">
                  <c:v>Plant And Machine Operators And Assemblers</c:v>
                </c:pt>
              </c:strCache>
            </c:strRef>
          </c:tx>
          <c:spPr>
            <a:solidFill>
              <a:schemeClr val="accent2">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'36'!$W$8:$W$19</c:f>
              <c:numCache>
                <c:formatCode>_-* #,##0_-;_-* #,##0\-;_-* "-"??_-;_-@_-</c:formatCode>
                <c:ptCount val="12"/>
                <c:pt idx="0">
                  <c:v>13972</c:v>
                </c:pt>
                <c:pt idx="1">
                  <c:v>24</c:v>
                </c:pt>
                <c:pt idx="2">
                  <c:v>78558</c:v>
                </c:pt>
                <c:pt idx="3">
                  <c:v>363</c:v>
                </c:pt>
                <c:pt idx="4">
                  <c:v>77851</c:v>
                </c:pt>
                <c:pt idx="5">
                  <c:v>356</c:v>
                </c:pt>
                <c:pt idx="6">
                  <c:v>36959</c:v>
                </c:pt>
                <c:pt idx="7">
                  <c:v>144</c:v>
                </c:pt>
                <c:pt idx="8">
                  <c:v>10936</c:v>
                </c:pt>
                <c:pt idx="9">
                  <c:v>27</c:v>
                </c:pt>
                <c:pt idx="10">
                  <c:v>1542</c:v>
                </c:pt>
                <c:pt idx="11">
                  <c:v>5</c:v>
                </c:pt>
              </c:numCache>
            </c:numRef>
          </c:val>
          <c:extLst>
            <c:ext xmlns:c16="http://schemas.microsoft.com/office/drawing/2014/chart" uri="{C3380CC4-5D6E-409C-BE32-E72D297353CC}">
              <c16:uniqueId val="{00000007-6BC6-4FCB-8583-3196B0F868A7}"/>
            </c:ext>
          </c:extLst>
        </c:ser>
        <c:ser>
          <c:idx val="8"/>
          <c:order val="8"/>
          <c:tx>
            <c:strRef>
              <c:f>'36'!$X$7</c:f>
              <c:strCache>
                <c:ptCount val="1"/>
                <c:pt idx="0">
                  <c:v>Elementary Occupations</c:v>
                </c:pt>
              </c:strCache>
            </c:strRef>
          </c:tx>
          <c:spPr>
            <a:solidFill>
              <a:schemeClr val="accent3">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'36'!$X$8:$X$19</c:f>
              <c:numCache>
                <c:formatCode>_-* #,##0_-;_-* #,##0\-;_-* "-"??_-;_-@_-</c:formatCode>
                <c:ptCount val="12"/>
                <c:pt idx="0">
                  <c:v>38980</c:v>
                </c:pt>
                <c:pt idx="1">
                  <c:v>4490</c:v>
                </c:pt>
                <c:pt idx="2">
                  <c:v>118459</c:v>
                </c:pt>
                <c:pt idx="3">
                  <c:v>47948</c:v>
                </c:pt>
                <c:pt idx="4">
                  <c:v>77391</c:v>
                </c:pt>
                <c:pt idx="5">
                  <c:v>44721</c:v>
                </c:pt>
                <c:pt idx="6">
                  <c:v>28910</c:v>
                </c:pt>
                <c:pt idx="7">
                  <c:v>16627</c:v>
                </c:pt>
                <c:pt idx="8">
                  <c:v>8336</c:v>
                </c:pt>
                <c:pt idx="9">
                  <c:v>3870</c:v>
                </c:pt>
                <c:pt idx="10">
                  <c:v>1291</c:v>
                </c:pt>
                <c:pt idx="11">
                  <c:v>553</c:v>
                </c:pt>
              </c:numCache>
            </c:numRef>
          </c:val>
          <c:extLst>
            <c:ext xmlns:c16="http://schemas.microsoft.com/office/drawing/2014/chart" uri="{C3380CC4-5D6E-409C-BE32-E72D297353CC}">
              <c16:uniqueId val="{00000008-6BC6-4FCB-8583-3196B0F868A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Qatari Employed Population (15+) by Status in Employment, Sex &amp; Age Group</a:t>
            </a:r>
          </a:p>
        </c:rich>
      </c:tx>
      <c:layout>
        <c:manualLayout>
          <c:xMode val="edge"/>
          <c:yMode val="edge"/>
          <c:x val="0.22625579447901426"/>
          <c:y val="4.1062071319579511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6.3434126290725729E-2"/>
          <c:y val="0.16832991354229565"/>
          <c:w val="0.93656587370927424"/>
          <c:h val="0.50842509828090787"/>
        </c:manualLayout>
      </c:layout>
      <c:barChart>
        <c:barDir val="col"/>
        <c:grouping val="clustered"/>
        <c:varyColors val="0"/>
        <c:ser>
          <c:idx val="0"/>
          <c:order val="0"/>
          <c:tx>
            <c:strRef>
              <c:f>'41'!$M$7</c:f>
              <c:strCache>
                <c:ptCount val="1"/>
                <c:pt idx="0">
                  <c:v>Employer</c:v>
                </c:pt>
              </c:strCache>
            </c:strRef>
          </c:tx>
          <c:spPr>
            <a:solidFill>
              <a:schemeClr val="accent1"/>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'41'!$M$8:$M$19</c:f>
              <c:numCache>
                <c:formatCode>_(* #,##0_);_(* \(#,##0\);_(* "-"??_);_(@_)</c:formatCode>
                <c:ptCount val="12"/>
                <c:pt idx="0">
                  <c:v>54</c:v>
                </c:pt>
                <c:pt idx="1">
                  <c:v>74</c:v>
                </c:pt>
                <c:pt idx="2">
                  <c:v>506</c:v>
                </c:pt>
                <c:pt idx="3">
                  <c:v>153</c:v>
                </c:pt>
                <c:pt idx="4">
                  <c:v>514</c:v>
                </c:pt>
                <c:pt idx="5">
                  <c:v>184</c:v>
                </c:pt>
                <c:pt idx="6">
                  <c:v>408</c:v>
                </c:pt>
                <c:pt idx="7">
                  <c:v>63</c:v>
                </c:pt>
                <c:pt idx="8">
                  <c:v>505</c:v>
                </c:pt>
                <c:pt idx="9">
                  <c:v>46</c:v>
                </c:pt>
                <c:pt idx="10">
                  <c:v>48</c:v>
                </c:pt>
                <c:pt idx="11">
                  <c:v>1</c:v>
                </c:pt>
              </c:numCache>
            </c:numRef>
          </c:val>
          <c:extLst>
            <c:ext xmlns:c16="http://schemas.microsoft.com/office/drawing/2014/chart" uri="{C3380CC4-5D6E-409C-BE32-E72D297353CC}">
              <c16:uniqueId val="{00000000-64C1-4CA5-892E-9C04C8963899}"/>
            </c:ext>
          </c:extLst>
        </c:ser>
        <c:ser>
          <c:idx val="1"/>
          <c:order val="1"/>
          <c:tx>
            <c:strRef>
              <c:f>'41'!$N$7</c:f>
              <c:strCache>
                <c:ptCount val="1"/>
                <c:pt idx="0">
                  <c:v>Own Account Worker</c:v>
                </c:pt>
              </c:strCache>
            </c:strRef>
          </c:tx>
          <c:spPr>
            <a:solidFill>
              <a:schemeClr val="accent2"/>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'41'!$N$8:$N$19</c:f>
              <c:numCache>
                <c:formatCode>_(* #,##0_);_(* \(#,##0\);_(* "-"??_);_(@_)</c:formatCode>
                <c:ptCount val="12"/>
                <c:pt idx="0">
                  <c:v>3</c:v>
                </c:pt>
                <c:pt idx="1">
                  <c:v>0</c:v>
                </c:pt>
                <c:pt idx="2">
                  <c:v>12</c:v>
                </c:pt>
                <c:pt idx="3">
                  <c:v>0</c:v>
                </c:pt>
                <c:pt idx="4">
                  <c:v>11</c:v>
                </c:pt>
                <c:pt idx="5">
                  <c:v>0</c:v>
                </c:pt>
                <c:pt idx="6">
                  <c:v>12</c:v>
                </c:pt>
                <c:pt idx="7">
                  <c:v>0</c:v>
                </c:pt>
                <c:pt idx="8">
                  <c:v>12</c:v>
                </c:pt>
                <c:pt idx="9">
                  <c:v>0</c:v>
                </c:pt>
                <c:pt idx="10">
                  <c:v>4</c:v>
                </c:pt>
                <c:pt idx="11">
                  <c:v>0</c:v>
                </c:pt>
              </c:numCache>
            </c:numRef>
          </c:val>
          <c:extLst>
            <c:ext xmlns:c16="http://schemas.microsoft.com/office/drawing/2014/chart" uri="{C3380CC4-5D6E-409C-BE32-E72D297353CC}">
              <c16:uniqueId val="{00000001-64C1-4CA5-892E-9C04C8963899}"/>
            </c:ext>
          </c:extLst>
        </c:ser>
        <c:ser>
          <c:idx val="2"/>
          <c:order val="2"/>
          <c:tx>
            <c:strRef>
              <c:f>'41'!$O$7</c:f>
              <c:strCache>
                <c:ptCount val="1"/>
                <c:pt idx="0">
                  <c:v>Employee</c:v>
                </c:pt>
              </c:strCache>
            </c:strRef>
          </c:tx>
          <c:spPr>
            <a:solidFill>
              <a:schemeClr val="accent3"/>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'41'!$O$8:$O$19</c:f>
              <c:numCache>
                <c:formatCode>_(* #,##0_);_(* \(#,##0\);_(* "-"??_);_(@_)</c:formatCode>
                <c:ptCount val="12"/>
                <c:pt idx="0">
                  <c:v>11147</c:v>
                </c:pt>
                <c:pt idx="1">
                  <c:v>4016</c:v>
                </c:pt>
                <c:pt idx="2">
                  <c:v>22293</c:v>
                </c:pt>
                <c:pt idx="3">
                  <c:v>16506</c:v>
                </c:pt>
                <c:pt idx="4">
                  <c:v>16238</c:v>
                </c:pt>
                <c:pt idx="5">
                  <c:v>15696</c:v>
                </c:pt>
                <c:pt idx="6">
                  <c:v>10933</c:v>
                </c:pt>
                <c:pt idx="7">
                  <c:v>7810</c:v>
                </c:pt>
                <c:pt idx="8">
                  <c:v>4533</c:v>
                </c:pt>
                <c:pt idx="9">
                  <c:v>1670</c:v>
                </c:pt>
                <c:pt idx="10">
                  <c:v>25</c:v>
                </c:pt>
                <c:pt idx="11">
                  <c:v>5</c:v>
                </c:pt>
              </c:numCache>
            </c:numRef>
          </c:val>
          <c:extLst>
            <c:ext xmlns:c16="http://schemas.microsoft.com/office/drawing/2014/chart" uri="{C3380CC4-5D6E-409C-BE32-E72D297353CC}">
              <c16:uniqueId val="{00000002-64C1-4CA5-892E-9C04C8963899}"/>
            </c:ext>
          </c:extLst>
        </c:ser>
        <c:ser>
          <c:idx val="3"/>
          <c:order val="3"/>
          <c:tx>
            <c:strRef>
              <c:f>'41'!$P$7</c:f>
              <c:strCache>
                <c:ptCount val="1"/>
                <c:pt idx="0">
                  <c:v>Non-paid Family Worker</c:v>
                </c:pt>
              </c:strCache>
            </c:strRef>
          </c:tx>
          <c:spPr>
            <a:solidFill>
              <a:schemeClr val="accent4"/>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'41'!$P$8:$P$19</c:f>
              <c:numCache>
                <c:formatCode>_(* #,##0_);_(* \(#,##0\);_(* "-"??_);_(@_)</c:formatCode>
                <c:ptCount val="12"/>
                <c:pt idx="0">
                  <c:v>4</c:v>
                </c:pt>
                <c:pt idx="1">
                  <c:v>0</c:v>
                </c:pt>
                <c:pt idx="2">
                  <c:v>3</c:v>
                </c:pt>
                <c:pt idx="3">
                  <c:v>0</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C1-4CA5-892E-9C04C8963899}"/>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7955482131506261"/>
          <c:y val="0.80718054302006814"/>
          <c:w val="0.19848136919730999"/>
          <c:h val="0.1330361953018415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Non Qatari Employed Population (15+) by Status in Employment, Sex &amp; Age Group</a:t>
            </a:r>
          </a:p>
        </c:rich>
      </c:tx>
      <c:layout>
        <c:manualLayout>
          <c:xMode val="edge"/>
          <c:yMode val="edge"/>
          <c:x val="0.21304824752722479"/>
          <c:y val="2.3615683591316715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ar-QA"/>
        </a:p>
      </c:txPr>
    </c:title>
    <c:autoTitleDeleted val="0"/>
    <c:plotArea>
      <c:layout>
        <c:manualLayout>
          <c:layoutTarget val="inner"/>
          <c:xMode val="edge"/>
          <c:yMode val="edge"/>
          <c:x val="7.0874377740233779E-2"/>
          <c:y val="0.16637896589635984"/>
          <c:w val="0.92912562225976625"/>
          <c:h val="0.51037604592684371"/>
        </c:manualLayout>
      </c:layout>
      <c:barChart>
        <c:barDir val="col"/>
        <c:grouping val="clustered"/>
        <c:varyColors val="0"/>
        <c:ser>
          <c:idx val="0"/>
          <c:order val="0"/>
          <c:tx>
            <c:strRef>
              <c:f>'42'!$M$7</c:f>
              <c:strCache>
                <c:ptCount val="1"/>
                <c:pt idx="0">
                  <c:v>Employer</c:v>
                </c:pt>
              </c:strCache>
            </c:strRef>
          </c:tx>
          <c:spPr>
            <a:solidFill>
              <a:schemeClr val="accent1"/>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'42'!$M$8:$M$19</c:f>
              <c:numCache>
                <c:formatCode>_(* #,##0_);_(* \(#,##0\);_(* "-"??_);_(@_)</c:formatCode>
                <c:ptCount val="12"/>
                <c:pt idx="0">
                  <c:v>323</c:v>
                </c:pt>
                <c:pt idx="1">
                  <c:v>10</c:v>
                </c:pt>
                <c:pt idx="2">
                  <c:v>1613</c:v>
                </c:pt>
                <c:pt idx="3">
                  <c:v>74</c:v>
                </c:pt>
                <c:pt idx="4">
                  <c:v>1924</c:v>
                </c:pt>
                <c:pt idx="5">
                  <c:v>77</c:v>
                </c:pt>
                <c:pt idx="6">
                  <c:v>1058</c:v>
                </c:pt>
                <c:pt idx="7">
                  <c:v>47</c:v>
                </c:pt>
                <c:pt idx="8">
                  <c:v>532</c:v>
                </c:pt>
                <c:pt idx="9">
                  <c:v>18</c:v>
                </c:pt>
                <c:pt idx="10">
                  <c:v>241</c:v>
                </c:pt>
                <c:pt idx="11">
                  <c:v>7</c:v>
                </c:pt>
              </c:numCache>
            </c:numRef>
          </c:val>
          <c:extLst>
            <c:ext xmlns:c16="http://schemas.microsoft.com/office/drawing/2014/chart" uri="{C3380CC4-5D6E-409C-BE32-E72D297353CC}">
              <c16:uniqueId val="{00000000-29B5-4007-A7EA-C0CB23559B25}"/>
            </c:ext>
          </c:extLst>
        </c:ser>
        <c:ser>
          <c:idx val="1"/>
          <c:order val="1"/>
          <c:tx>
            <c:strRef>
              <c:f>'42'!$N$7</c:f>
              <c:strCache>
                <c:ptCount val="1"/>
                <c:pt idx="0">
                  <c:v>Own Account Worker</c:v>
                </c:pt>
              </c:strCache>
            </c:strRef>
          </c:tx>
          <c:spPr>
            <a:solidFill>
              <a:schemeClr val="accent2"/>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'42'!$N$8:$N$19</c:f>
              <c:numCache>
                <c:formatCode>_(* #,##0_);_(* \(#,##0\);_(* "-"??_);_(@_)</c:formatCode>
                <c:ptCount val="12"/>
                <c:pt idx="0">
                  <c:v>63</c:v>
                </c:pt>
                <c:pt idx="1">
                  <c:v>0</c:v>
                </c:pt>
                <c:pt idx="2">
                  <c:v>251</c:v>
                </c:pt>
                <c:pt idx="3">
                  <c:v>0</c:v>
                </c:pt>
                <c:pt idx="4">
                  <c:v>269</c:v>
                </c:pt>
                <c:pt idx="5">
                  <c:v>0</c:v>
                </c:pt>
                <c:pt idx="6">
                  <c:v>179</c:v>
                </c:pt>
                <c:pt idx="7">
                  <c:v>0</c:v>
                </c:pt>
                <c:pt idx="8">
                  <c:v>106</c:v>
                </c:pt>
                <c:pt idx="9">
                  <c:v>0</c:v>
                </c:pt>
                <c:pt idx="10">
                  <c:v>37</c:v>
                </c:pt>
                <c:pt idx="11">
                  <c:v>0</c:v>
                </c:pt>
              </c:numCache>
            </c:numRef>
          </c:val>
          <c:extLst>
            <c:ext xmlns:c16="http://schemas.microsoft.com/office/drawing/2014/chart" uri="{C3380CC4-5D6E-409C-BE32-E72D297353CC}">
              <c16:uniqueId val="{00000001-29B5-4007-A7EA-C0CB23559B25}"/>
            </c:ext>
          </c:extLst>
        </c:ser>
        <c:ser>
          <c:idx val="2"/>
          <c:order val="2"/>
          <c:tx>
            <c:strRef>
              <c:f>'42'!$O$7</c:f>
              <c:strCache>
                <c:ptCount val="1"/>
                <c:pt idx="0">
                  <c:v>Employee</c:v>
                </c:pt>
              </c:strCache>
            </c:strRef>
          </c:tx>
          <c:spPr>
            <a:solidFill>
              <a:schemeClr val="accent3"/>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'42'!$O$8:$O$19</c:f>
              <c:numCache>
                <c:formatCode>_(* #,##0_);_(* \(#,##0\);_(* "-"??_);_(@_)</c:formatCode>
                <c:ptCount val="12"/>
                <c:pt idx="0">
                  <c:v>132628</c:v>
                </c:pt>
                <c:pt idx="1">
                  <c:v>11712</c:v>
                </c:pt>
                <c:pt idx="2">
                  <c:v>649787</c:v>
                </c:pt>
                <c:pt idx="3">
                  <c:v>126150</c:v>
                </c:pt>
                <c:pt idx="4">
                  <c:v>541433</c:v>
                </c:pt>
                <c:pt idx="5">
                  <c:v>102347</c:v>
                </c:pt>
                <c:pt idx="6">
                  <c:v>234221</c:v>
                </c:pt>
                <c:pt idx="7">
                  <c:v>37599</c:v>
                </c:pt>
                <c:pt idx="8">
                  <c:v>69482</c:v>
                </c:pt>
                <c:pt idx="9">
                  <c:v>9259</c:v>
                </c:pt>
                <c:pt idx="10">
                  <c:v>11325</c:v>
                </c:pt>
                <c:pt idx="11">
                  <c:v>1542</c:v>
                </c:pt>
              </c:numCache>
            </c:numRef>
          </c:val>
          <c:extLst>
            <c:ext xmlns:c16="http://schemas.microsoft.com/office/drawing/2014/chart" uri="{C3380CC4-5D6E-409C-BE32-E72D297353CC}">
              <c16:uniqueId val="{00000002-29B5-4007-A7EA-C0CB23559B25}"/>
            </c:ext>
          </c:extLst>
        </c:ser>
        <c:ser>
          <c:idx val="3"/>
          <c:order val="3"/>
          <c:tx>
            <c:strRef>
              <c:f>'42'!$P$7</c:f>
              <c:strCache>
                <c:ptCount val="1"/>
                <c:pt idx="0">
                  <c:v>Non-paid Family Worker</c:v>
                </c:pt>
              </c:strCache>
            </c:strRef>
          </c:tx>
          <c:spPr>
            <a:solidFill>
              <a:schemeClr val="accent4"/>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'42'!$P$8:$P$19</c:f>
              <c:numCache>
                <c:formatCode>_(* #,##0_);_(* \(#,##0\);_(* "-"??_);_(@_)</c:formatCode>
                <c:ptCount val="12"/>
                <c:pt idx="0">
                  <c:v>15</c:v>
                </c:pt>
                <c:pt idx="1">
                  <c:v>1</c:v>
                </c:pt>
                <c:pt idx="2">
                  <c:v>58</c:v>
                </c:pt>
                <c:pt idx="3">
                  <c:v>0</c:v>
                </c:pt>
                <c:pt idx="4">
                  <c:v>41</c:v>
                </c:pt>
                <c:pt idx="5">
                  <c:v>0</c:v>
                </c:pt>
                <c:pt idx="6">
                  <c:v>25</c:v>
                </c:pt>
                <c:pt idx="7">
                  <c:v>0</c:v>
                </c:pt>
                <c:pt idx="8">
                  <c:v>11</c:v>
                </c:pt>
                <c:pt idx="9">
                  <c:v>0</c:v>
                </c:pt>
                <c:pt idx="10">
                  <c:v>7</c:v>
                </c:pt>
                <c:pt idx="11">
                  <c:v>0</c:v>
                </c:pt>
              </c:numCache>
            </c:numRef>
          </c:val>
          <c:extLst>
            <c:ext xmlns:c16="http://schemas.microsoft.com/office/drawing/2014/chart" uri="{C3380CC4-5D6E-409C-BE32-E72D297353CC}">
              <c16:uniqueId val="{00000003-29B5-4007-A7EA-C0CB23559B25}"/>
            </c:ext>
          </c:extLst>
        </c:ser>
        <c:ser>
          <c:idx val="4"/>
          <c:order val="4"/>
          <c:tx>
            <c:strRef>
              <c:f>'42'!$Q$7</c:f>
              <c:strCache>
                <c:ptCount val="1"/>
                <c:pt idx="0">
                  <c:v>paid Family Worker</c:v>
                </c:pt>
              </c:strCache>
            </c:strRef>
          </c:tx>
          <c:spPr>
            <a:solidFill>
              <a:schemeClr val="accent5"/>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'42'!$Q$8:$Q$19</c:f>
              <c:numCache>
                <c:formatCode>_(* #,##0_);_(* \(#,##0\);_(* "-"??_);_(@_)</c:formatCode>
                <c:ptCount val="12"/>
                <c:pt idx="0">
                  <c:v>0</c:v>
                </c:pt>
                <c:pt idx="1">
                  <c:v>9</c:v>
                </c:pt>
                <c:pt idx="2">
                  <c:v>3</c:v>
                </c:pt>
                <c:pt idx="3">
                  <c:v>15</c:v>
                </c:pt>
                <c:pt idx="4">
                  <c:v>1</c:v>
                </c:pt>
                <c:pt idx="5">
                  <c:v>8</c:v>
                </c:pt>
                <c:pt idx="6">
                  <c:v>1</c:v>
                </c:pt>
                <c:pt idx="7">
                  <c:v>5</c:v>
                </c:pt>
                <c:pt idx="8">
                  <c:v>0</c:v>
                </c:pt>
                <c:pt idx="9">
                  <c:v>6</c:v>
                </c:pt>
                <c:pt idx="10">
                  <c:v>0</c:v>
                </c:pt>
                <c:pt idx="11">
                  <c:v>2</c:v>
                </c:pt>
              </c:numCache>
            </c:numRef>
          </c:val>
          <c:extLst>
            <c:ext xmlns:c16="http://schemas.microsoft.com/office/drawing/2014/chart" uri="{C3380CC4-5D6E-409C-BE32-E72D297353CC}">
              <c16:uniqueId val="{00000004-29B5-4007-A7EA-C0CB23559B2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ar-QA"/>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ar-QA"/>
          </a:p>
        </c:txPr>
        <c:crossAx val="852052448"/>
        <c:crosses val="autoZero"/>
        <c:crossBetween val="between"/>
      </c:valAx>
      <c:spPr>
        <a:noFill/>
        <a:ln>
          <a:noFill/>
        </a:ln>
        <a:effectLst/>
      </c:spPr>
    </c:plotArea>
    <c:legend>
      <c:legendPos val="t"/>
      <c:layout>
        <c:manualLayout>
          <c:xMode val="edge"/>
          <c:yMode val="edge"/>
          <c:x val="0.45460723262834918"/>
          <c:y val="0.80718054302006814"/>
          <c:w val="0.24748920834795543"/>
          <c:h val="0.1654584872904978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ar-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ar-QA"/>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2.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5.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7.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3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67.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9.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8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9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9FE5F1-5A47-4D35-A1F4-8D21F37A8D9B}">
  <sheetPr/>
  <sheetViews>
    <sheetView zoomScale="70" workbookViewId="0"/>
  </sheetViews>
  <pageMargins left="0.7" right="0.7" top="0.75" bottom="0.5" header="0.3" footer="0.3"/>
  <pageSetup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8A8321-F9C6-4A2F-800C-F67C4AE7B8AC}">
  <sheetPr/>
  <sheetViews>
    <sheetView zoomScale="85" workbookViewId="0"/>
  </sheetViews>
  <pageMargins left="0.7" right="0.7" top="0.75" bottom="0.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544E4DD-119D-4D6E-BD66-5A4E6F18CDD7}">
  <sheetPr/>
  <sheetViews>
    <sheetView zoomScale="85" workbookViewId="0"/>
  </sheetViews>
  <pageMargins left="0.7" right="0.7" top="0.75" bottom="0.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056BFB6-EAC0-4245-9EBF-42BB281FCF43}">
  <sheetPr/>
  <sheetViews>
    <sheetView zoomScale="70" workbookViewId="0"/>
  </sheetViews>
  <pageMargins left="0.7" right="0.7" top="0.75" bottom="0.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62A630F-5F9D-41F8-A074-63ED9DEFEE4D}">
  <sheetPr/>
  <sheetViews>
    <sheetView zoomScale="80" workbookViewId="0"/>
  </sheetViews>
  <pageMargins left="0.7" right="0.7" top="0.75" bottom="0.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1CF1E94-465D-4EA8-AC02-F78D0F014D27}">
  <sheetPr/>
  <sheetViews>
    <sheetView zoomScale="90" workbookViewId="0"/>
  </sheetViews>
  <pageMargins left="0.7" right="0.7" top="0.75" bottom="0.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A6494D3-E773-4448-88E2-C4EA6118E064}">
  <sheetPr/>
  <sheetViews>
    <sheetView zoomScale="80" workbookViewId="0"/>
  </sheetViews>
  <pageMargins left="0.7" right="0.7" top="0.75" bottom="0.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D78B3C-30B7-42B8-81D1-4E42B4D76975}">
  <sheetPr/>
  <sheetViews>
    <sheetView zoomScale="85" workbookViewId="0"/>
  </sheetViews>
  <pageMargins left="0.7" right="0.7" top="0.75" bottom="0.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0C626D-59D9-47F3-885F-FC9FC8A47F96}">
  <sheetPr/>
  <sheetViews>
    <sheetView zoomScale="85" workbookViewId="0"/>
  </sheetViews>
  <pageMargins left="0.7" right="0.7" top="0.75" bottom="0.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DEF569-684D-4AB1-A4E7-7231C02D6C2C}">
  <sheetPr/>
  <sheetViews>
    <sheetView zoomScale="55" workbookViewId="0"/>
  </sheetViews>
  <pageMargins left="0.7" right="0.7" top="0.75" bottom="0.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0C2FA9-4940-4A6D-B63C-67482FD6157E}">
  <sheetPr/>
  <sheetViews>
    <sheetView zoomScale="70" workbookViewId="0"/>
  </sheetViews>
  <pageMargins left="0.7" right="0.7" top="0.75" bottom="0.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CA1799-144C-4E93-887B-4EA9BF99DD62}">
  <sheetPr/>
  <sheetViews>
    <sheetView zoomScale="85" workbookViewId="0"/>
  </sheetViews>
  <pageMargins left="0.7" right="0.7" top="0.75" bottom="0.5" header="0.3" footer="0.3"/>
  <pageSetup orientation="landscape"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20998E-0DF5-434A-9966-560970F8A6E1}">
  <sheetPr/>
  <sheetViews>
    <sheetView zoomScale="80" workbookViewId="0"/>
  </sheetViews>
  <pageMargins left="0.7" right="0.7" top="0.75" bottom="0.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92C3269-C486-4433-8EE8-AF13588CA71E}">
  <sheetPr/>
  <sheetViews>
    <sheetView zoomScale="80" workbookViewId="0"/>
  </sheetViews>
  <pageMargins left="0.7" right="0.7" top="0.75" bottom="0.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2124E5-C39D-4FE1-AA86-6DF27BC6FC63}">
  <sheetPr/>
  <sheetViews>
    <sheetView zoomScale="70" workbookViewId="0"/>
  </sheetViews>
  <pageMargins left="0.7" right="0.7" top="0.75" bottom="0.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8B46B5-8603-4920-AEF1-7CC93AD29AD0}">
  <sheetPr/>
  <sheetViews>
    <sheetView zoomScale="70" workbookViewId="0"/>
  </sheetViews>
  <pageMargins left="0.7" right="0.7" top="0.75" bottom="0.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2A88CC0-84A2-4AF4-972B-C389376D2EF7}">
  <sheetPr/>
  <sheetViews>
    <sheetView zoomScale="70" workbookViewId="0"/>
  </sheetViews>
  <pageMargins left="0.7" right="0.7" top="0.75" bottom="0.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25658F-D279-49A5-9B4D-FDBF5DAFE46E}">
  <sheetPr/>
  <sheetViews>
    <sheetView zoomScale="70" workbookViewId="0"/>
  </sheetViews>
  <pageMargins left="0.7" right="0.7" top="0.75" bottom="0.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5A68A9C-6B0C-4B22-8B6D-A4F843EAD4FD}">
  <sheetPr/>
  <sheetViews>
    <sheetView zoomScale="70" workbookViewId="0"/>
  </sheetViews>
  <pageMargins left="0.7" right="0.7" top="0.75" bottom="0.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681EF8-F804-40CF-93B5-19F30D9A29C7}">
  <sheetPr/>
  <sheetViews>
    <sheetView zoomScale="70" workbookViewId="0"/>
  </sheetViews>
  <pageMargins left="0.7" right="0.7" top="0.75" bottom="0.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4B5AC4-3CA0-4B04-9843-F918ECED166A}">
  <sheetPr/>
  <sheetViews>
    <sheetView zoomScale="80" workbookViewId="0"/>
  </sheetViews>
  <pageMargins left="0.7" right="0.7" top="0.75" bottom="0.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D94337-345E-4037-B822-66CA00B29BE9}">
  <sheetPr/>
  <sheetViews>
    <sheetView zoomScale="80" workbookViewId="0"/>
  </sheetViews>
  <pageMargins left="0.7" right="0.7" top="0.75" bottom="0.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546D89-1F93-4159-B902-F1C496BA4BBF}">
  <sheetPr/>
  <sheetViews>
    <sheetView zoomScale="85" workbookViewId="0"/>
  </sheetViews>
  <pageMargins left="0.7" right="0.7" top="0.75" bottom="0.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80911BE-2C48-4355-A71F-96DDA5EFE50B}">
  <sheetPr/>
  <sheetViews>
    <sheetView zoomScale="85" workbookViewId="0"/>
  </sheetViews>
  <pageMargins left="0.7" right="0.7" top="0.75" bottom="0.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0103F7B-536C-4819-AB04-8293B4501E85}">
  <sheetPr/>
  <sheetViews>
    <sheetView zoomScale="70" workbookViewId="0"/>
  </sheetViews>
  <pageMargins left="0.7" right="0.7" top="0.75" bottom="0.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F240BA-0B4E-4EE8-9A7B-2C2FA4DBBB45}">
  <sheetPr/>
  <sheetViews>
    <sheetView zoomScale="70" workbookViewId="0"/>
  </sheetViews>
  <pageMargins left="0.7" right="0.7" top="0.75" bottom="0.5" header="0.3" footer="0.3"/>
  <pageSetup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png"/><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2.png"/><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8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9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4.png"/><Relationship Id="rId1" Type="http://schemas.openxmlformats.org/officeDocument/2006/relationships/image" Target="../media/image23.png"/></Relationships>
</file>

<file path=xl/drawings/_rels/drawing21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6.png"/><Relationship Id="rId1" Type="http://schemas.openxmlformats.org/officeDocument/2006/relationships/image" Target="../media/image25.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8.png"/><Relationship Id="rId1" Type="http://schemas.openxmlformats.org/officeDocument/2006/relationships/image" Target="../media/image27.png"/></Relationships>
</file>

<file path=xl/drawings/_rels/drawing2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30.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31.png"/></Relationships>
</file>

<file path=xl/drawings/_rels/drawing2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34.png"/><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7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807E8EBD-D3F2-49C4-B2A9-43FDA165F3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2A4A580B-C68C-42ED-A550-26EF715A52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152400</xdr:rowOff>
    </xdr:from>
    <xdr:to>
      <xdr:col>8</xdr:col>
      <xdr:colOff>609600</xdr:colOff>
      <xdr:row>40</xdr:row>
      <xdr:rowOff>165100</xdr:rowOff>
    </xdr:to>
    <xdr:pic>
      <xdr:nvPicPr>
        <xdr:cNvPr id="3" name="Picture 2">
          <a:extLst>
            <a:ext uri="{FF2B5EF4-FFF2-40B4-BE49-F238E27FC236}">
              <a16:creationId xmlns:a16="http://schemas.microsoft.com/office/drawing/2014/main" id="{FE213400-7AB0-4C49-B8D7-A4B8926DB1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46100"/>
          <a:ext cx="6781800" cy="899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EC3A4B80-3A1A-4BA8-BC58-697DCFF21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9E4A4373-239F-4348-9106-5C0D32607D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100.xml><?xml version="1.0" encoding="utf-8"?>
<c:userShapes xmlns:c="http://schemas.openxmlformats.org/drawingml/2006/chart">
  <cdr:relSizeAnchor xmlns:cdr="http://schemas.openxmlformats.org/drawingml/2006/chartDrawing">
    <cdr:from>
      <cdr:x>0</cdr:x>
      <cdr:y>0</cdr:y>
    </cdr:from>
    <cdr:to>
      <cdr:x>0.08639</cdr:x>
      <cdr:y>0.09893</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47631" cy="644023"/>
        </a:xfrm>
        <a:prstGeom xmlns:a="http://schemas.openxmlformats.org/drawingml/2006/main" prst="rect">
          <a:avLst/>
        </a:prstGeom>
      </cdr:spPr>
    </cdr:pic>
  </cdr:relSizeAnchor>
  <cdr:relSizeAnchor xmlns:cdr="http://schemas.openxmlformats.org/drawingml/2006/chartDrawing">
    <cdr:from>
      <cdr:x>0.91109</cdr:x>
      <cdr:y>0.00825</cdr:y>
    </cdr:from>
    <cdr:to>
      <cdr:x>0.99371</cdr:x>
      <cdr:y>0.10004</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4709" y="53719"/>
          <a:ext cx="715005" cy="597521"/>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0.83734</cdr:x>
      <cdr:y>0.84854</cdr:y>
    </cdr:from>
    <cdr:to>
      <cdr:x>1</cdr:x>
      <cdr:y>1</cdr:y>
    </cdr:to>
    <cdr:grpSp>
      <cdr:nvGrpSpPr>
        <cdr:cNvPr id="5" name="Group 4">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flipH="1">
          <a:off x="7257854" y="5536405"/>
          <a:ext cx="1409896" cy="988220"/>
          <a:chOff x="163065" y="0"/>
          <a:chExt cx="1245526" cy="951822"/>
        </a:xfrm>
      </cdr:grpSpPr>
      <cdr:sp macro="" textlink="">
        <cdr:nvSpPr>
          <cdr:cNvPr id="7"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(23)</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0.84854</cdr:y>
    </cdr:from>
    <cdr:to>
      <cdr:x>0.17716</cdr:x>
      <cdr:y>1</cdr:y>
    </cdr:to>
    <cdr:grpSp>
      <cdr:nvGrpSpPr>
        <cdr:cNvPr id="10" name="Group 9">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a:off x="0" y="5536405"/>
          <a:ext cx="1535579" cy="988220"/>
          <a:chOff x="163065" y="0"/>
          <a:chExt cx="1245526" cy="951822"/>
        </a:xfrm>
      </cdr:grpSpPr>
      <cdr:sp macro="" textlink="">
        <cdr:nvSpPr>
          <cdr:cNvPr id="11"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(23)</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E13D4C6F-9459-44CA-A138-4BA8D0316E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1221471</xdr:colOff>
      <xdr:row>0</xdr:row>
      <xdr:rowOff>0</xdr:rowOff>
    </xdr:from>
    <xdr:to>
      <xdr:col>7</xdr:col>
      <xdr:colOff>1936877</xdr:colOff>
      <xdr:row>2</xdr:row>
      <xdr:rowOff>73584</xdr:rowOff>
    </xdr:to>
    <xdr:pic>
      <xdr:nvPicPr>
        <xdr:cNvPr id="3" name="Picture 2">
          <a:extLst>
            <a:ext uri="{FF2B5EF4-FFF2-40B4-BE49-F238E27FC236}">
              <a16:creationId xmlns:a16="http://schemas.microsoft.com/office/drawing/2014/main" id="{F17D45E5-EB62-4D15-8E3E-2C54CA9F8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66014" y="0"/>
          <a:ext cx="715406" cy="61787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CCC5586D-B0ED-43BB-A8AA-6E0C4F20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6</xdr:col>
      <xdr:colOff>1210585</xdr:colOff>
      <xdr:row>0</xdr:row>
      <xdr:rowOff>0</xdr:rowOff>
    </xdr:from>
    <xdr:to>
      <xdr:col>6</xdr:col>
      <xdr:colOff>1925991</xdr:colOff>
      <xdr:row>2</xdr:row>
      <xdr:rowOff>73584</xdr:rowOff>
    </xdr:to>
    <xdr:pic>
      <xdr:nvPicPr>
        <xdr:cNvPr id="3" name="Picture 2">
          <a:extLst>
            <a:ext uri="{FF2B5EF4-FFF2-40B4-BE49-F238E27FC236}">
              <a16:creationId xmlns:a16="http://schemas.microsoft.com/office/drawing/2014/main" id="{013EBD4B-49AA-4D5B-8ABB-6084505B1B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8F00A9E0-80CB-495C-8B79-A69259C2C8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1210585</xdr:colOff>
      <xdr:row>0</xdr:row>
      <xdr:rowOff>0</xdr:rowOff>
    </xdr:from>
    <xdr:to>
      <xdr:col>7</xdr:col>
      <xdr:colOff>1925991</xdr:colOff>
      <xdr:row>2</xdr:row>
      <xdr:rowOff>73584</xdr:rowOff>
    </xdr:to>
    <xdr:pic>
      <xdr:nvPicPr>
        <xdr:cNvPr id="3" name="Picture 2">
          <a:extLst>
            <a:ext uri="{FF2B5EF4-FFF2-40B4-BE49-F238E27FC236}">
              <a16:creationId xmlns:a16="http://schemas.microsoft.com/office/drawing/2014/main" id="{2B704F82-FB29-4B21-9FD6-8934715799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367586</xdr:colOff>
      <xdr:row>2</xdr:row>
      <xdr:rowOff>89055</xdr:rowOff>
    </xdr:to>
    <xdr:pic>
      <xdr:nvPicPr>
        <xdr:cNvPr id="2" name="Picture 1">
          <a:extLst>
            <a:ext uri="{FF2B5EF4-FFF2-40B4-BE49-F238E27FC236}">
              <a16:creationId xmlns:a16="http://schemas.microsoft.com/office/drawing/2014/main" id="{D6CC7C4A-8504-40FE-AC74-E7E4ED56A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2164046</xdr:colOff>
      <xdr:row>0</xdr:row>
      <xdr:rowOff>0</xdr:rowOff>
    </xdr:from>
    <xdr:to>
      <xdr:col>10</xdr:col>
      <xdr:colOff>360371</xdr:colOff>
      <xdr:row>2</xdr:row>
      <xdr:rowOff>79988</xdr:rowOff>
    </xdr:to>
    <xdr:pic>
      <xdr:nvPicPr>
        <xdr:cNvPr id="3" name="Picture 2">
          <a:extLst>
            <a:ext uri="{FF2B5EF4-FFF2-40B4-BE49-F238E27FC236}">
              <a16:creationId xmlns:a16="http://schemas.microsoft.com/office/drawing/2014/main" id="{4199FEF1-E7B1-4A3A-97FE-813C1FA679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537AF37D-9672-43E7-9E16-FE2B39175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9B61F40B-0850-4E39-8E86-0FCE19D80E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EE1984C9-7FA4-4631-9088-A5AF1C2AC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7A4ABAC1-F1C9-4C73-9195-2785E164C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5DE241-BD7C-4219-A0C4-8620D360E5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2106975</xdr:colOff>
      <xdr:row>0</xdr:row>
      <xdr:rowOff>0</xdr:rowOff>
    </xdr:from>
    <xdr:to>
      <xdr:col>10</xdr:col>
      <xdr:colOff>371362</xdr:colOff>
      <xdr:row>2</xdr:row>
      <xdr:rowOff>91397</xdr:rowOff>
    </xdr:to>
    <xdr:pic>
      <xdr:nvPicPr>
        <xdr:cNvPr id="3" name="Picture 2">
          <a:extLst>
            <a:ext uri="{FF2B5EF4-FFF2-40B4-BE49-F238E27FC236}">
              <a16:creationId xmlns:a16="http://schemas.microsoft.com/office/drawing/2014/main" id="{8B780A9E-0059-47F5-8CC3-DC5ED0BC0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140" y="0"/>
          <a:ext cx="720716" cy="629279"/>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744E2A-6FB8-4F84-A982-C7B40C94A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2115938</xdr:colOff>
      <xdr:row>0</xdr:row>
      <xdr:rowOff>0</xdr:rowOff>
    </xdr:from>
    <xdr:to>
      <xdr:col>11</xdr:col>
      <xdr:colOff>2910</xdr:colOff>
      <xdr:row>2</xdr:row>
      <xdr:rowOff>91397</xdr:rowOff>
    </xdr:to>
    <xdr:pic>
      <xdr:nvPicPr>
        <xdr:cNvPr id="3" name="Picture 2">
          <a:extLst>
            <a:ext uri="{FF2B5EF4-FFF2-40B4-BE49-F238E27FC236}">
              <a16:creationId xmlns:a16="http://schemas.microsoft.com/office/drawing/2014/main" id="{67067D17-9269-4633-B434-B001EF5B62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4103" y="0"/>
          <a:ext cx="728783" cy="629279"/>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88EDFA2A-BE81-4C4C-A53A-F5076DB05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2087363</xdr:colOff>
      <xdr:row>0</xdr:row>
      <xdr:rowOff>0</xdr:rowOff>
    </xdr:from>
    <xdr:to>
      <xdr:col>10</xdr:col>
      <xdr:colOff>369415</xdr:colOff>
      <xdr:row>2</xdr:row>
      <xdr:rowOff>109210</xdr:rowOff>
    </xdr:to>
    <xdr:pic>
      <xdr:nvPicPr>
        <xdr:cNvPr id="3" name="Picture 2">
          <a:extLst>
            <a:ext uri="{FF2B5EF4-FFF2-40B4-BE49-F238E27FC236}">
              <a16:creationId xmlns:a16="http://schemas.microsoft.com/office/drawing/2014/main" id="{478CEC14-77EB-4700-8F08-F3BA722947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35528" y="0"/>
          <a:ext cx="738381" cy="6470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AF6FCA8-63E6-4280-92D0-04836B043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19</xdr:col>
      <xdr:colOff>617247</xdr:colOff>
      <xdr:row>0</xdr:row>
      <xdr:rowOff>27677</xdr:rowOff>
    </xdr:from>
    <xdr:to>
      <xdr:col>19</xdr:col>
      <xdr:colOff>1334110</xdr:colOff>
      <xdr:row>2</xdr:row>
      <xdr:rowOff>83990</xdr:rowOff>
    </xdr:to>
    <xdr:pic>
      <xdr:nvPicPr>
        <xdr:cNvPr id="3" name="Picture 2">
          <a:extLst>
            <a:ext uri="{FF2B5EF4-FFF2-40B4-BE49-F238E27FC236}">
              <a16:creationId xmlns:a16="http://schemas.microsoft.com/office/drawing/2014/main" id="{FB11B44F-ACA2-4BE5-BE51-FDAA22A405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09247" y="27677"/>
          <a:ext cx="716863" cy="58971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59111A65-930D-48EC-9497-0BE1969C9D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4AE2AE32-B395-4696-A119-BD8074509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4" name="Picture 3">
          <a:extLst>
            <a:ext uri="{FF2B5EF4-FFF2-40B4-BE49-F238E27FC236}">
              <a16:creationId xmlns:a16="http://schemas.microsoft.com/office/drawing/2014/main" id="{1DE35B9C-20A1-4E3B-BBE7-EAA86B957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2169167</xdr:colOff>
      <xdr:row>0</xdr:row>
      <xdr:rowOff>0</xdr:rowOff>
    </xdr:from>
    <xdr:to>
      <xdr:col>10</xdr:col>
      <xdr:colOff>359088</xdr:colOff>
      <xdr:row>2</xdr:row>
      <xdr:rowOff>73584</xdr:rowOff>
    </xdr:to>
    <xdr:pic>
      <xdr:nvPicPr>
        <xdr:cNvPr id="5" name="Picture 4">
          <a:extLst>
            <a:ext uri="{FF2B5EF4-FFF2-40B4-BE49-F238E27FC236}">
              <a16:creationId xmlns:a16="http://schemas.microsoft.com/office/drawing/2014/main" id="{95D44897-374E-4BF9-9DC9-9FE4D5E3DC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2FCD58E2-0224-4153-87AD-48E4BB68EF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(24)</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D8CA1315-A087-4695-8165-DD64CC8B5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6B3240A7-0036-4EA7-9BBA-96A3B82EBC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4980494-4AAF-4AF6-B55D-6A39CD31CE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B34368DD-BDDA-4B62-AADD-E7A96017C5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1911672</xdr:colOff>
      <xdr:row>0</xdr:row>
      <xdr:rowOff>0</xdr:rowOff>
    </xdr:from>
    <xdr:to>
      <xdr:col>11</xdr:col>
      <xdr:colOff>382245</xdr:colOff>
      <xdr:row>2</xdr:row>
      <xdr:rowOff>91397</xdr:rowOff>
    </xdr:to>
    <xdr:pic>
      <xdr:nvPicPr>
        <xdr:cNvPr id="3" name="Picture 2">
          <a:extLst>
            <a:ext uri="{FF2B5EF4-FFF2-40B4-BE49-F238E27FC236}">
              <a16:creationId xmlns:a16="http://schemas.microsoft.com/office/drawing/2014/main" id="{BB9063F3-09E2-4182-8B7E-C59CC3D735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5043" y="0"/>
          <a:ext cx="723916" cy="63568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F537A695-AFB3-402B-B06D-962C445C1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1888534</xdr:colOff>
      <xdr:row>0</xdr:row>
      <xdr:rowOff>0</xdr:rowOff>
    </xdr:from>
    <xdr:to>
      <xdr:col>10</xdr:col>
      <xdr:colOff>368969</xdr:colOff>
      <xdr:row>2</xdr:row>
      <xdr:rowOff>109210</xdr:rowOff>
    </xdr:to>
    <xdr:pic>
      <xdr:nvPicPr>
        <xdr:cNvPr id="3" name="Picture 2">
          <a:extLst>
            <a:ext uri="{FF2B5EF4-FFF2-40B4-BE49-F238E27FC236}">
              <a16:creationId xmlns:a16="http://schemas.microsoft.com/office/drawing/2014/main" id="{C1E5E8C6-4775-4B6A-A55E-70E5E2163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2837" y="0"/>
          <a:ext cx="729649" cy="64523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CB6216BF-441E-4369-9EEC-50DD753F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1884951</xdr:colOff>
      <xdr:row>0</xdr:row>
      <xdr:rowOff>0</xdr:rowOff>
    </xdr:from>
    <xdr:to>
      <xdr:col>11</xdr:col>
      <xdr:colOff>363365</xdr:colOff>
      <xdr:row>2</xdr:row>
      <xdr:rowOff>109210</xdr:rowOff>
    </xdr:to>
    <xdr:pic>
      <xdr:nvPicPr>
        <xdr:cNvPr id="3" name="Picture 2">
          <a:extLst>
            <a:ext uri="{FF2B5EF4-FFF2-40B4-BE49-F238E27FC236}">
              <a16:creationId xmlns:a16="http://schemas.microsoft.com/office/drawing/2014/main" id="{E6D0868F-9F5A-412D-B5A6-04A490D6E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70689" y="0"/>
          <a:ext cx="729245" cy="6484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EFBECD16-D04F-488E-A76D-02FAA8727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21233A6F-6F26-48A1-8808-AFEAEBFD3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152400</xdr:rowOff>
    </xdr:to>
    <xdr:pic>
      <xdr:nvPicPr>
        <xdr:cNvPr id="3" name="Picture 2">
          <a:extLst>
            <a:ext uri="{FF2B5EF4-FFF2-40B4-BE49-F238E27FC236}">
              <a16:creationId xmlns:a16="http://schemas.microsoft.com/office/drawing/2014/main" id="{C423D670-A7FE-45DD-87AB-B1D539DF5D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424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136090</xdr:rowOff>
    </xdr:to>
    <xdr:pic>
      <xdr:nvPicPr>
        <xdr:cNvPr id="2" name="Picture 1">
          <a:extLst>
            <a:ext uri="{FF2B5EF4-FFF2-40B4-BE49-F238E27FC236}">
              <a16:creationId xmlns:a16="http://schemas.microsoft.com/office/drawing/2014/main" id="{492AAD67-ACF9-4D8C-8276-078525FC0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62563"/>
        </a:xfrm>
        <a:prstGeom prst="rect">
          <a:avLst/>
        </a:prstGeom>
      </xdr:spPr>
    </xdr:pic>
    <xdr:clientData/>
  </xdr:twoCellAnchor>
  <xdr:twoCellAnchor editAs="oneCell">
    <xdr:from>
      <xdr:col>9</xdr:col>
      <xdr:colOff>750932</xdr:colOff>
      <xdr:row>0</xdr:row>
      <xdr:rowOff>0</xdr:rowOff>
    </xdr:from>
    <xdr:to>
      <xdr:col>9</xdr:col>
      <xdr:colOff>1482689</xdr:colOff>
      <xdr:row>2</xdr:row>
      <xdr:rowOff>127023</xdr:rowOff>
    </xdr:to>
    <xdr:pic>
      <xdr:nvPicPr>
        <xdr:cNvPr id="3" name="Picture 2">
          <a:extLst>
            <a:ext uri="{FF2B5EF4-FFF2-40B4-BE49-F238E27FC236}">
              <a16:creationId xmlns:a16="http://schemas.microsoft.com/office/drawing/2014/main" id="{7188040E-821F-44FB-96E9-89E0B3077A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9470" y="0"/>
          <a:ext cx="731757" cy="666285"/>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141952</xdr:rowOff>
    </xdr:to>
    <xdr:pic>
      <xdr:nvPicPr>
        <xdr:cNvPr id="2" name="Picture 1">
          <a:extLst>
            <a:ext uri="{FF2B5EF4-FFF2-40B4-BE49-F238E27FC236}">
              <a16:creationId xmlns:a16="http://schemas.microsoft.com/office/drawing/2014/main" id="{F4F7CF95-2E2D-47DA-BD5C-24D833684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8</xdr:col>
      <xdr:colOff>737450</xdr:colOff>
      <xdr:row>0</xdr:row>
      <xdr:rowOff>0</xdr:rowOff>
    </xdr:from>
    <xdr:to>
      <xdr:col>8</xdr:col>
      <xdr:colOff>1469207</xdr:colOff>
      <xdr:row>2</xdr:row>
      <xdr:rowOff>132885</xdr:rowOff>
    </xdr:to>
    <xdr:pic>
      <xdr:nvPicPr>
        <xdr:cNvPr id="3" name="Picture 2">
          <a:extLst>
            <a:ext uri="{FF2B5EF4-FFF2-40B4-BE49-F238E27FC236}">
              <a16:creationId xmlns:a16="http://schemas.microsoft.com/office/drawing/2014/main" id="{D7100C67-17DF-46BB-A2CD-096C767A5F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8510" y="0"/>
          <a:ext cx="731757" cy="666285"/>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absoluteAnchor>
    <xdr:pos x="0" y="0"/>
    <xdr:ext cx="8659091" cy="6511636"/>
    <xdr:graphicFrame macro="">
      <xdr:nvGraphicFramePr>
        <xdr:cNvPr id="2" name="Chart 1">
          <a:extLst>
            <a:ext uri="{FF2B5EF4-FFF2-40B4-BE49-F238E27FC236}">
              <a16:creationId xmlns:a16="http://schemas.microsoft.com/office/drawing/2014/main" id="{4179CAEC-97DF-4619-8167-19529B4378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0.78473</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12" y="5107337"/>
          <a:ext cx="3220828" cy="1361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7135" y="5592323"/>
          <a:ext cx="1101956" cy="919313"/>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9309"/>
          <a:ext cx="1245437" cy="95232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DFEA3C0D-9447-4772-B442-871B4A0908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9</xdr:col>
      <xdr:colOff>728934</xdr:colOff>
      <xdr:row>0</xdr:row>
      <xdr:rowOff>0</xdr:rowOff>
    </xdr:from>
    <xdr:to>
      <xdr:col>9</xdr:col>
      <xdr:colOff>1460691</xdr:colOff>
      <xdr:row>2</xdr:row>
      <xdr:rowOff>128403</xdr:rowOff>
    </xdr:to>
    <xdr:pic>
      <xdr:nvPicPr>
        <xdr:cNvPr id="3" name="Picture 2">
          <a:extLst>
            <a:ext uri="{FF2B5EF4-FFF2-40B4-BE49-F238E27FC236}">
              <a16:creationId xmlns:a16="http://schemas.microsoft.com/office/drawing/2014/main" id="{21AB6C03-457E-4CC2-8F97-6116EF7FC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4369" y="0"/>
          <a:ext cx="731757" cy="666285"/>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3FBB7D1-23FA-42CB-ACC7-4024275F20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0.75996</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55" y="4946073"/>
          <a:ext cx="3220792" cy="1522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p>
        <a:p xmlns:a="http://schemas.openxmlformats.org/drawingml/2006/main">
          <a:pPr rtl="1"/>
          <a:r>
            <a:rPr lang="ar-QA" sz="350" b="1" baseline="0">
              <a:solidFill>
                <a:srgbClr val="595959"/>
              </a:solidFill>
              <a:latin typeface="Calibri (Body)"/>
            </a:rPr>
            <a:t> </a:t>
          </a:r>
        </a:p>
        <a:p xmlns:a="http://schemas.openxmlformats.org/drawingml/2006/main">
          <a:pPr rtl="1"/>
          <a:r>
            <a:rPr lang="ar-QA" sz="1050" b="1" baseline="0">
              <a:solidFill>
                <a:srgbClr val="595959"/>
              </a:solidFill>
              <a:latin typeface="Calibri (Body)"/>
            </a:rPr>
            <a:t>منزلي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6D301E40-28A4-43D5-8F0E-64A0F5FA0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859563</xdr:colOff>
      <xdr:row>0</xdr:row>
      <xdr:rowOff>0</xdr:rowOff>
    </xdr:from>
    <xdr:to>
      <xdr:col>8</xdr:col>
      <xdr:colOff>1591320</xdr:colOff>
      <xdr:row>2</xdr:row>
      <xdr:rowOff>128403</xdr:rowOff>
    </xdr:to>
    <xdr:pic>
      <xdr:nvPicPr>
        <xdr:cNvPr id="3" name="Picture 2">
          <a:extLst>
            <a:ext uri="{FF2B5EF4-FFF2-40B4-BE49-F238E27FC236}">
              <a16:creationId xmlns:a16="http://schemas.microsoft.com/office/drawing/2014/main" id="{2EFB29AB-0636-4AE7-A91E-03B555433F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4620" y="0"/>
          <a:ext cx="731757" cy="67268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F5141CCF-67F0-461E-848B-A6910D97B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7</xdr:col>
      <xdr:colOff>859564</xdr:colOff>
      <xdr:row>0</xdr:row>
      <xdr:rowOff>0</xdr:rowOff>
    </xdr:from>
    <xdr:to>
      <xdr:col>7</xdr:col>
      <xdr:colOff>1591321</xdr:colOff>
      <xdr:row>2</xdr:row>
      <xdr:rowOff>128403</xdr:rowOff>
    </xdr:to>
    <xdr:pic>
      <xdr:nvPicPr>
        <xdr:cNvPr id="3" name="Picture 2">
          <a:extLst>
            <a:ext uri="{FF2B5EF4-FFF2-40B4-BE49-F238E27FC236}">
              <a16:creationId xmlns:a16="http://schemas.microsoft.com/office/drawing/2014/main" id="{4962F6C8-85AF-41C1-8D8F-73397E391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7278" y="0"/>
          <a:ext cx="731757" cy="67268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185DEE29-131E-42DE-BF67-1CE818EBF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AFA26B6D-B669-4CC6-894C-858260E827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4</xdr:col>
      <xdr:colOff>2059570</xdr:colOff>
      <xdr:row>0</xdr:row>
      <xdr:rowOff>27677</xdr:rowOff>
    </xdr:from>
    <xdr:to>
      <xdr:col>4</xdr:col>
      <xdr:colOff>2774811</xdr:colOff>
      <xdr:row>2</xdr:row>
      <xdr:rowOff>77063</xdr:rowOff>
    </xdr:to>
    <xdr:pic>
      <xdr:nvPicPr>
        <xdr:cNvPr id="3" name="Picture 2">
          <a:extLst>
            <a:ext uri="{FF2B5EF4-FFF2-40B4-BE49-F238E27FC236}">
              <a16:creationId xmlns:a16="http://schemas.microsoft.com/office/drawing/2014/main" id="{5B5C80F7-6ED4-4D22-B0A4-4144DD2B6F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970" y="27677"/>
          <a:ext cx="715241" cy="582786"/>
        </a:xfrm>
        <a:prstGeom prst="rect">
          <a:avLst/>
        </a:prstGeom>
      </xdr:spPr>
    </xdr:pic>
    <xdr:clientData/>
  </xdr:twoCellAnchor>
</xdr:wsDr>
</file>

<file path=xl/drawings/drawing13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0.80234</cdr:y>
    </cdr:from>
    <cdr:to>
      <cdr:x>0.49965</cdr:x>
      <cdr:y>0.98266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19699"/>
          <a:ext cx="3321533" cy="1173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(28)</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9AEA40F6-220D-4E7D-AE84-9E1702F20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881335</xdr:colOff>
      <xdr:row>0</xdr:row>
      <xdr:rowOff>0</xdr:rowOff>
    </xdr:from>
    <xdr:to>
      <xdr:col>8</xdr:col>
      <xdr:colOff>1613092</xdr:colOff>
      <xdr:row>2</xdr:row>
      <xdr:rowOff>128403</xdr:rowOff>
    </xdr:to>
    <xdr:pic>
      <xdr:nvPicPr>
        <xdr:cNvPr id="3" name="Picture 2">
          <a:extLst>
            <a:ext uri="{FF2B5EF4-FFF2-40B4-BE49-F238E27FC236}">
              <a16:creationId xmlns:a16="http://schemas.microsoft.com/office/drawing/2014/main" id="{8B9783C6-840A-4C53-BEE5-59A0F53B7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6392" y="0"/>
          <a:ext cx="731757" cy="67268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DDF20769-09F5-4C39-885C-7AE3B6742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0.80527</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38749"/>
          <a:ext cx="3321533" cy="1211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(29)</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2AFA305A-59EB-49F1-8B1B-8FA3F3ED3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329106</xdr:colOff>
      <xdr:row>0</xdr:row>
      <xdr:rowOff>28460</xdr:rowOff>
    </xdr:from>
    <xdr:to>
      <xdr:col>14</xdr:col>
      <xdr:colOff>1044347</xdr:colOff>
      <xdr:row>2</xdr:row>
      <xdr:rowOff>84773</xdr:rowOff>
    </xdr:to>
    <xdr:pic>
      <xdr:nvPicPr>
        <xdr:cNvPr id="3" name="Picture 2">
          <a:extLst>
            <a:ext uri="{FF2B5EF4-FFF2-40B4-BE49-F238E27FC236}">
              <a16:creationId xmlns:a16="http://schemas.microsoft.com/office/drawing/2014/main" id="{07FA4858-BE23-4886-880A-644D9F3406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6810" y="28460"/>
          <a:ext cx="715241" cy="5864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740ECC20-6954-42EF-A7E2-31C286F56A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D3651098-0FC3-4245-8A1B-BD38A2F8A3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358B1DD4-32DE-43E9-96FE-EA0FA0552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334774</xdr:colOff>
      <xdr:row>0</xdr:row>
      <xdr:rowOff>28460</xdr:rowOff>
    </xdr:from>
    <xdr:to>
      <xdr:col>13</xdr:col>
      <xdr:colOff>1050015</xdr:colOff>
      <xdr:row>2</xdr:row>
      <xdr:rowOff>84773</xdr:rowOff>
    </xdr:to>
    <xdr:pic>
      <xdr:nvPicPr>
        <xdr:cNvPr id="5" name="Picture 4">
          <a:extLst>
            <a:ext uri="{FF2B5EF4-FFF2-40B4-BE49-F238E27FC236}">
              <a16:creationId xmlns:a16="http://schemas.microsoft.com/office/drawing/2014/main" id="{F041EDEF-6A0E-4B10-8D33-8BB491FD20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5974" y="28460"/>
          <a:ext cx="715241" cy="59234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C6709000-2B05-42F0-A037-029EF12561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5" name="Picture 4">
          <a:extLst>
            <a:ext uri="{FF2B5EF4-FFF2-40B4-BE49-F238E27FC236}">
              <a16:creationId xmlns:a16="http://schemas.microsoft.com/office/drawing/2014/main" id="{5281D72C-EFC3-43DE-A398-829173E95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3732" y="28460"/>
          <a:ext cx="715241" cy="589713"/>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16D786EA-1FEB-47D3-BE68-5B973C041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C379FF2D-C339-4B92-B8CD-BE1623491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6CADB5A-A856-41F4-A988-9FA8DEF3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8298842F-6C1A-4F40-B0CA-7DC3DA4405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6B2F8FA8-60F3-4B6E-9278-36D937B67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A0AE19A9-4C75-4396-AEE6-9FAAA9DE33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162965</xdr:rowOff>
    </xdr:to>
    <xdr:pic>
      <xdr:nvPicPr>
        <xdr:cNvPr id="3" name="Picture 2">
          <a:extLst>
            <a:ext uri="{FF2B5EF4-FFF2-40B4-BE49-F238E27FC236}">
              <a16:creationId xmlns:a16="http://schemas.microsoft.com/office/drawing/2014/main" id="{41D2A08D-68D4-4593-97F4-6AE9CBBF8D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52965"/>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EB4700AC-3210-4C1D-90C2-752671283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1E5643BA-FC2C-41F4-BD9B-E18C55B02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9BEAEDA0-CA41-4099-BE75-D099E5E46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9C659842-4DA3-4FCB-B527-EAB4315B7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52591</xdr:rowOff>
    </xdr:to>
    <xdr:pic>
      <xdr:nvPicPr>
        <xdr:cNvPr id="4" name="Picture 3">
          <a:extLst>
            <a:ext uri="{FF2B5EF4-FFF2-40B4-BE49-F238E27FC236}">
              <a16:creationId xmlns:a16="http://schemas.microsoft.com/office/drawing/2014/main" id="{901F9A85-4F6B-4545-ACEF-2C12CB5EA8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319746</xdr:colOff>
      <xdr:row>0</xdr:row>
      <xdr:rowOff>28460</xdr:rowOff>
    </xdr:from>
    <xdr:to>
      <xdr:col>14</xdr:col>
      <xdr:colOff>1034987</xdr:colOff>
      <xdr:row>2</xdr:row>
      <xdr:rowOff>71984</xdr:rowOff>
    </xdr:to>
    <xdr:pic>
      <xdr:nvPicPr>
        <xdr:cNvPr id="5" name="Picture 4">
          <a:extLst>
            <a:ext uri="{FF2B5EF4-FFF2-40B4-BE49-F238E27FC236}">
              <a16:creationId xmlns:a16="http://schemas.microsoft.com/office/drawing/2014/main" id="{C984C97B-79FD-41AE-ACCA-B6AD55ABED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9223" y="28460"/>
          <a:ext cx="715241" cy="58278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3" name="Picture 2">
          <a:extLst>
            <a:ext uri="{FF2B5EF4-FFF2-40B4-BE49-F238E27FC236}">
              <a16:creationId xmlns:a16="http://schemas.microsoft.com/office/drawing/2014/main" id="{DEB3ACD3-4202-474D-A6CC-8A0203CA0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450723</xdr:colOff>
      <xdr:row>0</xdr:row>
      <xdr:rowOff>36080</xdr:rowOff>
    </xdr:from>
    <xdr:to>
      <xdr:col>10</xdr:col>
      <xdr:colOff>1165964</xdr:colOff>
      <xdr:row>2</xdr:row>
      <xdr:rowOff>85466</xdr:rowOff>
    </xdr:to>
    <xdr:pic>
      <xdr:nvPicPr>
        <xdr:cNvPr id="4" name="Picture 3">
          <a:extLst>
            <a:ext uri="{FF2B5EF4-FFF2-40B4-BE49-F238E27FC236}">
              <a16:creationId xmlns:a16="http://schemas.microsoft.com/office/drawing/2014/main" id="{88F60DA4-2DC8-4FBC-BF07-C22830114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0323" y="36080"/>
          <a:ext cx="715241" cy="58278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879E746-2936-4D3D-AB2C-51FAD493C7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0.84932</cdr:y>
    </cdr:from>
    <cdr:to>
      <cdr:x>0.49965</cdr:x>
      <cdr:y>0.9196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525312"/>
          <a:ext cx="3321533" cy="457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بدون</a:t>
          </a:r>
          <a:r>
            <a:rPr lang="ar-QA" sz="1050" b="1" baseline="0">
              <a:solidFill>
                <a:srgbClr val="595959"/>
              </a:solidFill>
              <a:latin typeface="Calibri (Body)"/>
            </a:rPr>
            <a:t> إعاقات</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مع</a:t>
          </a:r>
          <a:r>
            <a:rPr lang="ar-QA" sz="1050" b="1" baseline="0">
              <a:solidFill>
                <a:srgbClr val="595959"/>
              </a:solidFill>
              <a:latin typeface="Calibri (Body)"/>
            </a:rPr>
            <a:t> إعاقات</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(30)</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30</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5" name="Picture 4">
          <a:extLst>
            <a:ext uri="{FF2B5EF4-FFF2-40B4-BE49-F238E27FC236}">
              <a16:creationId xmlns:a16="http://schemas.microsoft.com/office/drawing/2014/main" id="{FA9BE69C-08D8-4CC6-A956-3E813F29C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614010</xdr:colOff>
      <xdr:row>0</xdr:row>
      <xdr:rowOff>2142</xdr:rowOff>
    </xdr:from>
    <xdr:to>
      <xdr:col>8</xdr:col>
      <xdr:colOff>1329251</xdr:colOff>
      <xdr:row>2</xdr:row>
      <xdr:rowOff>40642</xdr:rowOff>
    </xdr:to>
    <xdr:pic>
      <xdr:nvPicPr>
        <xdr:cNvPr id="6" name="Picture 5">
          <a:extLst>
            <a:ext uri="{FF2B5EF4-FFF2-40B4-BE49-F238E27FC236}">
              <a16:creationId xmlns:a16="http://schemas.microsoft.com/office/drawing/2014/main" id="{C9D57AA5-B894-40BD-9F29-3B32FF902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2245" y="2142"/>
          <a:ext cx="715241" cy="576382"/>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9" name="Picture 8">
          <a:extLst>
            <a:ext uri="{FF2B5EF4-FFF2-40B4-BE49-F238E27FC236}">
              <a16:creationId xmlns:a16="http://schemas.microsoft.com/office/drawing/2014/main" id="{97D4CD65-2F8A-4045-B771-9A275F4B42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10" name="Picture 9">
          <a:extLst>
            <a:ext uri="{FF2B5EF4-FFF2-40B4-BE49-F238E27FC236}">
              <a16:creationId xmlns:a16="http://schemas.microsoft.com/office/drawing/2014/main" id="{B5426ED8-809D-4CA9-8091-D4C542B73A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7" name="Picture 6">
          <a:extLst>
            <a:ext uri="{FF2B5EF4-FFF2-40B4-BE49-F238E27FC236}">
              <a16:creationId xmlns:a16="http://schemas.microsoft.com/office/drawing/2014/main" id="{CE137749-6A6E-421E-8A9C-4D7BD890C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8" name="Picture 7">
          <a:extLst>
            <a:ext uri="{FF2B5EF4-FFF2-40B4-BE49-F238E27FC236}">
              <a16:creationId xmlns:a16="http://schemas.microsoft.com/office/drawing/2014/main" id="{23555253-4F94-4F6C-91AC-476C46857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AE72B046-95DE-4CBF-BA49-2F1B249A0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271110</xdr:colOff>
      <xdr:row>0</xdr:row>
      <xdr:rowOff>34720</xdr:rowOff>
    </xdr:from>
    <xdr:to>
      <xdr:col>14</xdr:col>
      <xdr:colOff>986351</xdr:colOff>
      <xdr:row>2</xdr:row>
      <xdr:rowOff>73220</xdr:rowOff>
    </xdr:to>
    <xdr:pic>
      <xdr:nvPicPr>
        <xdr:cNvPr id="4" name="Picture 3">
          <a:extLst>
            <a:ext uri="{FF2B5EF4-FFF2-40B4-BE49-F238E27FC236}">
              <a16:creationId xmlns:a16="http://schemas.microsoft.com/office/drawing/2014/main" id="{310B0943-3508-4728-A73E-17DB4823B7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10" y="34720"/>
          <a:ext cx="715241" cy="5827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CE772E4-31DA-4CF5-B216-61E6B90DE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16</xdr:col>
      <xdr:colOff>579498</xdr:colOff>
      <xdr:row>0</xdr:row>
      <xdr:rowOff>22746</xdr:rowOff>
    </xdr:from>
    <xdr:to>
      <xdr:col>16</xdr:col>
      <xdr:colOff>1291473</xdr:colOff>
      <xdr:row>2</xdr:row>
      <xdr:rowOff>67650</xdr:rowOff>
    </xdr:to>
    <xdr:pic>
      <xdr:nvPicPr>
        <xdr:cNvPr id="5" name="Picture 4">
          <a:extLst>
            <a:ext uri="{FF2B5EF4-FFF2-40B4-BE49-F238E27FC236}">
              <a16:creationId xmlns:a16="http://schemas.microsoft.com/office/drawing/2014/main" id="{44504F44-9FA7-4E92-94CC-D31065544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97918" y="22746"/>
          <a:ext cx="711975" cy="578304"/>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CFC5FB30-121B-4A00-B9C6-C5ADB0B67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271109</xdr:colOff>
      <xdr:row>0</xdr:row>
      <xdr:rowOff>34719</xdr:rowOff>
    </xdr:from>
    <xdr:to>
      <xdr:col>14</xdr:col>
      <xdr:colOff>986350</xdr:colOff>
      <xdr:row>2</xdr:row>
      <xdr:rowOff>73219</xdr:rowOff>
    </xdr:to>
    <xdr:pic>
      <xdr:nvPicPr>
        <xdr:cNvPr id="5" name="Picture 4">
          <a:extLst>
            <a:ext uri="{FF2B5EF4-FFF2-40B4-BE49-F238E27FC236}">
              <a16:creationId xmlns:a16="http://schemas.microsoft.com/office/drawing/2014/main" id="{A467A78E-0568-4D46-87EC-2152FEE43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09" y="34719"/>
          <a:ext cx="715241" cy="58278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EA51D008-F989-4FF5-A273-56F7DCC35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281995</xdr:colOff>
      <xdr:row>0</xdr:row>
      <xdr:rowOff>23833</xdr:rowOff>
    </xdr:from>
    <xdr:to>
      <xdr:col>13</xdr:col>
      <xdr:colOff>997236</xdr:colOff>
      <xdr:row>2</xdr:row>
      <xdr:rowOff>62333</xdr:rowOff>
    </xdr:to>
    <xdr:pic>
      <xdr:nvPicPr>
        <xdr:cNvPr id="5" name="Picture 4">
          <a:extLst>
            <a:ext uri="{FF2B5EF4-FFF2-40B4-BE49-F238E27FC236}">
              <a16:creationId xmlns:a16="http://schemas.microsoft.com/office/drawing/2014/main" id="{95B52C79-ADE9-4279-AC14-7887405F07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8395" y="23833"/>
          <a:ext cx="715241" cy="58278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9A046D15-32B4-4988-8860-988E6ABACC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4" name="Picture 3">
          <a:extLst>
            <a:ext uri="{FF2B5EF4-FFF2-40B4-BE49-F238E27FC236}">
              <a16:creationId xmlns:a16="http://schemas.microsoft.com/office/drawing/2014/main" id="{0C0683D7-C289-4E00-9959-51930B177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351F4611-DAFB-421D-8697-B40CDFB5F7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5B6C6D1F-F3C2-4607-9F70-55303FE744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D367E097-107D-4ADB-85A7-9E06EDFBC9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8E4D621F-C96A-4FC6-B36C-101D29831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3" name="Picture 2">
          <a:extLst>
            <a:ext uri="{FF2B5EF4-FFF2-40B4-BE49-F238E27FC236}">
              <a16:creationId xmlns:a16="http://schemas.microsoft.com/office/drawing/2014/main" id="{EAE11B1B-42CD-4705-BDF7-CDE2342EB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4" name="Picture 3">
          <a:extLst>
            <a:ext uri="{FF2B5EF4-FFF2-40B4-BE49-F238E27FC236}">
              <a16:creationId xmlns:a16="http://schemas.microsoft.com/office/drawing/2014/main" id="{32E79913-211F-4FED-A490-444B48BB7B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97BC1FDE-47C6-4524-A1A5-51DE56ADB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6FE86F71-4F04-4F41-BB30-BF848E8A37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8BD47CA-1958-4914-9A4D-CABB402A6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A47A8B2A-6331-4262-BB31-0E7EF7DC4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3" name="Picture 2">
          <a:extLst>
            <a:ext uri="{FF2B5EF4-FFF2-40B4-BE49-F238E27FC236}">
              <a16:creationId xmlns:a16="http://schemas.microsoft.com/office/drawing/2014/main" id="{C3F757A1-E3DF-4C2F-AF75-08E81B84B1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1103296</xdr:colOff>
      <xdr:row>0</xdr:row>
      <xdr:rowOff>25309</xdr:rowOff>
    </xdr:from>
    <xdr:to>
      <xdr:col>10</xdr:col>
      <xdr:colOff>1818537</xdr:colOff>
      <xdr:row>2</xdr:row>
      <xdr:rowOff>78008</xdr:rowOff>
    </xdr:to>
    <xdr:pic>
      <xdr:nvPicPr>
        <xdr:cNvPr id="4" name="Picture 3">
          <a:extLst>
            <a:ext uri="{FF2B5EF4-FFF2-40B4-BE49-F238E27FC236}">
              <a16:creationId xmlns:a16="http://schemas.microsoft.com/office/drawing/2014/main" id="{03D10690-E7CC-48CF-A794-B53C04C7A6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9800" y="25309"/>
          <a:ext cx="715241" cy="58278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61766</xdr:rowOff>
    </xdr:to>
    <xdr:pic>
      <xdr:nvPicPr>
        <xdr:cNvPr id="3" name="Picture 2">
          <a:extLst>
            <a:ext uri="{FF2B5EF4-FFF2-40B4-BE49-F238E27FC236}">
              <a16:creationId xmlns:a16="http://schemas.microsoft.com/office/drawing/2014/main" id="{E866287E-CA8E-4205-A954-A8B203D2CA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1335209</xdr:colOff>
      <xdr:row>0</xdr:row>
      <xdr:rowOff>31935</xdr:rowOff>
    </xdr:from>
    <xdr:to>
      <xdr:col>13</xdr:col>
      <xdr:colOff>360798</xdr:colOff>
      <xdr:row>2</xdr:row>
      <xdr:rowOff>84634</xdr:rowOff>
    </xdr:to>
    <xdr:pic>
      <xdr:nvPicPr>
        <xdr:cNvPr id="4" name="Picture 3">
          <a:extLst>
            <a:ext uri="{FF2B5EF4-FFF2-40B4-BE49-F238E27FC236}">
              <a16:creationId xmlns:a16="http://schemas.microsoft.com/office/drawing/2014/main" id="{E751298D-DF7A-4A73-B941-8F34005C2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14235" y="31935"/>
          <a:ext cx="715241" cy="5827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11BA84C-87CC-49B6-B4AA-A2E6A71691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3" name="Picture 2">
          <a:extLst>
            <a:ext uri="{FF2B5EF4-FFF2-40B4-BE49-F238E27FC236}">
              <a16:creationId xmlns:a16="http://schemas.microsoft.com/office/drawing/2014/main" id="{F372CF10-3B6C-4190-AD78-BC352B931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1352721</xdr:colOff>
      <xdr:row>0</xdr:row>
      <xdr:rowOff>31935</xdr:rowOff>
    </xdr:from>
    <xdr:to>
      <xdr:col>13</xdr:col>
      <xdr:colOff>380677</xdr:colOff>
      <xdr:row>2</xdr:row>
      <xdr:rowOff>70435</xdr:rowOff>
    </xdr:to>
    <xdr:pic>
      <xdr:nvPicPr>
        <xdr:cNvPr id="4" name="Picture 3">
          <a:extLst>
            <a:ext uri="{FF2B5EF4-FFF2-40B4-BE49-F238E27FC236}">
              <a16:creationId xmlns:a16="http://schemas.microsoft.com/office/drawing/2014/main" id="{AEC06DFC-FF66-44EA-A563-6A7E468F7A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36007" y="31935"/>
          <a:ext cx="715241" cy="58278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353452</xdr:colOff>
      <xdr:row>2</xdr:row>
      <xdr:rowOff>53971</xdr:rowOff>
    </xdr:to>
    <xdr:pic>
      <xdr:nvPicPr>
        <xdr:cNvPr id="3" name="Picture 2">
          <a:extLst>
            <a:ext uri="{FF2B5EF4-FFF2-40B4-BE49-F238E27FC236}">
              <a16:creationId xmlns:a16="http://schemas.microsoft.com/office/drawing/2014/main" id="{34E9B8C5-A891-4C28-93EA-6E905A1357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1350801</xdr:colOff>
      <xdr:row>0</xdr:row>
      <xdr:rowOff>31935</xdr:rowOff>
    </xdr:from>
    <xdr:to>
      <xdr:col>13</xdr:col>
      <xdr:colOff>371713</xdr:colOff>
      <xdr:row>2</xdr:row>
      <xdr:rowOff>76839</xdr:rowOff>
    </xdr:to>
    <xdr:pic>
      <xdr:nvPicPr>
        <xdr:cNvPr id="4" name="Picture 3">
          <a:extLst>
            <a:ext uri="{FF2B5EF4-FFF2-40B4-BE49-F238E27FC236}">
              <a16:creationId xmlns:a16="http://schemas.microsoft.com/office/drawing/2014/main" id="{CF1C3A0E-0211-488C-8F74-5018D9401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8025" y="31935"/>
          <a:ext cx="715241" cy="58278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47567</xdr:rowOff>
    </xdr:to>
    <xdr:pic>
      <xdr:nvPicPr>
        <xdr:cNvPr id="3" name="Picture 2">
          <a:extLst>
            <a:ext uri="{FF2B5EF4-FFF2-40B4-BE49-F238E27FC236}">
              <a16:creationId xmlns:a16="http://schemas.microsoft.com/office/drawing/2014/main" id="{245FBCEF-1B14-41C4-9671-DA9D41A76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1819132</xdr:colOff>
      <xdr:row>0</xdr:row>
      <xdr:rowOff>26073</xdr:rowOff>
    </xdr:from>
    <xdr:to>
      <xdr:col>13</xdr:col>
      <xdr:colOff>424220</xdr:colOff>
      <xdr:row>2</xdr:row>
      <xdr:rowOff>64573</xdr:rowOff>
    </xdr:to>
    <xdr:pic>
      <xdr:nvPicPr>
        <xdr:cNvPr id="4" name="Picture 3">
          <a:extLst>
            <a:ext uri="{FF2B5EF4-FFF2-40B4-BE49-F238E27FC236}">
              <a16:creationId xmlns:a16="http://schemas.microsoft.com/office/drawing/2014/main" id="{ADC39C40-F9E6-4D90-9607-318F01B902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0794" y="26073"/>
          <a:ext cx="715241" cy="577762"/>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6" name="Picture 5">
          <a:extLst>
            <a:ext uri="{FF2B5EF4-FFF2-40B4-BE49-F238E27FC236}">
              <a16:creationId xmlns:a16="http://schemas.microsoft.com/office/drawing/2014/main" id="{9EC43319-9744-45B1-9E1D-6BFCB4E87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7" name="Picture 6">
          <a:extLst>
            <a:ext uri="{FF2B5EF4-FFF2-40B4-BE49-F238E27FC236}">
              <a16:creationId xmlns:a16="http://schemas.microsoft.com/office/drawing/2014/main" id="{6E1DBAA4-330F-4951-A431-7716AB305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65273" y="26073"/>
          <a:ext cx="711794" cy="576382"/>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5" name="Picture 4">
          <a:extLst>
            <a:ext uri="{FF2B5EF4-FFF2-40B4-BE49-F238E27FC236}">
              <a16:creationId xmlns:a16="http://schemas.microsoft.com/office/drawing/2014/main" id="{F659AA38-86B8-4105-A101-EF915BA5E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6" name="Picture 5">
          <a:extLst>
            <a:ext uri="{FF2B5EF4-FFF2-40B4-BE49-F238E27FC236}">
              <a16:creationId xmlns:a16="http://schemas.microsoft.com/office/drawing/2014/main" id="{F598C4CD-BDE9-4A04-8821-BA98CBA3E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9398" y="26073"/>
          <a:ext cx="718144" cy="576382"/>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117363</xdr:rowOff>
    </xdr:to>
    <xdr:pic>
      <xdr:nvPicPr>
        <xdr:cNvPr id="4" name="Picture 3">
          <a:extLst>
            <a:ext uri="{FF2B5EF4-FFF2-40B4-BE49-F238E27FC236}">
              <a16:creationId xmlns:a16="http://schemas.microsoft.com/office/drawing/2014/main" id="{C80036D7-788A-4E14-B265-994BCC40A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6</xdr:col>
      <xdr:colOff>1440827</xdr:colOff>
      <xdr:row>0</xdr:row>
      <xdr:rowOff>27966</xdr:rowOff>
    </xdr:from>
    <xdr:to>
      <xdr:col>6</xdr:col>
      <xdr:colOff>2158971</xdr:colOff>
      <xdr:row>1</xdr:row>
      <xdr:rowOff>136262</xdr:rowOff>
    </xdr:to>
    <xdr:pic>
      <xdr:nvPicPr>
        <xdr:cNvPr id="5" name="Picture 4">
          <a:extLst>
            <a:ext uri="{FF2B5EF4-FFF2-40B4-BE49-F238E27FC236}">
              <a16:creationId xmlns:a16="http://schemas.microsoft.com/office/drawing/2014/main" id="{6534CDC6-9041-42D3-963D-F7BA61D058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116760</xdr:rowOff>
    </xdr:to>
    <xdr:pic>
      <xdr:nvPicPr>
        <xdr:cNvPr id="7" name="Picture 6">
          <a:extLst>
            <a:ext uri="{FF2B5EF4-FFF2-40B4-BE49-F238E27FC236}">
              <a16:creationId xmlns:a16="http://schemas.microsoft.com/office/drawing/2014/main" id="{D29EEFB8-7684-4BC4-B35B-9B10886728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1436008</xdr:colOff>
      <xdr:row>0</xdr:row>
      <xdr:rowOff>27966</xdr:rowOff>
    </xdr:from>
    <xdr:to>
      <xdr:col>6</xdr:col>
      <xdr:colOff>2154152</xdr:colOff>
      <xdr:row>1</xdr:row>
      <xdr:rowOff>135659</xdr:rowOff>
    </xdr:to>
    <xdr:pic>
      <xdr:nvPicPr>
        <xdr:cNvPr id="8" name="Picture 7">
          <a:extLst>
            <a:ext uri="{FF2B5EF4-FFF2-40B4-BE49-F238E27FC236}">
              <a16:creationId xmlns:a16="http://schemas.microsoft.com/office/drawing/2014/main" id="{B6C4CDA3-1CE0-486F-A4CD-3A2E6D191A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119729</xdr:rowOff>
    </xdr:to>
    <xdr:pic>
      <xdr:nvPicPr>
        <xdr:cNvPr id="5" name="Picture 4">
          <a:extLst>
            <a:ext uri="{FF2B5EF4-FFF2-40B4-BE49-F238E27FC236}">
              <a16:creationId xmlns:a16="http://schemas.microsoft.com/office/drawing/2014/main" id="{9EA33DF4-4E12-4DDD-B4B3-68215094D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1448873</xdr:colOff>
      <xdr:row>0</xdr:row>
      <xdr:rowOff>27966</xdr:rowOff>
    </xdr:from>
    <xdr:to>
      <xdr:col>6</xdr:col>
      <xdr:colOff>2167017</xdr:colOff>
      <xdr:row>1</xdr:row>
      <xdr:rowOff>138628</xdr:rowOff>
    </xdr:to>
    <xdr:pic>
      <xdr:nvPicPr>
        <xdr:cNvPr id="6" name="Picture 5">
          <a:extLst>
            <a:ext uri="{FF2B5EF4-FFF2-40B4-BE49-F238E27FC236}">
              <a16:creationId xmlns:a16="http://schemas.microsoft.com/office/drawing/2014/main" id="{D8AA6553-1C40-464D-A203-9BF2F324A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9525FFE-0315-4B86-A413-4B1B874DEC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5" name="Picture 4">
          <a:extLst>
            <a:ext uri="{FF2B5EF4-FFF2-40B4-BE49-F238E27FC236}">
              <a16:creationId xmlns:a16="http://schemas.microsoft.com/office/drawing/2014/main" id="{B6E25E3B-FC08-409C-A608-42699EF980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49112CC2-5F27-4055-9DCD-C4908977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C7518A7-857D-4898-AC7B-27C99E4C61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0.00587</cdr:x>
      <cdr:y>0.00809</cdr:y>
    </cdr:from>
    <cdr:to>
      <cdr:x>0.09226</cdr:x>
      <cdr:y>0.10163</cdr:y>
    </cdr:to>
    <cdr:pic>
      <cdr:nvPicPr>
        <cdr:cNvPr id="2" name="Picture 1">
          <a:extLst xmlns:a="http://schemas.openxmlformats.org/drawingml/2006/main">
            <a:ext uri="{FF2B5EF4-FFF2-40B4-BE49-F238E27FC236}">
              <a16:creationId xmlns:a16="http://schemas.microsoft.com/office/drawing/2014/main" id="{0CE772E4-31DA-4CF5-B216-61E6B90DE8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7371"/>
        </a:xfrm>
        <a:prstGeom xmlns:a="http://schemas.openxmlformats.org/drawingml/2006/main" prst="rect">
          <a:avLst/>
        </a:prstGeom>
      </cdr:spPr>
    </cdr:pic>
  </cdr:relSizeAnchor>
  <cdr:relSizeAnchor xmlns:cdr="http://schemas.openxmlformats.org/drawingml/2006/chartDrawing">
    <cdr:from>
      <cdr:x>0.91034</cdr:x>
      <cdr:y>0.01025</cdr:y>
    </cdr:from>
    <cdr:to>
      <cdr:x>0.99258</cdr:x>
      <cdr:y>0.10234</cdr:y>
    </cdr:to>
    <cdr:pic>
      <cdr:nvPicPr>
        <cdr:cNvPr id="3" name="Picture 2">
          <a:extLst xmlns:a="http://schemas.openxmlformats.org/drawingml/2006/main">
            <a:ext uri="{FF2B5EF4-FFF2-40B4-BE49-F238E27FC236}">
              <a16:creationId xmlns:a16="http://schemas.microsoft.com/office/drawing/2014/main" id="{44504F44-9FA7-4E92-94CC-D310655444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1182" y="64365"/>
          <a:ext cx="711975" cy="578304"/>
        </a:xfrm>
        <a:prstGeom xmlns:a="http://schemas.openxmlformats.org/drawingml/2006/main" prst="rect">
          <a:avLst/>
        </a:prstGeom>
      </cdr:spPr>
    </cdr:pic>
  </cdr:relSizeAnchor>
  <cdr:relSizeAnchor xmlns:cdr="http://schemas.openxmlformats.org/drawingml/2006/chartDrawing">
    <cdr:from>
      <cdr:x>0.87265</cdr:x>
      <cdr:y>0.85885</cdr:y>
    </cdr:from>
    <cdr:to>
      <cdr:x>1</cdr:x>
      <cdr:y>1</cdr:y>
    </cdr:to>
    <cdr:grpSp>
      <cdr:nvGrpSpPr>
        <cdr:cNvPr id="4" name="Group 3">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5"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6" name="Straight Connector 5">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8" name="Group 7">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9"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(9)</a:t>
            </a:r>
          </a:p>
          <a:p xmlns:a="http://schemas.openxmlformats.org/drawingml/2006/main">
            <a:pPr algn="l" rtl="0"/>
            <a:endParaRPr lang="en-US" sz="200" b="1">
              <a:solidFill>
                <a:srgbClr val="595959"/>
              </a:solidFill>
            </a:endParaRPr>
          </a:p>
        </cdr:txBody>
      </cdr:sp>
      <cdr:cxnSp macro="">
        <cdr:nvCxnSpPr>
          <cdr:cNvPr id="10" name="Straight Connector 9">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BA632626-60A7-47F2-A0A0-ADAD8CD25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688BF165-CE6D-4A5B-8EE3-41221B744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EE3D3454-0D0F-4612-BD2C-8DE2D8656C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D0718C0C-FBF8-4EB3-B0F7-F1E489E5BD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5FE55FC2-6BDC-4F66-ACB7-6AE84009B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73D0A19-1788-4D92-843E-A4EE8FE49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F397D5B0-D611-4B48-A618-A11D0EAF3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1349753</xdr:colOff>
      <xdr:row>0</xdr:row>
      <xdr:rowOff>31934</xdr:rowOff>
    </xdr:from>
    <xdr:to>
      <xdr:col>9</xdr:col>
      <xdr:colOff>20294</xdr:colOff>
      <xdr:row>2</xdr:row>
      <xdr:rowOff>88247</xdr:rowOff>
    </xdr:to>
    <xdr:pic>
      <xdr:nvPicPr>
        <xdr:cNvPr id="6" name="Picture 5">
          <a:extLst>
            <a:ext uri="{FF2B5EF4-FFF2-40B4-BE49-F238E27FC236}">
              <a16:creationId xmlns:a16="http://schemas.microsoft.com/office/drawing/2014/main" id="{E0FF8F6B-31E3-4D63-8D5A-23AF912BC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2B2254B-8EB4-4CE9-9C4F-4506A002A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46790909-1779-41A4-A643-1E8B81D61F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BF6DFAB8-1BD6-4197-9B07-41E1A831C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1307202</xdr:colOff>
      <xdr:row>0</xdr:row>
      <xdr:rowOff>31934</xdr:rowOff>
    </xdr:from>
    <xdr:to>
      <xdr:col>8</xdr:col>
      <xdr:colOff>2022443</xdr:colOff>
      <xdr:row>2</xdr:row>
      <xdr:rowOff>70434</xdr:rowOff>
    </xdr:to>
    <xdr:pic>
      <xdr:nvPicPr>
        <xdr:cNvPr id="6" name="Picture 5">
          <a:extLst>
            <a:ext uri="{FF2B5EF4-FFF2-40B4-BE49-F238E27FC236}">
              <a16:creationId xmlns:a16="http://schemas.microsoft.com/office/drawing/2014/main" id="{C5F6B8EC-2854-4594-A1D6-6342EAA8C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7945" y="31934"/>
          <a:ext cx="715241" cy="58278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4" name="Picture 3">
          <a:extLst>
            <a:ext uri="{FF2B5EF4-FFF2-40B4-BE49-F238E27FC236}">
              <a16:creationId xmlns:a16="http://schemas.microsoft.com/office/drawing/2014/main" id="{D11DA97B-AB4B-40C8-B73E-4C5F8A377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1297737</xdr:colOff>
      <xdr:row>0</xdr:row>
      <xdr:rowOff>31934</xdr:rowOff>
    </xdr:from>
    <xdr:to>
      <xdr:col>8</xdr:col>
      <xdr:colOff>2012978</xdr:colOff>
      <xdr:row>2</xdr:row>
      <xdr:rowOff>84633</xdr:rowOff>
    </xdr:to>
    <xdr:pic>
      <xdr:nvPicPr>
        <xdr:cNvPr id="6" name="Picture 5">
          <a:extLst>
            <a:ext uri="{FF2B5EF4-FFF2-40B4-BE49-F238E27FC236}">
              <a16:creationId xmlns:a16="http://schemas.microsoft.com/office/drawing/2014/main" id="{93621875-D7F9-4B3A-81F3-B1DFEB189D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61685" y="31934"/>
          <a:ext cx="715241" cy="58278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6" name="Picture 5">
          <a:extLst>
            <a:ext uri="{FF2B5EF4-FFF2-40B4-BE49-F238E27FC236}">
              <a16:creationId xmlns:a16="http://schemas.microsoft.com/office/drawing/2014/main" id="{6A3054BA-3B15-48D9-B247-F8B469763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1365170</xdr:colOff>
      <xdr:row>0</xdr:row>
      <xdr:rowOff>31934</xdr:rowOff>
    </xdr:from>
    <xdr:to>
      <xdr:col>11</xdr:col>
      <xdr:colOff>2080411</xdr:colOff>
      <xdr:row>2</xdr:row>
      <xdr:rowOff>49944</xdr:rowOff>
    </xdr:to>
    <xdr:pic>
      <xdr:nvPicPr>
        <xdr:cNvPr id="7" name="Picture 6">
          <a:extLst>
            <a:ext uri="{FF2B5EF4-FFF2-40B4-BE49-F238E27FC236}">
              <a16:creationId xmlns:a16="http://schemas.microsoft.com/office/drawing/2014/main" id="{E3EE4DD7-B329-4BEE-8FAE-90D4FE58F2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64" y="31934"/>
          <a:ext cx="715241" cy="58278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88B24FA5-3575-41F7-9D42-71B4FE3050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1365175</xdr:colOff>
      <xdr:row>0</xdr:row>
      <xdr:rowOff>31934</xdr:rowOff>
    </xdr:from>
    <xdr:to>
      <xdr:col>10</xdr:col>
      <xdr:colOff>2080416</xdr:colOff>
      <xdr:row>2</xdr:row>
      <xdr:rowOff>49944</xdr:rowOff>
    </xdr:to>
    <xdr:pic>
      <xdr:nvPicPr>
        <xdr:cNvPr id="8" name="Picture 7">
          <a:extLst>
            <a:ext uri="{FF2B5EF4-FFF2-40B4-BE49-F238E27FC236}">
              <a16:creationId xmlns:a16="http://schemas.microsoft.com/office/drawing/2014/main" id="{F73A48D0-1D68-4647-8FEC-D00B0C88FF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4775" y="31934"/>
          <a:ext cx="715241" cy="58278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EA10C545-B9D6-4071-AA94-B8E207D0D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1365176</xdr:colOff>
      <xdr:row>0</xdr:row>
      <xdr:rowOff>31934</xdr:rowOff>
    </xdr:from>
    <xdr:to>
      <xdr:col>11</xdr:col>
      <xdr:colOff>2080417</xdr:colOff>
      <xdr:row>2</xdr:row>
      <xdr:rowOff>49944</xdr:rowOff>
    </xdr:to>
    <xdr:pic>
      <xdr:nvPicPr>
        <xdr:cNvPr id="8" name="Picture 7">
          <a:extLst>
            <a:ext uri="{FF2B5EF4-FFF2-40B4-BE49-F238E27FC236}">
              <a16:creationId xmlns:a16="http://schemas.microsoft.com/office/drawing/2014/main" id="{36F43880-9945-4174-A5CC-402768433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70" y="31934"/>
          <a:ext cx="715241" cy="5827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6" name="Picture 5">
          <a:extLst>
            <a:ext uri="{FF2B5EF4-FFF2-40B4-BE49-F238E27FC236}">
              <a16:creationId xmlns:a16="http://schemas.microsoft.com/office/drawing/2014/main" id="{AB44B5F4-AFE5-40C0-B63E-CC2406AD4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683450</xdr:colOff>
      <xdr:row>0</xdr:row>
      <xdr:rowOff>22221</xdr:rowOff>
    </xdr:from>
    <xdr:to>
      <xdr:col>8</xdr:col>
      <xdr:colOff>1400077</xdr:colOff>
      <xdr:row>2</xdr:row>
      <xdr:rowOff>78534</xdr:rowOff>
    </xdr:to>
    <xdr:pic>
      <xdr:nvPicPr>
        <xdr:cNvPr id="7" name="Picture 6">
          <a:extLst>
            <a:ext uri="{FF2B5EF4-FFF2-40B4-BE49-F238E27FC236}">
              <a16:creationId xmlns:a16="http://schemas.microsoft.com/office/drawing/2014/main" id="{5F87E52F-90DF-42EE-99C6-8E0277CD4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995" y="22221"/>
          <a:ext cx="716627" cy="592341"/>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85E1B08C-9CAF-4355-B916-9E0EB9315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909CED39-F69A-4628-973A-BD572A552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02AB73D-B476-47D3-8045-9FC29B07E2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(31)</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31</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767AF7DC-E55B-4CAF-A6B1-2739D7456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5</xdr:col>
      <xdr:colOff>1334979</xdr:colOff>
      <xdr:row>0</xdr:row>
      <xdr:rowOff>0</xdr:rowOff>
    </xdr:from>
    <xdr:to>
      <xdr:col>5</xdr:col>
      <xdr:colOff>2052586</xdr:colOff>
      <xdr:row>2</xdr:row>
      <xdr:rowOff>48490</xdr:rowOff>
    </xdr:to>
    <xdr:pic>
      <xdr:nvPicPr>
        <xdr:cNvPr id="3" name="Picture 2">
          <a:extLst>
            <a:ext uri="{FF2B5EF4-FFF2-40B4-BE49-F238E27FC236}">
              <a16:creationId xmlns:a16="http://schemas.microsoft.com/office/drawing/2014/main" id="{CA4C272E-659E-481E-A7B2-623FB8640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6359" y="0"/>
          <a:ext cx="717607" cy="581890"/>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5697973-7CC9-4321-8AF0-9D8C57B652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0.80917</cdr:y>
    </cdr:from>
    <cdr:to>
      <cdr:x>0.50091</cdr:x>
      <cdr:y>0.9086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87" y="5264090"/>
          <a:ext cx="3321533" cy="64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مكتمل</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تحت الإنشاء</a:t>
          </a:r>
          <a:endParaRPr lang="ar-QA" sz="1050" b="1" baseline="0">
            <a:solidFill>
              <a:srgbClr val="595959"/>
            </a:solidFill>
            <a:latin typeface="Calibri (Body)"/>
          </a:endParaRP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تحت الهدم</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(32)</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32</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2AB75E5F-3DFF-4028-9E84-74DA96DFA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2729439</xdr:colOff>
      <xdr:row>0</xdr:row>
      <xdr:rowOff>0</xdr:rowOff>
    </xdr:from>
    <xdr:to>
      <xdr:col>7</xdr:col>
      <xdr:colOff>307606</xdr:colOff>
      <xdr:row>2</xdr:row>
      <xdr:rowOff>48490</xdr:rowOff>
    </xdr:to>
    <xdr:pic>
      <xdr:nvPicPr>
        <xdr:cNvPr id="3" name="Picture 2">
          <a:extLst>
            <a:ext uri="{FF2B5EF4-FFF2-40B4-BE49-F238E27FC236}">
              <a16:creationId xmlns:a16="http://schemas.microsoft.com/office/drawing/2014/main" id="{0C065954-5595-4AF3-8DC2-B18BC27E7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53099" y="0"/>
          <a:ext cx="717607" cy="581890"/>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1B24920-C637-4411-974F-D95D04A5B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6CD6DE5A-B288-49AE-A8CB-D63935DC2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562FDFD-8A7A-47AC-A2D4-B57BC8107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D979C570-0CE7-4F77-B299-877C786AB3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F971946-35E2-4E3A-B349-27E4BC85B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687279</xdr:colOff>
      <xdr:row>0</xdr:row>
      <xdr:rowOff>0</xdr:rowOff>
    </xdr:from>
    <xdr:to>
      <xdr:col>9</xdr:col>
      <xdr:colOff>1404886</xdr:colOff>
      <xdr:row>2</xdr:row>
      <xdr:rowOff>48490</xdr:rowOff>
    </xdr:to>
    <xdr:pic>
      <xdr:nvPicPr>
        <xdr:cNvPr id="3" name="Picture 2">
          <a:extLst>
            <a:ext uri="{FF2B5EF4-FFF2-40B4-BE49-F238E27FC236}">
              <a16:creationId xmlns:a16="http://schemas.microsoft.com/office/drawing/2014/main" id="{16102033-4378-4323-B253-9DDF95F636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1159" y="0"/>
          <a:ext cx="717607" cy="5818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DB4B2189-3108-4952-8A0C-875402C13B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298325</xdr:colOff>
      <xdr:row>0</xdr:row>
      <xdr:rowOff>22746</xdr:rowOff>
    </xdr:from>
    <xdr:to>
      <xdr:col>11</xdr:col>
      <xdr:colOff>1195</xdr:colOff>
      <xdr:row>2</xdr:row>
      <xdr:rowOff>72132</xdr:rowOff>
    </xdr:to>
    <xdr:pic>
      <xdr:nvPicPr>
        <xdr:cNvPr id="5" name="Picture 4">
          <a:extLst>
            <a:ext uri="{FF2B5EF4-FFF2-40B4-BE49-F238E27FC236}">
              <a16:creationId xmlns:a16="http://schemas.microsoft.com/office/drawing/2014/main" id="{028853F2-E44D-432B-BF08-BF2BD54E1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24611" y="22746"/>
          <a:ext cx="715241" cy="593672"/>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D26577F-29BF-4E00-A6CF-08162EE94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32998652-A5C8-4459-B13D-20142F402A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FE42B819-0EAF-4875-BCE9-28B7AC8E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1312119</xdr:colOff>
      <xdr:row>0</xdr:row>
      <xdr:rowOff>0</xdr:rowOff>
    </xdr:from>
    <xdr:to>
      <xdr:col>7</xdr:col>
      <xdr:colOff>2029726</xdr:colOff>
      <xdr:row>2</xdr:row>
      <xdr:rowOff>48490</xdr:rowOff>
    </xdr:to>
    <xdr:pic>
      <xdr:nvPicPr>
        <xdr:cNvPr id="3" name="Picture 2">
          <a:extLst>
            <a:ext uri="{FF2B5EF4-FFF2-40B4-BE49-F238E27FC236}">
              <a16:creationId xmlns:a16="http://schemas.microsoft.com/office/drawing/2014/main" id="{05328B14-2D82-46CF-A5E6-03ACE59FDE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079" y="0"/>
          <a:ext cx="717607" cy="581890"/>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57557</xdr:rowOff>
    </xdr:to>
    <xdr:pic>
      <xdr:nvPicPr>
        <xdr:cNvPr id="2" name="Picture 1">
          <a:extLst>
            <a:ext uri="{FF2B5EF4-FFF2-40B4-BE49-F238E27FC236}">
              <a16:creationId xmlns:a16="http://schemas.microsoft.com/office/drawing/2014/main" id="{819E7EBA-D4BE-4BA9-ADB8-D7766BD9C8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1754079</xdr:colOff>
      <xdr:row>0</xdr:row>
      <xdr:rowOff>0</xdr:rowOff>
    </xdr:from>
    <xdr:to>
      <xdr:col>12</xdr:col>
      <xdr:colOff>360946</xdr:colOff>
      <xdr:row>2</xdr:row>
      <xdr:rowOff>48490</xdr:rowOff>
    </xdr:to>
    <xdr:pic>
      <xdr:nvPicPr>
        <xdr:cNvPr id="3" name="Picture 2">
          <a:extLst>
            <a:ext uri="{FF2B5EF4-FFF2-40B4-BE49-F238E27FC236}">
              <a16:creationId xmlns:a16="http://schemas.microsoft.com/office/drawing/2014/main" id="{6601C2EF-3AC8-449D-9724-1D0D2FAC31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96099" y="0"/>
          <a:ext cx="717607" cy="581890"/>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E2B5A848-681D-44B8-910D-AF92A3482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1022559</xdr:colOff>
      <xdr:row>0</xdr:row>
      <xdr:rowOff>0</xdr:rowOff>
    </xdr:from>
    <xdr:to>
      <xdr:col>6</xdr:col>
      <xdr:colOff>1740166</xdr:colOff>
      <xdr:row>2</xdr:row>
      <xdr:rowOff>48490</xdr:rowOff>
    </xdr:to>
    <xdr:pic>
      <xdr:nvPicPr>
        <xdr:cNvPr id="3" name="Picture 2">
          <a:extLst>
            <a:ext uri="{FF2B5EF4-FFF2-40B4-BE49-F238E27FC236}">
              <a16:creationId xmlns:a16="http://schemas.microsoft.com/office/drawing/2014/main" id="{F0608CC2-A582-451F-B566-157CB6498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3519" y="0"/>
          <a:ext cx="717607" cy="581890"/>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80193C6D-389C-4EC8-9627-0B0E23BA88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2249379</xdr:colOff>
      <xdr:row>0</xdr:row>
      <xdr:rowOff>0</xdr:rowOff>
    </xdr:from>
    <xdr:to>
      <xdr:col>8</xdr:col>
      <xdr:colOff>307606</xdr:colOff>
      <xdr:row>2</xdr:row>
      <xdr:rowOff>48490</xdr:rowOff>
    </xdr:to>
    <xdr:pic>
      <xdr:nvPicPr>
        <xdr:cNvPr id="3" name="Picture 2">
          <a:extLst>
            <a:ext uri="{FF2B5EF4-FFF2-40B4-BE49-F238E27FC236}">
              <a16:creationId xmlns:a16="http://schemas.microsoft.com/office/drawing/2014/main" id="{6205A268-CF32-4F91-A9E0-A60D5E6CE1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0339" y="0"/>
          <a:ext cx="717607" cy="581890"/>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7C0247EC-3157-46FC-BF73-A6C9331AF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1053487</xdr:colOff>
      <xdr:row>0</xdr:row>
      <xdr:rowOff>8965</xdr:rowOff>
    </xdr:from>
    <xdr:to>
      <xdr:col>6</xdr:col>
      <xdr:colOff>1771094</xdr:colOff>
      <xdr:row>2</xdr:row>
      <xdr:rowOff>52973</xdr:rowOff>
    </xdr:to>
    <xdr:pic>
      <xdr:nvPicPr>
        <xdr:cNvPr id="3" name="Picture 2">
          <a:extLst>
            <a:ext uri="{FF2B5EF4-FFF2-40B4-BE49-F238E27FC236}">
              <a16:creationId xmlns:a16="http://schemas.microsoft.com/office/drawing/2014/main" id="{C9B0CEDD-113F-4B8B-8F96-94FA58FB9E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2805" y="8965"/>
          <a:ext cx="717607" cy="581890"/>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8AAD5618-5448-4764-8535-FF3A867A4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1053488</xdr:colOff>
      <xdr:row>0</xdr:row>
      <xdr:rowOff>8965</xdr:rowOff>
    </xdr:from>
    <xdr:to>
      <xdr:col>7</xdr:col>
      <xdr:colOff>1771095</xdr:colOff>
      <xdr:row>2</xdr:row>
      <xdr:rowOff>52973</xdr:rowOff>
    </xdr:to>
    <xdr:pic>
      <xdr:nvPicPr>
        <xdr:cNvPr id="3" name="Picture 2">
          <a:extLst>
            <a:ext uri="{FF2B5EF4-FFF2-40B4-BE49-F238E27FC236}">
              <a16:creationId xmlns:a16="http://schemas.microsoft.com/office/drawing/2014/main" id="{BD539007-68A7-4C86-B27B-980E1BCFFC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735" y="8965"/>
          <a:ext cx="717607" cy="581890"/>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4" name="Picture 3">
          <a:extLst>
            <a:ext uri="{FF2B5EF4-FFF2-40B4-BE49-F238E27FC236}">
              <a16:creationId xmlns:a16="http://schemas.microsoft.com/office/drawing/2014/main" id="{1DA1B968-AB7C-4855-8B27-FF290D8557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5" name="Picture 4">
          <a:extLst>
            <a:ext uri="{FF2B5EF4-FFF2-40B4-BE49-F238E27FC236}">
              <a16:creationId xmlns:a16="http://schemas.microsoft.com/office/drawing/2014/main" id="{CA59CDB6-8515-430A-B9CE-0E1A9A5BA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F85F61-4AB7-4666-827B-225755B0EF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9.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33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(33)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0</xdr:colOff>
      <xdr:row>2</xdr:row>
      <xdr:rowOff>0</xdr:rowOff>
    </xdr:to>
    <xdr:pic>
      <xdr:nvPicPr>
        <xdr:cNvPr id="2" name="Picture 1" descr="شعار الجهاز شفاف.tif">
          <a:extLst>
            <a:ext uri="{FF2B5EF4-FFF2-40B4-BE49-F238E27FC236}">
              <a16:creationId xmlns:a16="http://schemas.microsoft.com/office/drawing/2014/main" id="{DF2B9B21-16FB-43E3-8FC3-12106E89B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0</xdr:colOff>
      <xdr:row>2</xdr:row>
      <xdr:rowOff>53340</xdr:rowOff>
    </xdr:to>
    <xdr:pic>
      <xdr:nvPicPr>
        <xdr:cNvPr id="3" name="Picture 1" descr="شعار الجهاز شفاف.tif">
          <a:extLst>
            <a:ext uri="{FF2B5EF4-FFF2-40B4-BE49-F238E27FC236}">
              <a16:creationId xmlns:a16="http://schemas.microsoft.com/office/drawing/2014/main" id="{332DABFB-304B-463E-8F76-E84671FC0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29743</xdr:colOff>
      <xdr:row>0</xdr:row>
      <xdr:rowOff>30078</xdr:rowOff>
    </xdr:from>
    <xdr:to>
      <xdr:col>0</xdr:col>
      <xdr:colOff>777642</xdr:colOff>
      <xdr:row>2</xdr:row>
      <xdr:rowOff>77645</xdr:rowOff>
    </xdr:to>
    <xdr:pic>
      <xdr:nvPicPr>
        <xdr:cNvPr id="5" name="Picture 4">
          <a:extLst>
            <a:ext uri="{FF2B5EF4-FFF2-40B4-BE49-F238E27FC236}">
              <a16:creationId xmlns:a16="http://schemas.microsoft.com/office/drawing/2014/main" id="{95C1C197-73BC-4356-AFAC-EFED6214D1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43" y="30078"/>
          <a:ext cx="747899" cy="584978"/>
        </a:xfrm>
        <a:prstGeom prst="rect">
          <a:avLst/>
        </a:prstGeom>
      </xdr:spPr>
    </xdr:pic>
    <xdr:clientData/>
  </xdr:twoCellAnchor>
  <xdr:twoCellAnchor editAs="oneCell">
    <xdr:from>
      <xdr:col>4</xdr:col>
      <xdr:colOff>2258042</xdr:colOff>
      <xdr:row>0</xdr:row>
      <xdr:rowOff>57755</xdr:rowOff>
    </xdr:from>
    <xdr:to>
      <xdr:col>4</xdr:col>
      <xdr:colOff>2973283</xdr:colOff>
      <xdr:row>2</xdr:row>
      <xdr:rowOff>96255</xdr:rowOff>
    </xdr:to>
    <xdr:pic>
      <xdr:nvPicPr>
        <xdr:cNvPr id="7" name="Picture 6">
          <a:extLst>
            <a:ext uri="{FF2B5EF4-FFF2-40B4-BE49-F238E27FC236}">
              <a16:creationId xmlns:a16="http://schemas.microsoft.com/office/drawing/2014/main" id="{5DD22AE8-7614-4130-83C8-6E3F474B87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2905" y="57755"/>
          <a:ext cx="715241" cy="5759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77339</xdr:colOff>
      <xdr:row>2</xdr:row>
      <xdr:rowOff>58453</xdr:rowOff>
    </xdr:to>
    <xdr:pic>
      <xdr:nvPicPr>
        <xdr:cNvPr id="4" name="Picture 3">
          <a:extLst>
            <a:ext uri="{FF2B5EF4-FFF2-40B4-BE49-F238E27FC236}">
              <a16:creationId xmlns:a16="http://schemas.microsoft.com/office/drawing/2014/main" id="{6EFBC6F8-391F-4B37-86AD-7A1428D15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537812</xdr:colOff>
      <xdr:row>0</xdr:row>
      <xdr:rowOff>37986</xdr:rowOff>
    </xdr:from>
    <xdr:to>
      <xdr:col>14</xdr:col>
      <xdr:colOff>651073</xdr:colOff>
      <xdr:row>2</xdr:row>
      <xdr:rowOff>87372</xdr:rowOff>
    </xdr:to>
    <xdr:pic>
      <xdr:nvPicPr>
        <xdr:cNvPr id="5" name="Picture 4">
          <a:extLst>
            <a:ext uri="{FF2B5EF4-FFF2-40B4-BE49-F238E27FC236}">
              <a16:creationId xmlns:a16="http://schemas.microsoft.com/office/drawing/2014/main" id="{BAB2CA09-F416-4632-B817-965AB9B64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5592" y="37986"/>
          <a:ext cx="715241" cy="582786"/>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3" name="Picture 2">
          <a:extLst>
            <a:ext uri="{FF2B5EF4-FFF2-40B4-BE49-F238E27FC236}">
              <a16:creationId xmlns:a16="http://schemas.microsoft.com/office/drawing/2014/main" id="{4FF865D6-991B-4D8B-9B7B-E6F1C154E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8</xdr:col>
      <xdr:colOff>2249379</xdr:colOff>
      <xdr:row>0</xdr:row>
      <xdr:rowOff>0</xdr:rowOff>
    </xdr:from>
    <xdr:to>
      <xdr:col>9</xdr:col>
      <xdr:colOff>307606</xdr:colOff>
      <xdr:row>2</xdr:row>
      <xdr:rowOff>48490</xdr:rowOff>
    </xdr:to>
    <xdr:pic>
      <xdr:nvPicPr>
        <xdr:cNvPr id="4" name="Picture 3">
          <a:extLst>
            <a:ext uri="{FF2B5EF4-FFF2-40B4-BE49-F238E27FC236}">
              <a16:creationId xmlns:a16="http://schemas.microsoft.com/office/drawing/2014/main" id="{FDF0BDA3-F4D9-48E4-9392-819B2C73A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2699" y="0"/>
          <a:ext cx="717607" cy="581890"/>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40F9D853-17EC-4094-BC91-29CFE0B64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1022559</xdr:colOff>
      <xdr:row>0</xdr:row>
      <xdr:rowOff>0</xdr:rowOff>
    </xdr:from>
    <xdr:to>
      <xdr:col>7</xdr:col>
      <xdr:colOff>1740166</xdr:colOff>
      <xdr:row>2</xdr:row>
      <xdr:rowOff>48490</xdr:rowOff>
    </xdr:to>
    <xdr:pic>
      <xdr:nvPicPr>
        <xdr:cNvPr id="3" name="Picture 2">
          <a:extLst>
            <a:ext uri="{FF2B5EF4-FFF2-40B4-BE49-F238E27FC236}">
              <a16:creationId xmlns:a16="http://schemas.microsoft.com/office/drawing/2014/main" id="{149B48DA-BADB-4EF0-B104-150D8092A3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279" y="0"/>
          <a:ext cx="717607" cy="581890"/>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60870</xdr:rowOff>
    </xdr:to>
    <xdr:pic>
      <xdr:nvPicPr>
        <xdr:cNvPr id="2" name="Picture 1">
          <a:extLst>
            <a:ext uri="{FF2B5EF4-FFF2-40B4-BE49-F238E27FC236}">
              <a16:creationId xmlns:a16="http://schemas.microsoft.com/office/drawing/2014/main" id="{573F82E4-D3E8-48AB-A6F1-37D91C985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1750766</xdr:colOff>
      <xdr:row>0</xdr:row>
      <xdr:rowOff>0</xdr:rowOff>
    </xdr:from>
    <xdr:to>
      <xdr:col>12</xdr:col>
      <xdr:colOff>354651</xdr:colOff>
      <xdr:row>2</xdr:row>
      <xdr:rowOff>51803</xdr:rowOff>
    </xdr:to>
    <xdr:pic>
      <xdr:nvPicPr>
        <xdr:cNvPr id="3" name="Picture 2">
          <a:extLst>
            <a:ext uri="{FF2B5EF4-FFF2-40B4-BE49-F238E27FC236}">
              <a16:creationId xmlns:a16="http://schemas.microsoft.com/office/drawing/2014/main" id="{A586A118-4DCD-4E48-8E5B-8030BA8C32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5166" y="0"/>
          <a:ext cx="717607" cy="581890"/>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51695</xdr:rowOff>
    </xdr:to>
    <xdr:pic>
      <xdr:nvPicPr>
        <xdr:cNvPr id="2" name="Picture 1">
          <a:extLst>
            <a:ext uri="{FF2B5EF4-FFF2-40B4-BE49-F238E27FC236}">
              <a16:creationId xmlns:a16="http://schemas.microsoft.com/office/drawing/2014/main" id="{3AEFD6F2-E815-4D3C-BFBE-498AF6888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886573</xdr:colOff>
      <xdr:row>0</xdr:row>
      <xdr:rowOff>0</xdr:rowOff>
    </xdr:from>
    <xdr:to>
      <xdr:col>7</xdr:col>
      <xdr:colOff>1604180</xdr:colOff>
      <xdr:row>2</xdr:row>
      <xdr:rowOff>42628</xdr:rowOff>
    </xdr:to>
    <xdr:pic>
      <xdr:nvPicPr>
        <xdr:cNvPr id="3" name="Picture 2">
          <a:extLst>
            <a:ext uri="{FF2B5EF4-FFF2-40B4-BE49-F238E27FC236}">
              <a16:creationId xmlns:a16="http://schemas.microsoft.com/office/drawing/2014/main" id="{36D0CF70-D122-4016-8674-79859233C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60870</xdr:rowOff>
    </xdr:to>
    <xdr:pic>
      <xdr:nvPicPr>
        <xdr:cNvPr id="2" name="Picture 1">
          <a:extLst>
            <a:ext uri="{FF2B5EF4-FFF2-40B4-BE49-F238E27FC236}">
              <a16:creationId xmlns:a16="http://schemas.microsoft.com/office/drawing/2014/main" id="{DE145FBC-66DA-4579-9AF3-A3CB459CD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887593</xdr:colOff>
      <xdr:row>0</xdr:row>
      <xdr:rowOff>0</xdr:rowOff>
    </xdr:from>
    <xdr:to>
      <xdr:col>7</xdr:col>
      <xdr:colOff>1605200</xdr:colOff>
      <xdr:row>2</xdr:row>
      <xdr:rowOff>51803</xdr:rowOff>
    </xdr:to>
    <xdr:pic>
      <xdr:nvPicPr>
        <xdr:cNvPr id="3" name="Picture 2">
          <a:extLst>
            <a:ext uri="{FF2B5EF4-FFF2-40B4-BE49-F238E27FC236}">
              <a16:creationId xmlns:a16="http://schemas.microsoft.com/office/drawing/2014/main" id="{92F5D6CE-0AF2-45CA-B016-27DE494011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46671</xdr:rowOff>
    </xdr:to>
    <xdr:pic>
      <xdr:nvPicPr>
        <xdr:cNvPr id="2" name="Picture 1">
          <a:extLst>
            <a:ext uri="{FF2B5EF4-FFF2-40B4-BE49-F238E27FC236}">
              <a16:creationId xmlns:a16="http://schemas.microsoft.com/office/drawing/2014/main" id="{DD6A2CFD-0CA6-4F74-8D2A-BB1BEC513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847299</xdr:colOff>
      <xdr:row>0</xdr:row>
      <xdr:rowOff>0</xdr:rowOff>
    </xdr:from>
    <xdr:to>
      <xdr:col>9</xdr:col>
      <xdr:colOff>1564906</xdr:colOff>
      <xdr:row>2</xdr:row>
      <xdr:rowOff>37604</xdr:rowOff>
    </xdr:to>
    <xdr:pic>
      <xdr:nvPicPr>
        <xdr:cNvPr id="3" name="Picture 2">
          <a:extLst>
            <a:ext uri="{FF2B5EF4-FFF2-40B4-BE49-F238E27FC236}">
              <a16:creationId xmlns:a16="http://schemas.microsoft.com/office/drawing/2014/main" id="{3E5D46D4-5B8A-4A8C-8326-B4CAECC27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B7280B24-0C45-4553-B5C9-CCB47EFA86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7</xdr:col>
      <xdr:colOff>1828291</xdr:colOff>
      <xdr:row>0</xdr:row>
      <xdr:rowOff>0</xdr:rowOff>
    </xdr:from>
    <xdr:to>
      <xdr:col>8</xdr:col>
      <xdr:colOff>122738</xdr:colOff>
      <xdr:row>2</xdr:row>
      <xdr:rowOff>34291</xdr:rowOff>
    </xdr:to>
    <xdr:pic>
      <xdr:nvPicPr>
        <xdr:cNvPr id="3" name="Picture 2">
          <a:extLst>
            <a:ext uri="{FF2B5EF4-FFF2-40B4-BE49-F238E27FC236}">
              <a16:creationId xmlns:a16="http://schemas.microsoft.com/office/drawing/2014/main" id="{098F44F7-79B5-4784-8547-589363E7B5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FC3A1426-8846-4651-B36D-97B73046D7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12</xdr:col>
      <xdr:colOff>1965687</xdr:colOff>
      <xdr:row>0</xdr:row>
      <xdr:rowOff>6626</xdr:rowOff>
    </xdr:from>
    <xdr:to>
      <xdr:col>13</xdr:col>
      <xdr:colOff>437523</xdr:colOff>
      <xdr:row>2</xdr:row>
      <xdr:rowOff>30031</xdr:rowOff>
    </xdr:to>
    <xdr:pic>
      <xdr:nvPicPr>
        <xdr:cNvPr id="3" name="Picture 2">
          <a:extLst>
            <a:ext uri="{FF2B5EF4-FFF2-40B4-BE49-F238E27FC236}">
              <a16:creationId xmlns:a16="http://schemas.microsoft.com/office/drawing/2014/main" id="{6C18DF6F-4772-4372-AA05-1226500378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10904" y="6626"/>
          <a:ext cx="718080" cy="553492"/>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21203042-D049-4175-BCB8-D4F683B9A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616711</xdr:colOff>
      <xdr:row>0</xdr:row>
      <xdr:rowOff>0</xdr:rowOff>
    </xdr:from>
    <xdr:to>
      <xdr:col>11</xdr:col>
      <xdr:colOff>1334318</xdr:colOff>
      <xdr:row>2</xdr:row>
      <xdr:rowOff>34291</xdr:rowOff>
    </xdr:to>
    <xdr:pic>
      <xdr:nvPicPr>
        <xdr:cNvPr id="3" name="Picture 2">
          <a:extLst>
            <a:ext uri="{FF2B5EF4-FFF2-40B4-BE49-F238E27FC236}">
              <a16:creationId xmlns:a16="http://schemas.microsoft.com/office/drawing/2014/main" id="{A4B03C28-DB88-42A6-A585-545571968D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471" y="0"/>
          <a:ext cx="717607" cy="56769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60D783AC-B770-49CF-931B-FBD15D50C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6</xdr:col>
      <xdr:colOff>1881631</xdr:colOff>
      <xdr:row>0</xdr:row>
      <xdr:rowOff>0</xdr:rowOff>
    </xdr:from>
    <xdr:to>
      <xdr:col>7</xdr:col>
      <xdr:colOff>450398</xdr:colOff>
      <xdr:row>2</xdr:row>
      <xdr:rowOff>34291</xdr:rowOff>
    </xdr:to>
    <xdr:pic>
      <xdr:nvPicPr>
        <xdr:cNvPr id="3" name="Picture 2">
          <a:extLst>
            <a:ext uri="{FF2B5EF4-FFF2-40B4-BE49-F238E27FC236}">
              <a16:creationId xmlns:a16="http://schemas.microsoft.com/office/drawing/2014/main" id="{175AC04D-82A9-48B6-988C-2491477ED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2491" y="0"/>
          <a:ext cx="717607" cy="5676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4AC93A54-04D0-48E1-815B-A61F0232A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545432</xdr:colOff>
      <xdr:row>0</xdr:row>
      <xdr:rowOff>45606</xdr:rowOff>
    </xdr:from>
    <xdr:to>
      <xdr:col>9</xdr:col>
      <xdr:colOff>1260673</xdr:colOff>
      <xdr:row>2</xdr:row>
      <xdr:rowOff>94992</xdr:rowOff>
    </xdr:to>
    <xdr:pic>
      <xdr:nvPicPr>
        <xdr:cNvPr id="5" name="Picture 4">
          <a:extLst>
            <a:ext uri="{FF2B5EF4-FFF2-40B4-BE49-F238E27FC236}">
              <a16:creationId xmlns:a16="http://schemas.microsoft.com/office/drawing/2014/main" id="{67F1948F-5D0A-4079-BACE-79FB03C137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5972" y="45606"/>
          <a:ext cx="715241" cy="582786"/>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4AC016B2-642C-430E-9470-55EC5AFEB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9</xdr:col>
      <xdr:colOff>1840265</xdr:colOff>
      <xdr:row>0</xdr:row>
      <xdr:rowOff>0</xdr:rowOff>
    </xdr:from>
    <xdr:to>
      <xdr:col>10</xdr:col>
      <xdr:colOff>446043</xdr:colOff>
      <xdr:row>2</xdr:row>
      <xdr:rowOff>23405</xdr:rowOff>
    </xdr:to>
    <xdr:pic>
      <xdr:nvPicPr>
        <xdr:cNvPr id="3" name="Picture 2">
          <a:extLst>
            <a:ext uri="{FF2B5EF4-FFF2-40B4-BE49-F238E27FC236}">
              <a16:creationId xmlns:a16="http://schemas.microsoft.com/office/drawing/2014/main" id="{88ABB7AD-4A6C-4087-BD0F-8FB9590AE2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2922" y="0"/>
          <a:ext cx="717607" cy="56769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56E77733-F137-4D7D-A3CA-E9E8CE45B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5</xdr:col>
      <xdr:colOff>1340611</xdr:colOff>
      <xdr:row>0</xdr:row>
      <xdr:rowOff>0</xdr:rowOff>
    </xdr:from>
    <xdr:to>
      <xdr:col>5</xdr:col>
      <xdr:colOff>2058218</xdr:colOff>
      <xdr:row>2</xdr:row>
      <xdr:rowOff>34291</xdr:rowOff>
    </xdr:to>
    <xdr:pic>
      <xdr:nvPicPr>
        <xdr:cNvPr id="3" name="Picture 2">
          <a:extLst>
            <a:ext uri="{FF2B5EF4-FFF2-40B4-BE49-F238E27FC236}">
              <a16:creationId xmlns:a16="http://schemas.microsoft.com/office/drawing/2014/main" id="{C7C1378D-1EEA-45A3-AFA1-E573604B5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9131" y="0"/>
          <a:ext cx="717607" cy="56769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D1609179-D372-44EA-AA96-C9936E244E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ذكور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إناث</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(34)</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34</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D3BD788D-DB30-4579-BA25-CECE2F4A2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677671</xdr:colOff>
      <xdr:row>0</xdr:row>
      <xdr:rowOff>0</xdr:rowOff>
    </xdr:from>
    <xdr:to>
      <xdr:col>11</xdr:col>
      <xdr:colOff>1395278</xdr:colOff>
      <xdr:row>2</xdr:row>
      <xdr:rowOff>34291</xdr:rowOff>
    </xdr:to>
    <xdr:pic>
      <xdr:nvPicPr>
        <xdr:cNvPr id="3" name="Picture 2">
          <a:extLst>
            <a:ext uri="{FF2B5EF4-FFF2-40B4-BE49-F238E27FC236}">
              <a16:creationId xmlns:a16="http://schemas.microsoft.com/office/drawing/2014/main" id="{A1140D09-1EB7-471F-83AD-69201C3B27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6811" y="0"/>
          <a:ext cx="717607" cy="56769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26</xdr:col>
      <xdr:colOff>320040</xdr:colOff>
      <xdr:row>0</xdr:row>
      <xdr:rowOff>38100</xdr:rowOff>
    </xdr:from>
    <xdr:to>
      <xdr:col>26</xdr:col>
      <xdr:colOff>1409700</xdr:colOff>
      <xdr:row>2</xdr:row>
      <xdr:rowOff>121920</xdr:rowOff>
    </xdr:to>
    <xdr:pic>
      <xdr:nvPicPr>
        <xdr:cNvPr id="2" name="Picture 2">
          <a:extLst>
            <a:ext uri="{FF2B5EF4-FFF2-40B4-BE49-F238E27FC236}">
              <a16:creationId xmlns:a16="http://schemas.microsoft.com/office/drawing/2014/main" id="{460C2B30-CB9B-4C78-A9E0-33D475C80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44120" y="38100"/>
          <a:ext cx="108966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3</xdr:col>
      <xdr:colOff>320040</xdr:colOff>
      <xdr:row>2</xdr:row>
      <xdr:rowOff>106680</xdr:rowOff>
    </xdr:to>
    <xdr:pic>
      <xdr:nvPicPr>
        <xdr:cNvPr id="3" name="Picture 4">
          <a:extLst>
            <a:ext uri="{FF2B5EF4-FFF2-40B4-BE49-F238E27FC236}">
              <a16:creationId xmlns:a16="http://schemas.microsoft.com/office/drawing/2014/main" id="{BFF90A51-96C5-422A-9D05-9162AD9328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8640" y="30480"/>
          <a:ext cx="1455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91478</xdr:colOff>
      <xdr:row>0</xdr:row>
      <xdr:rowOff>52449</xdr:rowOff>
    </xdr:from>
    <xdr:to>
      <xdr:col>17</xdr:col>
      <xdr:colOff>108408</xdr:colOff>
      <xdr:row>1</xdr:row>
      <xdr:rowOff>321007</xdr:rowOff>
    </xdr:to>
    <xdr:pic>
      <xdr:nvPicPr>
        <xdr:cNvPr id="4" name="Picture 3">
          <a:extLst>
            <a:ext uri="{FF2B5EF4-FFF2-40B4-BE49-F238E27FC236}">
              <a16:creationId xmlns:a16="http://schemas.microsoft.com/office/drawing/2014/main" id="{0059B9CD-2DDB-438F-BEB8-081925D75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936512" y="52449"/>
          <a:ext cx="218101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6</xdr:col>
      <xdr:colOff>277905</xdr:colOff>
      <xdr:row>0</xdr:row>
      <xdr:rowOff>242047</xdr:rowOff>
    </xdr:from>
    <xdr:to>
      <xdr:col>8</xdr:col>
      <xdr:colOff>206187</xdr:colOff>
      <xdr:row>1</xdr:row>
      <xdr:rowOff>197224</xdr:rowOff>
    </xdr:to>
    <xdr:sp macro="" textlink="">
      <xdr:nvSpPr>
        <xdr:cNvPr id="5" name="Ribbon: Tilted Down 4">
          <a:extLst>
            <a:ext uri="{FF2B5EF4-FFF2-40B4-BE49-F238E27FC236}">
              <a16:creationId xmlns:a16="http://schemas.microsoft.com/office/drawing/2014/main" id="{22F8B492-8B27-4FC5-BF2D-2DC49F3EE7FB}"/>
            </a:ext>
          </a:extLst>
        </xdr:cNvPr>
        <xdr:cNvSpPr/>
      </xdr:nvSpPr>
      <xdr:spPr>
        <a:xfrm>
          <a:off x="149526813" y="242047"/>
          <a:ext cx="232096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62755</xdr:colOff>
      <xdr:row>2</xdr:row>
      <xdr:rowOff>134468</xdr:rowOff>
    </xdr:from>
    <xdr:to>
      <xdr:col>26</xdr:col>
      <xdr:colOff>1363633</xdr:colOff>
      <xdr:row>3</xdr:row>
      <xdr:rowOff>375519</xdr:rowOff>
    </xdr:to>
    <xdr:sp macro="" textlink="">
      <xdr:nvSpPr>
        <xdr:cNvPr id="6" name="TextBox 5">
          <a:extLst>
            <a:ext uri="{FF2B5EF4-FFF2-40B4-BE49-F238E27FC236}">
              <a16:creationId xmlns:a16="http://schemas.microsoft.com/office/drawing/2014/main" id="{A05B0FAB-6A9B-44CD-BB70-61949E2BF27A}"/>
            </a:ext>
          </a:extLst>
        </xdr:cNvPr>
        <xdr:cNvSpPr txBox="1"/>
      </xdr:nvSpPr>
      <xdr:spPr>
        <a:xfrm>
          <a:off x="139690187" y="926948"/>
          <a:ext cx="14673978"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   </a:t>
          </a:r>
          <a:r>
            <a:rPr lang="en-US" sz="20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استـمارة المبــــاني</a:t>
          </a:r>
          <a:r>
            <a:rPr lang="ar-QA" sz="1800" b="0" baseline="0">
              <a:solidFill>
                <a:srgbClr val="8A0000"/>
              </a:solidFill>
              <a:cs typeface="PT Bold Heading" panose="02010400000000000000" pitchFamily="2" charset="-78"/>
            </a:rPr>
            <a:t>    </a:t>
          </a:r>
          <a:r>
            <a:rPr lang="en-US" sz="2000" b="0" baseline="0">
              <a:solidFill>
                <a:srgbClr val="8A0000"/>
              </a:solidFill>
              <a:cs typeface="PT Bold Heading" panose="02010400000000000000" pitchFamily="2" charset="-78"/>
            </a:rPr>
            <a:t>{</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Buildings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6.xml><?xml version="1.0" encoding="utf-8"?>
<xdr:wsDr xmlns:xdr="http://schemas.openxmlformats.org/drawingml/2006/spreadsheetDrawing" xmlns:a="http://schemas.openxmlformats.org/drawingml/2006/main">
  <xdr:twoCellAnchor editAs="oneCell">
    <xdr:from>
      <xdr:col>22</xdr:col>
      <xdr:colOff>480060</xdr:colOff>
      <xdr:row>0</xdr:row>
      <xdr:rowOff>30480</xdr:rowOff>
    </xdr:from>
    <xdr:to>
      <xdr:col>24</xdr:col>
      <xdr:colOff>487680</xdr:colOff>
      <xdr:row>2</xdr:row>
      <xdr:rowOff>106680</xdr:rowOff>
    </xdr:to>
    <xdr:pic>
      <xdr:nvPicPr>
        <xdr:cNvPr id="2" name="Picture 2">
          <a:extLst>
            <a:ext uri="{FF2B5EF4-FFF2-40B4-BE49-F238E27FC236}">
              <a16:creationId xmlns:a16="http://schemas.microsoft.com/office/drawing/2014/main" id="{5D8D98D6-B0BD-4A7E-B545-A85C6D04F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63320" y="30480"/>
          <a:ext cx="1074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3</xdr:col>
      <xdr:colOff>160020</xdr:colOff>
      <xdr:row>2</xdr:row>
      <xdr:rowOff>121920</xdr:rowOff>
    </xdr:to>
    <xdr:pic>
      <xdr:nvPicPr>
        <xdr:cNvPr id="3" name="Picture 4">
          <a:extLst>
            <a:ext uri="{FF2B5EF4-FFF2-40B4-BE49-F238E27FC236}">
              <a16:creationId xmlns:a16="http://schemas.microsoft.com/office/drawing/2014/main" id="{9B6697B0-BED0-47D1-8A96-6618C0D8CE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37360" y="38100"/>
          <a:ext cx="14630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308262</xdr:colOff>
      <xdr:row>0</xdr:row>
      <xdr:rowOff>8466</xdr:rowOff>
    </xdr:from>
    <xdr:to>
      <xdr:col>17</xdr:col>
      <xdr:colOff>223592</xdr:colOff>
      <xdr:row>1</xdr:row>
      <xdr:rowOff>277024</xdr:rowOff>
    </xdr:to>
    <xdr:pic>
      <xdr:nvPicPr>
        <xdr:cNvPr id="4" name="Picture 3">
          <a:extLst>
            <a:ext uri="{FF2B5EF4-FFF2-40B4-BE49-F238E27FC236}">
              <a16:creationId xmlns:a16="http://schemas.microsoft.com/office/drawing/2014/main" id="{E2B4B376-886B-41ED-9555-1A8E64F05D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154828" y="8466"/>
          <a:ext cx="218609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220133</xdr:colOff>
      <xdr:row>0</xdr:row>
      <xdr:rowOff>254000</xdr:rowOff>
    </xdr:from>
    <xdr:to>
      <xdr:col>10</xdr:col>
      <xdr:colOff>213658</xdr:colOff>
      <xdr:row>1</xdr:row>
      <xdr:rowOff>205691</xdr:rowOff>
    </xdr:to>
    <xdr:sp macro="" textlink="">
      <xdr:nvSpPr>
        <xdr:cNvPr id="5" name="Ribbon: Tilted Down 4">
          <a:extLst>
            <a:ext uri="{FF2B5EF4-FFF2-40B4-BE49-F238E27FC236}">
              <a16:creationId xmlns:a16="http://schemas.microsoft.com/office/drawing/2014/main" id="{4578C388-D264-43A2-BCE9-70BB34413041}"/>
            </a:ext>
          </a:extLst>
        </xdr:cNvPr>
        <xdr:cNvSpPr/>
      </xdr:nvSpPr>
      <xdr:spPr>
        <a:xfrm>
          <a:off x="150829982" y="254000"/>
          <a:ext cx="2317625"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25399</xdr:colOff>
      <xdr:row>2</xdr:row>
      <xdr:rowOff>135466</xdr:rowOff>
    </xdr:from>
    <xdr:to>
      <xdr:col>24</xdr:col>
      <xdr:colOff>499532</xdr:colOff>
      <xdr:row>3</xdr:row>
      <xdr:rowOff>380999</xdr:rowOff>
    </xdr:to>
    <xdr:sp macro="" textlink="">
      <xdr:nvSpPr>
        <xdr:cNvPr id="6" name="TextBox 5">
          <a:extLst>
            <a:ext uri="{FF2B5EF4-FFF2-40B4-BE49-F238E27FC236}">
              <a16:creationId xmlns:a16="http://schemas.microsoft.com/office/drawing/2014/main" id="{086FF1F1-DEBC-4208-8446-291669CDA757}"/>
            </a:ext>
          </a:extLst>
        </xdr:cNvPr>
        <xdr:cNvSpPr txBox="1"/>
      </xdr:nvSpPr>
      <xdr:spPr>
        <a:xfrm>
          <a:off x="140851468" y="927946"/>
          <a:ext cx="147463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الوحدات السكنية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Housing Units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7.xml><?xml version="1.0" encoding="utf-8"?>
<xdr:wsDr xmlns:xdr="http://schemas.openxmlformats.org/drawingml/2006/spreadsheetDrawing" xmlns:a="http://schemas.openxmlformats.org/drawingml/2006/main">
  <xdr:twoCellAnchor editAs="oneCell">
    <xdr:from>
      <xdr:col>26</xdr:col>
      <xdr:colOff>441960</xdr:colOff>
      <xdr:row>0</xdr:row>
      <xdr:rowOff>38100</xdr:rowOff>
    </xdr:from>
    <xdr:to>
      <xdr:col>28</xdr:col>
      <xdr:colOff>358140</xdr:colOff>
      <xdr:row>2</xdr:row>
      <xdr:rowOff>129540</xdr:rowOff>
    </xdr:to>
    <xdr:pic>
      <xdr:nvPicPr>
        <xdr:cNvPr id="2" name="Picture 2">
          <a:extLst>
            <a:ext uri="{FF2B5EF4-FFF2-40B4-BE49-F238E27FC236}">
              <a16:creationId xmlns:a16="http://schemas.microsoft.com/office/drawing/2014/main" id="{B85B3D5B-97F8-420A-857B-63CCC6345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417300" y="38100"/>
          <a:ext cx="111252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0</xdr:row>
      <xdr:rowOff>30480</xdr:rowOff>
    </xdr:from>
    <xdr:to>
      <xdr:col>3</xdr:col>
      <xdr:colOff>228600</xdr:colOff>
      <xdr:row>2</xdr:row>
      <xdr:rowOff>106680</xdr:rowOff>
    </xdr:to>
    <xdr:pic>
      <xdr:nvPicPr>
        <xdr:cNvPr id="3" name="Picture 4">
          <a:extLst>
            <a:ext uri="{FF2B5EF4-FFF2-40B4-BE49-F238E27FC236}">
              <a16:creationId xmlns:a16="http://schemas.microsoft.com/office/drawing/2014/main" id="{D983D404-5507-4313-B95D-728BDEC71B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22760" y="30480"/>
          <a:ext cx="14478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401390</xdr:colOff>
      <xdr:row>0</xdr:row>
      <xdr:rowOff>0</xdr:rowOff>
    </xdr:from>
    <xdr:to>
      <xdr:col>20</xdr:col>
      <xdr:colOff>45787</xdr:colOff>
      <xdr:row>1</xdr:row>
      <xdr:rowOff>268558</xdr:rowOff>
    </xdr:to>
    <xdr:pic>
      <xdr:nvPicPr>
        <xdr:cNvPr id="4" name="Picture 3">
          <a:extLst>
            <a:ext uri="{FF2B5EF4-FFF2-40B4-BE49-F238E27FC236}">
              <a16:creationId xmlns:a16="http://schemas.microsoft.com/office/drawing/2014/main" id="{CAE25068-E811-4AB8-B474-6E9EE71816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680873" y="0"/>
          <a:ext cx="21589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364066</xdr:colOff>
      <xdr:row>0</xdr:row>
      <xdr:rowOff>237066</xdr:rowOff>
    </xdr:from>
    <xdr:to>
      <xdr:col>11</xdr:col>
      <xdr:colOff>145924</xdr:colOff>
      <xdr:row>1</xdr:row>
      <xdr:rowOff>188757</xdr:rowOff>
    </xdr:to>
    <xdr:sp macro="" textlink="">
      <xdr:nvSpPr>
        <xdr:cNvPr id="5" name="Ribbon: Tilted Down 4">
          <a:extLst>
            <a:ext uri="{FF2B5EF4-FFF2-40B4-BE49-F238E27FC236}">
              <a16:creationId xmlns:a16="http://schemas.microsoft.com/office/drawing/2014/main" id="{A4FA828C-E188-4658-B7D5-305B9D7AEF9B}"/>
            </a:ext>
          </a:extLst>
        </xdr:cNvPr>
        <xdr:cNvSpPr/>
      </xdr:nvSpPr>
      <xdr:spPr>
        <a:xfrm>
          <a:off x="148352636" y="237066"/>
          <a:ext cx="2296458"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8467</xdr:colOff>
      <xdr:row>2</xdr:row>
      <xdr:rowOff>135472</xdr:rowOff>
    </xdr:from>
    <xdr:to>
      <xdr:col>28</xdr:col>
      <xdr:colOff>381000</xdr:colOff>
      <xdr:row>3</xdr:row>
      <xdr:rowOff>381005</xdr:rowOff>
    </xdr:to>
    <xdr:sp macro="" textlink="">
      <xdr:nvSpPr>
        <xdr:cNvPr id="6" name="TextBox 5">
          <a:extLst>
            <a:ext uri="{FF2B5EF4-FFF2-40B4-BE49-F238E27FC236}">
              <a16:creationId xmlns:a16="http://schemas.microsoft.com/office/drawing/2014/main" id="{4CCEDA7A-BC71-46F9-94D7-FEA3A58F5829}"/>
            </a:ext>
          </a:extLst>
        </xdr:cNvPr>
        <xdr:cNvSpPr txBox="1"/>
      </xdr:nvSpPr>
      <xdr:spPr>
        <a:xfrm>
          <a:off x="138394440" y="927952"/>
          <a:ext cx="146828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الأسر المعيشية والتجمعات العمالية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Households and Labor Gatherings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8.xml><?xml version="1.0" encoding="utf-8"?>
<xdr:wsDr xmlns:xdr="http://schemas.openxmlformats.org/drawingml/2006/spreadsheetDrawing" xmlns:a="http://schemas.openxmlformats.org/drawingml/2006/main">
  <xdr:twoCellAnchor editAs="oneCell">
    <xdr:from>
      <xdr:col>29</xdr:col>
      <xdr:colOff>784860</xdr:colOff>
      <xdr:row>0</xdr:row>
      <xdr:rowOff>38100</xdr:rowOff>
    </xdr:from>
    <xdr:to>
      <xdr:col>30</xdr:col>
      <xdr:colOff>701040</xdr:colOff>
      <xdr:row>2</xdr:row>
      <xdr:rowOff>137160</xdr:rowOff>
    </xdr:to>
    <xdr:pic>
      <xdr:nvPicPr>
        <xdr:cNvPr id="2" name="Picture 2">
          <a:extLst>
            <a:ext uri="{FF2B5EF4-FFF2-40B4-BE49-F238E27FC236}">
              <a16:creationId xmlns:a16="http://schemas.microsoft.com/office/drawing/2014/main" id="{F7468B23-E748-425C-AB97-62757D449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98100" y="38100"/>
          <a:ext cx="11277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4</xdr:col>
      <xdr:colOff>152400</xdr:colOff>
      <xdr:row>2</xdr:row>
      <xdr:rowOff>106680</xdr:rowOff>
    </xdr:to>
    <xdr:pic>
      <xdr:nvPicPr>
        <xdr:cNvPr id="3" name="Picture 4">
          <a:extLst>
            <a:ext uri="{FF2B5EF4-FFF2-40B4-BE49-F238E27FC236}">
              <a16:creationId xmlns:a16="http://schemas.microsoft.com/office/drawing/2014/main" id="{14955337-1AC7-4374-96FB-8B473FED08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506680" y="38100"/>
          <a:ext cx="141732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259453</xdr:colOff>
      <xdr:row>0</xdr:row>
      <xdr:rowOff>47625</xdr:rowOff>
    </xdr:from>
    <xdr:to>
      <xdr:col>21</xdr:col>
      <xdr:colOff>88779</xdr:colOff>
      <xdr:row>1</xdr:row>
      <xdr:rowOff>306287</xdr:rowOff>
    </xdr:to>
    <xdr:pic>
      <xdr:nvPicPr>
        <xdr:cNvPr id="4" name="Picture 3">
          <a:extLst>
            <a:ext uri="{FF2B5EF4-FFF2-40B4-BE49-F238E27FC236}">
              <a16:creationId xmlns:a16="http://schemas.microsoft.com/office/drawing/2014/main" id="{F487B5A1-19A1-48C1-A9D7-27D893247F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500721" y="47625"/>
          <a:ext cx="2138186"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9</xdr:col>
      <xdr:colOff>85725</xdr:colOff>
      <xdr:row>0</xdr:row>
      <xdr:rowOff>247650</xdr:rowOff>
    </xdr:from>
    <xdr:to>
      <xdr:col>16</xdr:col>
      <xdr:colOff>340658</xdr:colOff>
      <xdr:row>1</xdr:row>
      <xdr:rowOff>197224</xdr:rowOff>
    </xdr:to>
    <xdr:sp macro="" textlink="">
      <xdr:nvSpPr>
        <xdr:cNvPr id="5" name="Ribbon: Tilted Down 4">
          <a:extLst>
            <a:ext uri="{FF2B5EF4-FFF2-40B4-BE49-F238E27FC236}">
              <a16:creationId xmlns:a16="http://schemas.microsoft.com/office/drawing/2014/main" id="{C4DB5E32-67DC-4D18-A420-B1C9F5687734}"/>
            </a:ext>
          </a:extLst>
        </xdr:cNvPr>
        <xdr:cNvSpPr/>
      </xdr:nvSpPr>
      <xdr:spPr>
        <a:xfrm>
          <a:off x="148752262" y="247650"/>
          <a:ext cx="2335193" cy="345814"/>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9525</xdr:colOff>
      <xdr:row>2</xdr:row>
      <xdr:rowOff>133350</xdr:rowOff>
    </xdr:from>
    <xdr:to>
      <xdr:col>30</xdr:col>
      <xdr:colOff>704850</xdr:colOff>
      <xdr:row>3</xdr:row>
      <xdr:rowOff>378883</xdr:rowOff>
    </xdr:to>
    <xdr:sp macro="" textlink="">
      <xdr:nvSpPr>
        <xdr:cNvPr id="6" name="TextBox 5">
          <a:extLst>
            <a:ext uri="{FF2B5EF4-FFF2-40B4-BE49-F238E27FC236}">
              <a16:creationId xmlns:a16="http://schemas.microsoft.com/office/drawing/2014/main" id="{339F0A9C-CD84-4892-B860-EAE655212BD4}"/>
            </a:ext>
          </a:extLst>
        </xdr:cNvPr>
        <xdr:cNvSpPr txBox="1"/>
      </xdr:nvSpPr>
      <xdr:spPr>
        <a:xfrm>
          <a:off x="137194290" y="925830"/>
          <a:ext cx="16743045"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المنشــآت</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Establishments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19.xml><?xml version="1.0" encoding="utf-8"?>
<xdr:wsDr xmlns:xdr="http://schemas.openxmlformats.org/drawingml/2006/spreadsheetDrawing" xmlns:a="http://schemas.openxmlformats.org/drawingml/2006/main">
  <xdr:twoCellAnchor editAs="oneCell">
    <xdr:from>
      <xdr:col>30</xdr:col>
      <xdr:colOff>22860</xdr:colOff>
      <xdr:row>0</xdr:row>
      <xdr:rowOff>38100</xdr:rowOff>
    </xdr:from>
    <xdr:to>
      <xdr:col>31</xdr:col>
      <xdr:colOff>838200</xdr:colOff>
      <xdr:row>2</xdr:row>
      <xdr:rowOff>129540</xdr:rowOff>
    </xdr:to>
    <xdr:pic>
      <xdr:nvPicPr>
        <xdr:cNvPr id="2" name="Picture 2">
          <a:extLst>
            <a:ext uri="{FF2B5EF4-FFF2-40B4-BE49-F238E27FC236}">
              <a16:creationId xmlns:a16="http://schemas.microsoft.com/office/drawing/2014/main" id="{3DA6043A-95C0-4227-862E-E5487B45B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11360" y="38100"/>
          <a:ext cx="11049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4</xdr:col>
      <xdr:colOff>0</xdr:colOff>
      <xdr:row>2</xdr:row>
      <xdr:rowOff>99060</xdr:rowOff>
    </xdr:to>
    <xdr:pic>
      <xdr:nvPicPr>
        <xdr:cNvPr id="3" name="Picture 4">
          <a:extLst>
            <a:ext uri="{FF2B5EF4-FFF2-40B4-BE49-F238E27FC236}">
              <a16:creationId xmlns:a16="http://schemas.microsoft.com/office/drawing/2014/main" id="{32EE46AA-CC93-4C04-AF20-3C326A88EF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961600" y="30480"/>
          <a:ext cx="14478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598546</xdr:colOff>
      <xdr:row>0</xdr:row>
      <xdr:rowOff>25400</xdr:rowOff>
    </xdr:from>
    <xdr:to>
      <xdr:col>20</xdr:col>
      <xdr:colOff>79993</xdr:colOff>
      <xdr:row>1</xdr:row>
      <xdr:rowOff>293958</xdr:rowOff>
    </xdr:to>
    <xdr:pic>
      <xdr:nvPicPr>
        <xdr:cNvPr id="4" name="Picture 3">
          <a:extLst>
            <a:ext uri="{FF2B5EF4-FFF2-40B4-BE49-F238E27FC236}">
              <a16:creationId xmlns:a16="http://schemas.microsoft.com/office/drawing/2014/main" id="{A34F4E3A-846A-4C8A-AE57-FF9BAA646F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33107" y="25400"/>
          <a:ext cx="217892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7</xdr:col>
      <xdr:colOff>44826</xdr:colOff>
      <xdr:row>0</xdr:row>
      <xdr:rowOff>251012</xdr:rowOff>
    </xdr:from>
    <xdr:to>
      <xdr:col>13</xdr:col>
      <xdr:colOff>71717</xdr:colOff>
      <xdr:row>1</xdr:row>
      <xdr:rowOff>206189</xdr:rowOff>
    </xdr:to>
    <xdr:sp macro="" textlink="">
      <xdr:nvSpPr>
        <xdr:cNvPr id="5" name="Ribbon: Tilted Down 4">
          <a:extLst>
            <a:ext uri="{FF2B5EF4-FFF2-40B4-BE49-F238E27FC236}">
              <a16:creationId xmlns:a16="http://schemas.microsoft.com/office/drawing/2014/main" id="{AA4682B8-85F8-471C-86D9-93FBE784B1C2}"/>
            </a:ext>
          </a:extLst>
        </xdr:cNvPr>
        <xdr:cNvSpPr/>
      </xdr:nvSpPr>
      <xdr:spPr>
        <a:xfrm>
          <a:off x="146262763" y="251012"/>
          <a:ext cx="2579591"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26895</xdr:colOff>
      <xdr:row>2</xdr:row>
      <xdr:rowOff>134471</xdr:rowOff>
    </xdr:from>
    <xdr:to>
      <xdr:col>31</xdr:col>
      <xdr:colOff>838200</xdr:colOff>
      <xdr:row>3</xdr:row>
      <xdr:rowOff>375522</xdr:rowOff>
    </xdr:to>
    <xdr:sp macro="" textlink="">
      <xdr:nvSpPr>
        <xdr:cNvPr id="6" name="TextBox 5">
          <a:extLst>
            <a:ext uri="{FF2B5EF4-FFF2-40B4-BE49-F238E27FC236}">
              <a16:creationId xmlns:a16="http://schemas.microsoft.com/office/drawing/2014/main" id="{1189B60E-BED3-4C91-95D1-E784DE3C89D0}"/>
            </a:ext>
          </a:extLst>
        </xdr:cNvPr>
        <xdr:cNvSpPr txBox="1"/>
      </xdr:nvSpPr>
      <xdr:spPr>
        <a:xfrm>
          <a:off x="136611360" y="926951"/>
          <a:ext cx="14794005"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832AA709-AAC7-4FC0-8C86-85A205764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3" name="Picture 2">
          <a:extLst>
            <a:ext uri="{FF2B5EF4-FFF2-40B4-BE49-F238E27FC236}">
              <a16:creationId xmlns:a16="http://schemas.microsoft.com/office/drawing/2014/main" id="{EBB58D24-1AEC-4F1A-AAC4-7D7F00B339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15657" y="45606"/>
          <a:ext cx="715241" cy="571900"/>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26</xdr:col>
      <xdr:colOff>350520</xdr:colOff>
      <xdr:row>0</xdr:row>
      <xdr:rowOff>30480</xdr:rowOff>
    </xdr:from>
    <xdr:to>
      <xdr:col>27</xdr:col>
      <xdr:colOff>708660</xdr:colOff>
      <xdr:row>2</xdr:row>
      <xdr:rowOff>129540</xdr:rowOff>
    </xdr:to>
    <xdr:pic>
      <xdr:nvPicPr>
        <xdr:cNvPr id="2" name="Picture 2">
          <a:extLst>
            <a:ext uri="{FF2B5EF4-FFF2-40B4-BE49-F238E27FC236}">
              <a16:creationId xmlns:a16="http://schemas.microsoft.com/office/drawing/2014/main" id="{EC888128-C7B4-4BD7-91E8-67F49EB56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34520" y="30480"/>
          <a:ext cx="11125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111779</xdr:colOff>
      <xdr:row>0</xdr:row>
      <xdr:rowOff>16933</xdr:rowOff>
    </xdr:from>
    <xdr:to>
      <xdr:col>14</xdr:col>
      <xdr:colOff>2296176</xdr:colOff>
      <xdr:row>1</xdr:row>
      <xdr:rowOff>285491</xdr:rowOff>
    </xdr:to>
    <xdr:pic>
      <xdr:nvPicPr>
        <xdr:cNvPr id="3" name="Picture 2">
          <a:extLst>
            <a:ext uri="{FF2B5EF4-FFF2-40B4-BE49-F238E27FC236}">
              <a16:creationId xmlns:a16="http://schemas.microsoft.com/office/drawing/2014/main" id="{82DB8217-23DA-40E0-A460-B46DCD5474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03224" y="16933"/>
          <a:ext cx="21843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3</xdr:col>
      <xdr:colOff>564778</xdr:colOff>
      <xdr:row>0</xdr:row>
      <xdr:rowOff>251011</xdr:rowOff>
    </xdr:from>
    <xdr:to>
      <xdr:col>10</xdr:col>
      <xdr:colOff>134470</xdr:colOff>
      <xdr:row>1</xdr:row>
      <xdr:rowOff>206188</xdr:rowOff>
    </xdr:to>
    <xdr:sp macro="" textlink="">
      <xdr:nvSpPr>
        <xdr:cNvPr id="4" name="Ribbon: Tilted Down 3">
          <a:extLst>
            <a:ext uri="{FF2B5EF4-FFF2-40B4-BE49-F238E27FC236}">
              <a16:creationId xmlns:a16="http://schemas.microsoft.com/office/drawing/2014/main" id="{9A80F4E6-61B2-4E13-97F9-D28A9382B9F0}"/>
            </a:ext>
          </a:extLst>
        </xdr:cNvPr>
        <xdr:cNvSpPr/>
      </xdr:nvSpPr>
      <xdr:spPr>
        <a:xfrm>
          <a:off x="148752710" y="251011"/>
          <a:ext cx="258721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17933</xdr:colOff>
      <xdr:row>2</xdr:row>
      <xdr:rowOff>134467</xdr:rowOff>
    </xdr:from>
    <xdr:to>
      <xdr:col>27</xdr:col>
      <xdr:colOff>708212</xdr:colOff>
      <xdr:row>3</xdr:row>
      <xdr:rowOff>375518</xdr:rowOff>
    </xdr:to>
    <xdr:sp macro="" textlink="">
      <xdr:nvSpPr>
        <xdr:cNvPr id="5" name="TextBox 4">
          <a:extLst>
            <a:ext uri="{FF2B5EF4-FFF2-40B4-BE49-F238E27FC236}">
              <a16:creationId xmlns:a16="http://schemas.microsoft.com/office/drawing/2014/main" id="{E343A7DD-C56F-4844-A07D-F45D01F672CE}"/>
            </a:ext>
          </a:extLst>
        </xdr:cNvPr>
        <xdr:cNvSpPr txBox="1"/>
      </xdr:nvSpPr>
      <xdr:spPr>
        <a:xfrm>
          <a:off x="139034968" y="926947"/>
          <a:ext cx="14817759"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twoCellAnchor editAs="oneCell">
    <xdr:from>
      <xdr:col>0</xdr:col>
      <xdr:colOff>22860</xdr:colOff>
      <xdr:row>0</xdr:row>
      <xdr:rowOff>45720</xdr:rowOff>
    </xdr:from>
    <xdr:to>
      <xdr:col>2</xdr:col>
      <xdr:colOff>167640</xdr:colOff>
      <xdr:row>2</xdr:row>
      <xdr:rowOff>106680</xdr:rowOff>
    </xdr:to>
    <xdr:pic>
      <xdr:nvPicPr>
        <xdr:cNvPr id="6" name="Picture 4">
          <a:extLst>
            <a:ext uri="{FF2B5EF4-FFF2-40B4-BE49-F238E27FC236}">
              <a16:creationId xmlns:a16="http://schemas.microsoft.com/office/drawing/2014/main" id="{F96F0C35-5D99-4084-B6CF-65AC6095BA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392380" y="45720"/>
          <a:ext cx="145542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71215</xdr:colOff>
      <xdr:row>2</xdr:row>
      <xdr:rowOff>141817</xdr:rowOff>
    </xdr:from>
    <xdr:to>
      <xdr:col>17</xdr:col>
      <xdr:colOff>618067</xdr:colOff>
      <xdr:row>3</xdr:row>
      <xdr:rowOff>387350</xdr:rowOff>
    </xdr:to>
    <xdr:sp macro="" textlink="">
      <xdr:nvSpPr>
        <xdr:cNvPr id="2" name="TextBox 1">
          <a:extLst>
            <a:ext uri="{FF2B5EF4-FFF2-40B4-BE49-F238E27FC236}">
              <a16:creationId xmlns:a16="http://schemas.microsoft.com/office/drawing/2014/main" id="{E7507FC1-ABE2-4EDC-887A-6E6AD248F663}"/>
            </a:ext>
          </a:extLst>
        </xdr:cNvPr>
        <xdr:cNvSpPr txBox="1"/>
      </xdr:nvSpPr>
      <xdr:spPr>
        <a:xfrm>
          <a:off x="145137293" y="934297"/>
          <a:ext cx="14781012"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الظـروف</a:t>
          </a:r>
          <a:r>
            <a:rPr lang="ar-QA" sz="1800" b="0" baseline="0">
              <a:solidFill>
                <a:srgbClr val="8A0000"/>
              </a:solidFill>
              <a:cs typeface="PT Bold Heading" panose="02010400000000000000" pitchFamily="2" charset="-78"/>
            </a:rPr>
            <a:t> السكنـية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ea typeface="+mn-ea"/>
              <a:cs typeface="+mn-cs"/>
            </a:rPr>
            <a:t>Living Conditions </a:t>
          </a:r>
          <a:r>
            <a:rPr lang="en-US" sz="1800" b="1" baseline="0">
              <a:solidFill>
                <a:srgbClr val="8A0000"/>
              </a:solidFill>
              <a:latin typeface="Rockwell Nova Cond" panose="02060506020205020403" pitchFamily="18" charset="0"/>
            </a:rPr>
            <a:t>Questionnaire</a:t>
          </a:r>
          <a:endParaRPr lang="en-US" sz="1800" b="1">
            <a:solidFill>
              <a:srgbClr val="8A0000"/>
            </a:solidFill>
            <a:latin typeface="Rockwell Nova Cond" panose="02060506020205020403" pitchFamily="18" charset="0"/>
          </a:endParaRPr>
        </a:p>
      </xdr:txBody>
    </xdr:sp>
    <xdr:clientData/>
  </xdr:twoCellAnchor>
  <xdr:twoCellAnchor editAs="oneCell">
    <xdr:from>
      <xdr:col>16</xdr:col>
      <xdr:colOff>137160</xdr:colOff>
      <xdr:row>0</xdr:row>
      <xdr:rowOff>68580</xdr:rowOff>
    </xdr:from>
    <xdr:to>
      <xdr:col>17</xdr:col>
      <xdr:colOff>579120</xdr:colOff>
      <xdr:row>2</xdr:row>
      <xdr:rowOff>144780</xdr:rowOff>
    </xdr:to>
    <xdr:pic>
      <xdr:nvPicPr>
        <xdr:cNvPr id="3" name="Picture 2">
          <a:extLst>
            <a:ext uri="{FF2B5EF4-FFF2-40B4-BE49-F238E27FC236}">
              <a16:creationId xmlns:a16="http://schemas.microsoft.com/office/drawing/2014/main" id="{8E75C486-6740-4DEB-9E45-5499BB6B0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176240" y="68580"/>
          <a:ext cx="11125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60960</xdr:rowOff>
    </xdr:from>
    <xdr:to>
      <xdr:col>1</xdr:col>
      <xdr:colOff>1089660</xdr:colOff>
      <xdr:row>2</xdr:row>
      <xdr:rowOff>106680</xdr:rowOff>
    </xdr:to>
    <xdr:pic>
      <xdr:nvPicPr>
        <xdr:cNvPr id="4" name="Picture 4">
          <a:extLst>
            <a:ext uri="{FF2B5EF4-FFF2-40B4-BE49-F238E27FC236}">
              <a16:creationId xmlns:a16="http://schemas.microsoft.com/office/drawing/2014/main" id="{931CAA8B-E6EB-410B-9683-C5406347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503620" y="60960"/>
          <a:ext cx="1447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1550921</xdr:colOff>
      <xdr:row>0</xdr:row>
      <xdr:rowOff>55420</xdr:rowOff>
    </xdr:from>
    <xdr:to>
      <xdr:col>8</xdr:col>
      <xdr:colOff>212970</xdr:colOff>
      <xdr:row>1</xdr:row>
      <xdr:rowOff>314082</xdr:rowOff>
    </xdr:to>
    <xdr:pic>
      <xdr:nvPicPr>
        <xdr:cNvPr id="5" name="Picture 4">
          <a:extLst>
            <a:ext uri="{FF2B5EF4-FFF2-40B4-BE49-F238E27FC236}">
              <a16:creationId xmlns:a16="http://schemas.microsoft.com/office/drawing/2014/main" id="{6D8CEF5D-EB7A-4858-9495-5B0FFEBD31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1440270" y="55420"/>
          <a:ext cx="2205349"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2</xdr:col>
      <xdr:colOff>314370</xdr:colOff>
      <xdr:row>0</xdr:row>
      <xdr:rowOff>253322</xdr:rowOff>
    </xdr:from>
    <xdr:to>
      <xdr:col>4</xdr:col>
      <xdr:colOff>322459</xdr:colOff>
      <xdr:row>1</xdr:row>
      <xdr:rowOff>198603</xdr:rowOff>
    </xdr:to>
    <xdr:sp macro="" textlink="">
      <xdr:nvSpPr>
        <xdr:cNvPr id="6" name="Ribbon: Tilted Down 5">
          <a:extLst>
            <a:ext uri="{FF2B5EF4-FFF2-40B4-BE49-F238E27FC236}">
              <a16:creationId xmlns:a16="http://schemas.microsoft.com/office/drawing/2014/main" id="{1567C514-577C-489D-ABE1-B1A397070219}"/>
            </a:ext>
          </a:extLst>
        </xdr:cNvPr>
        <xdr:cNvSpPr/>
      </xdr:nvSpPr>
      <xdr:spPr>
        <a:xfrm>
          <a:off x="154874081" y="253322"/>
          <a:ext cx="2576029" cy="34152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8" name="Picture 7">
          <a:extLst>
            <a:ext uri="{FF2B5EF4-FFF2-40B4-BE49-F238E27FC236}">
              <a16:creationId xmlns:a16="http://schemas.microsoft.com/office/drawing/2014/main" id="{F10A4CC2-1120-4380-B75E-3DA1AF949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9" name="Picture 8">
          <a:extLst>
            <a:ext uri="{FF2B5EF4-FFF2-40B4-BE49-F238E27FC236}">
              <a16:creationId xmlns:a16="http://schemas.microsoft.com/office/drawing/2014/main" id="{7C492C25-C23C-41E0-875F-4C77E751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6"/>
          <a:ext cx="715241" cy="5827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6D870D7-9A81-45EA-A43B-6FF7A56547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(10)</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791B99D3-6B6D-4E3A-9990-96109870C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45605</xdr:rowOff>
    </xdr:from>
    <xdr:to>
      <xdr:col>10</xdr:col>
      <xdr:colOff>1378238</xdr:colOff>
      <xdr:row>2</xdr:row>
      <xdr:rowOff>84105</xdr:rowOff>
    </xdr:to>
    <xdr:pic>
      <xdr:nvPicPr>
        <xdr:cNvPr id="5" name="Picture 4">
          <a:extLst>
            <a:ext uri="{FF2B5EF4-FFF2-40B4-BE49-F238E27FC236}">
              <a16:creationId xmlns:a16="http://schemas.microsoft.com/office/drawing/2014/main" id="{C6A606A2-978E-435A-966C-44FCC7618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5"/>
          <a:ext cx="715241" cy="5827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109B044B-0087-410F-98CB-59549D9058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(11)</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7C6EEEC-2E46-40DE-A47D-EDFBDCC9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CA432925-85A9-4BD2-BD78-2B0591BFBE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60241</xdr:rowOff>
    </xdr:to>
    <xdr:pic>
      <xdr:nvPicPr>
        <xdr:cNvPr id="12" name="Picture 11">
          <a:extLst>
            <a:ext uri="{FF2B5EF4-FFF2-40B4-BE49-F238E27FC236}">
              <a16:creationId xmlns:a16="http://schemas.microsoft.com/office/drawing/2014/main" id="{B5DB0EA8-EB66-4FD6-A024-71B126FBF3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28682</xdr:colOff>
      <xdr:row>0</xdr:row>
      <xdr:rowOff>0</xdr:rowOff>
    </xdr:from>
    <xdr:to>
      <xdr:col>8</xdr:col>
      <xdr:colOff>598627</xdr:colOff>
      <xdr:row>2</xdr:row>
      <xdr:rowOff>53005</xdr:rowOff>
    </xdr:to>
    <xdr:pic>
      <xdr:nvPicPr>
        <xdr:cNvPr id="13" name="Picture 12">
          <a:extLst>
            <a:ext uri="{FF2B5EF4-FFF2-40B4-BE49-F238E27FC236}">
              <a16:creationId xmlns:a16="http://schemas.microsoft.com/office/drawing/2014/main" id="{73A21725-ACF0-4AF2-B561-7FB47C90C8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609599</xdr:colOff>
      <xdr:row>41</xdr:row>
      <xdr:rowOff>0</xdr:rowOff>
    </xdr:to>
    <xdr:pic>
      <xdr:nvPicPr>
        <xdr:cNvPr id="3" name="Picture 2">
          <a:extLst>
            <a:ext uri="{FF2B5EF4-FFF2-40B4-BE49-F238E27FC236}">
              <a16:creationId xmlns:a16="http://schemas.microsoft.com/office/drawing/2014/main" id="{66A8B405-DADD-4768-A244-59689AE3BF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799" cy="9080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3DD2E4F-3CA2-442E-9738-FDE9E49D0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A5F48EF7-8C6C-4C9F-8759-06805F221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EAF54D2-4F4A-4596-AD89-157E1E6F4D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32658</xdr:rowOff>
    </xdr:from>
    <xdr:to>
      <xdr:col>8</xdr:col>
      <xdr:colOff>1802782</xdr:colOff>
      <xdr:row>2</xdr:row>
      <xdr:rowOff>71158</xdr:rowOff>
    </xdr:to>
    <xdr:pic>
      <xdr:nvPicPr>
        <xdr:cNvPr id="5" name="Picture 4">
          <a:extLst>
            <a:ext uri="{FF2B5EF4-FFF2-40B4-BE49-F238E27FC236}">
              <a16:creationId xmlns:a16="http://schemas.microsoft.com/office/drawing/2014/main" id="{F8726AE9-D6CC-4405-B9C1-DB936F7C09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32658"/>
          <a:ext cx="715241" cy="5827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2739A256-1B1A-4C8E-90B8-2347A6A6A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91CF91D2-A19F-4A65-A253-93D7BE49B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DEA4C44B-CDD5-457C-A8EB-D15F85A37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45606</xdr:rowOff>
    </xdr:from>
    <xdr:to>
      <xdr:col>10</xdr:col>
      <xdr:colOff>3917</xdr:colOff>
      <xdr:row>2</xdr:row>
      <xdr:rowOff>84106</xdr:rowOff>
    </xdr:to>
    <xdr:pic>
      <xdr:nvPicPr>
        <xdr:cNvPr id="3" name="Picture 2">
          <a:extLst>
            <a:ext uri="{FF2B5EF4-FFF2-40B4-BE49-F238E27FC236}">
              <a16:creationId xmlns:a16="http://schemas.microsoft.com/office/drawing/2014/main" id="{6535D57C-9BB6-4DD4-84D3-EF809C55CB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6"/>
          <a:ext cx="749531" cy="5719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31FCD4AA-D42F-40EA-8AF4-D5FC86F4B5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(12)</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473DC77-AC33-4CC8-A4BD-23AE6C0826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35EE257E-8E25-429E-B43A-D7D3D189C5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90EBBA31-2080-400E-9F9D-BA3D7E2F2E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5D5E1C7-268B-4F05-AA71-24F74D50D7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946023</xdr:colOff>
      <xdr:row>0</xdr:row>
      <xdr:rowOff>45605</xdr:rowOff>
    </xdr:from>
    <xdr:to>
      <xdr:col>10</xdr:col>
      <xdr:colOff>3914</xdr:colOff>
      <xdr:row>2</xdr:row>
      <xdr:rowOff>84105</xdr:rowOff>
    </xdr:to>
    <xdr:pic>
      <xdr:nvPicPr>
        <xdr:cNvPr id="3" name="Picture 2">
          <a:extLst>
            <a:ext uri="{FF2B5EF4-FFF2-40B4-BE49-F238E27FC236}">
              <a16:creationId xmlns:a16="http://schemas.microsoft.com/office/drawing/2014/main" id="{E71CEC5F-C55E-434E-AF48-B4D64C0C9B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3" y="45605"/>
          <a:ext cx="749531" cy="57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0</xdr:colOff>
      <xdr:row>2</xdr:row>
      <xdr:rowOff>0</xdr:rowOff>
    </xdr:to>
    <xdr:pic>
      <xdr:nvPicPr>
        <xdr:cNvPr id="2" name="Picture 1" descr="شعار الجهاز شفاف.tif">
          <a:extLst>
            <a:ext uri="{FF2B5EF4-FFF2-40B4-BE49-F238E27FC236}">
              <a16:creationId xmlns:a16="http://schemas.microsoft.com/office/drawing/2014/main" id="{4FE860D6-7574-435D-AFD5-8EEA7B6E1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148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45720</xdr:rowOff>
    </xdr:from>
    <xdr:to>
      <xdr:col>7</xdr:col>
      <xdr:colOff>0</xdr:colOff>
      <xdr:row>2</xdr:row>
      <xdr:rowOff>99060</xdr:rowOff>
    </xdr:to>
    <xdr:pic>
      <xdr:nvPicPr>
        <xdr:cNvPr id="3" name="Picture 1" descr="شعار الجهاز شفاف.tif">
          <a:extLst>
            <a:ext uri="{FF2B5EF4-FFF2-40B4-BE49-F238E27FC236}">
              <a16:creationId xmlns:a16="http://schemas.microsoft.com/office/drawing/2014/main" id="{2B8FD5AD-3117-4631-B042-760859BF6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99520" y="4572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421328</xdr:colOff>
      <xdr:row>2</xdr:row>
      <xdr:rowOff>47567</xdr:rowOff>
    </xdr:to>
    <xdr:pic>
      <xdr:nvPicPr>
        <xdr:cNvPr id="4" name="Picture 3">
          <a:extLst>
            <a:ext uri="{FF2B5EF4-FFF2-40B4-BE49-F238E27FC236}">
              <a16:creationId xmlns:a16="http://schemas.microsoft.com/office/drawing/2014/main" id="{5AABFF48-02B2-48C4-9298-48F7DE1D5F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5</xdr:col>
      <xdr:colOff>3055615</xdr:colOff>
      <xdr:row>0</xdr:row>
      <xdr:rowOff>27677</xdr:rowOff>
    </xdr:from>
    <xdr:to>
      <xdr:col>6</xdr:col>
      <xdr:colOff>287428</xdr:colOff>
      <xdr:row>2</xdr:row>
      <xdr:rowOff>66177</xdr:rowOff>
    </xdr:to>
    <xdr:pic>
      <xdr:nvPicPr>
        <xdr:cNvPr id="5" name="Picture 4">
          <a:extLst>
            <a:ext uri="{FF2B5EF4-FFF2-40B4-BE49-F238E27FC236}">
              <a16:creationId xmlns:a16="http://schemas.microsoft.com/office/drawing/2014/main" id="{BDA34D58-2E9E-4921-93D6-B5FCD25866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86301" y="27677"/>
          <a:ext cx="715241" cy="58278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88596FF-5D9F-48EA-BB97-4FB83C4F76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45607</xdr:rowOff>
    </xdr:from>
    <xdr:to>
      <xdr:col>10</xdr:col>
      <xdr:colOff>3917</xdr:colOff>
      <xdr:row>2</xdr:row>
      <xdr:rowOff>84107</xdr:rowOff>
    </xdr:to>
    <xdr:pic>
      <xdr:nvPicPr>
        <xdr:cNvPr id="3" name="Picture 2">
          <a:extLst>
            <a:ext uri="{FF2B5EF4-FFF2-40B4-BE49-F238E27FC236}">
              <a16:creationId xmlns:a16="http://schemas.microsoft.com/office/drawing/2014/main" id="{B2C4FCDE-180F-4E1C-8A58-B01951B0D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7"/>
          <a:ext cx="749531" cy="5719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916C4E56-AA7B-46E9-AD0D-D57C711CB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946027</xdr:colOff>
      <xdr:row>0</xdr:row>
      <xdr:rowOff>34721</xdr:rowOff>
    </xdr:from>
    <xdr:to>
      <xdr:col>10</xdr:col>
      <xdr:colOff>3918</xdr:colOff>
      <xdr:row>2</xdr:row>
      <xdr:rowOff>73221</xdr:rowOff>
    </xdr:to>
    <xdr:pic>
      <xdr:nvPicPr>
        <xdr:cNvPr id="3" name="Picture 2">
          <a:extLst>
            <a:ext uri="{FF2B5EF4-FFF2-40B4-BE49-F238E27FC236}">
              <a16:creationId xmlns:a16="http://schemas.microsoft.com/office/drawing/2014/main" id="{8AC510C6-A651-499A-9747-7AC164F03F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7" y="34721"/>
          <a:ext cx="749531" cy="5719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DE5049D-5C0D-47C6-92B6-41AF65639F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8</xdr:col>
      <xdr:colOff>1000455</xdr:colOff>
      <xdr:row>0</xdr:row>
      <xdr:rowOff>67377</xdr:rowOff>
    </xdr:from>
    <xdr:to>
      <xdr:col>8</xdr:col>
      <xdr:colOff>1715696</xdr:colOff>
      <xdr:row>2</xdr:row>
      <xdr:rowOff>105877</xdr:rowOff>
    </xdr:to>
    <xdr:pic>
      <xdr:nvPicPr>
        <xdr:cNvPr id="3" name="Picture 2">
          <a:extLst>
            <a:ext uri="{FF2B5EF4-FFF2-40B4-BE49-F238E27FC236}">
              <a16:creationId xmlns:a16="http://schemas.microsoft.com/office/drawing/2014/main" id="{6C1DE825-8086-4DD2-8F9A-6C14AEC485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7115" y="67377"/>
          <a:ext cx="715241" cy="5719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4F7EC76-AE90-46EB-9D90-EB92E9513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989569</xdr:colOff>
      <xdr:row>0</xdr:row>
      <xdr:rowOff>34720</xdr:rowOff>
    </xdr:from>
    <xdr:to>
      <xdr:col>9</xdr:col>
      <xdr:colOff>1685760</xdr:colOff>
      <xdr:row>2</xdr:row>
      <xdr:rowOff>73220</xdr:rowOff>
    </xdr:to>
    <xdr:pic>
      <xdr:nvPicPr>
        <xdr:cNvPr id="3" name="Picture 2">
          <a:extLst>
            <a:ext uri="{FF2B5EF4-FFF2-40B4-BE49-F238E27FC236}">
              <a16:creationId xmlns:a16="http://schemas.microsoft.com/office/drawing/2014/main" id="{17D63F11-99F8-41FB-9BA5-F58109D3A4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9089" y="34720"/>
          <a:ext cx="696191" cy="5719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7FB47536-E76C-455C-A5C7-13A83A21F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1350612</xdr:colOff>
      <xdr:row>0</xdr:row>
      <xdr:rowOff>45606</xdr:rowOff>
    </xdr:from>
    <xdr:to>
      <xdr:col>12</xdr:col>
      <xdr:colOff>364053</xdr:colOff>
      <xdr:row>2</xdr:row>
      <xdr:rowOff>94992</xdr:rowOff>
    </xdr:to>
    <xdr:pic>
      <xdr:nvPicPr>
        <xdr:cNvPr id="3" name="Picture 2">
          <a:extLst>
            <a:ext uri="{FF2B5EF4-FFF2-40B4-BE49-F238E27FC236}">
              <a16:creationId xmlns:a16="http://schemas.microsoft.com/office/drawing/2014/main" id="{1AF6E6F2-FC25-4FA6-957B-B1844B8969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92" y="45606"/>
          <a:ext cx="705081" cy="5827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2" name="Picture 1">
          <a:extLst>
            <a:ext uri="{FF2B5EF4-FFF2-40B4-BE49-F238E27FC236}">
              <a16:creationId xmlns:a16="http://schemas.microsoft.com/office/drawing/2014/main" id="{6A8B6589-675A-4FD4-A2FA-7B400AF16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633" cy="580967"/>
        </a:xfrm>
        <a:prstGeom prst="rect">
          <a:avLst/>
        </a:prstGeom>
      </xdr:spPr>
    </xdr:pic>
    <xdr:clientData/>
  </xdr:twoCellAnchor>
  <xdr:twoCellAnchor editAs="oneCell">
    <xdr:from>
      <xdr:col>11</xdr:col>
      <xdr:colOff>1337912</xdr:colOff>
      <xdr:row>0</xdr:row>
      <xdr:rowOff>45606</xdr:rowOff>
    </xdr:from>
    <xdr:to>
      <xdr:col>12</xdr:col>
      <xdr:colOff>354981</xdr:colOff>
      <xdr:row>2</xdr:row>
      <xdr:rowOff>84106</xdr:rowOff>
    </xdr:to>
    <xdr:pic>
      <xdr:nvPicPr>
        <xdr:cNvPr id="3" name="Picture 2">
          <a:extLst>
            <a:ext uri="{FF2B5EF4-FFF2-40B4-BE49-F238E27FC236}">
              <a16:creationId xmlns:a16="http://schemas.microsoft.com/office/drawing/2014/main" id="{4781E7CF-C764-4227-8B36-45F1EA66C2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8709" cy="571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C2243206-E0AC-4924-92DD-4D71060C7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1337912</xdr:colOff>
      <xdr:row>0</xdr:row>
      <xdr:rowOff>45606</xdr:rowOff>
    </xdr:from>
    <xdr:to>
      <xdr:col>12</xdr:col>
      <xdr:colOff>351353</xdr:colOff>
      <xdr:row>2</xdr:row>
      <xdr:rowOff>94992</xdr:rowOff>
    </xdr:to>
    <xdr:pic>
      <xdr:nvPicPr>
        <xdr:cNvPr id="3" name="Picture 2">
          <a:extLst>
            <a:ext uri="{FF2B5EF4-FFF2-40B4-BE49-F238E27FC236}">
              <a16:creationId xmlns:a16="http://schemas.microsoft.com/office/drawing/2014/main" id="{05F4E3F9-56A6-4F84-85A6-E438C2B79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5081" cy="58278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58453</xdr:rowOff>
    </xdr:to>
    <xdr:pic>
      <xdr:nvPicPr>
        <xdr:cNvPr id="2" name="Picture 1">
          <a:extLst>
            <a:ext uri="{FF2B5EF4-FFF2-40B4-BE49-F238E27FC236}">
              <a16:creationId xmlns:a16="http://schemas.microsoft.com/office/drawing/2014/main" id="{87F1B4ED-F286-4972-A708-2D1D1A32A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0279" cy="591853"/>
        </a:xfrm>
        <a:prstGeom prst="rect">
          <a:avLst/>
        </a:prstGeom>
      </xdr:spPr>
    </xdr:pic>
    <xdr:clientData/>
  </xdr:twoCellAnchor>
  <xdr:twoCellAnchor editAs="oneCell">
    <xdr:from>
      <xdr:col>11</xdr:col>
      <xdr:colOff>1353152</xdr:colOff>
      <xdr:row>0</xdr:row>
      <xdr:rowOff>30366</xdr:rowOff>
    </xdr:from>
    <xdr:to>
      <xdr:col>12</xdr:col>
      <xdr:colOff>369133</xdr:colOff>
      <xdr:row>2</xdr:row>
      <xdr:rowOff>79752</xdr:rowOff>
    </xdr:to>
    <xdr:pic>
      <xdr:nvPicPr>
        <xdr:cNvPr id="3" name="Picture 2">
          <a:extLst>
            <a:ext uri="{FF2B5EF4-FFF2-40B4-BE49-F238E27FC236}">
              <a16:creationId xmlns:a16="http://schemas.microsoft.com/office/drawing/2014/main" id="{F14A0308-D64F-44AE-B520-CE67ED852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132" y="30366"/>
          <a:ext cx="707621" cy="58278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0CC4DDF8-5970-4FAB-8749-5B09FD2B3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659040</xdr:colOff>
      <xdr:row>0</xdr:row>
      <xdr:rowOff>59461</xdr:rowOff>
    </xdr:from>
    <xdr:to>
      <xdr:col>12</xdr:col>
      <xdr:colOff>1374281</xdr:colOff>
      <xdr:row>2</xdr:row>
      <xdr:rowOff>115774</xdr:rowOff>
    </xdr:to>
    <xdr:pic>
      <xdr:nvPicPr>
        <xdr:cNvPr id="3" name="Picture 2">
          <a:extLst>
            <a:ext uri="{FF2B5EF4-FFF2-40B4-BE49-F238E27FC236}">
              <a16:creationId xmlns:a16="http://schemas.microsoft.com/office/drawing/2014/main" id="{4C4FB58F-4714-48B5-9396-92A366F5A8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1600" y="59461"/>
          <a:ext cx="715241" cy="58971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258572D-5BE6-46DB-B7BF-7A9796917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12</xdr:col>
      <xdr:colOff>652112</xdr:colOff>
      <xdr:row>0</xdr:row>
      <xdr:rowOff>56492</xdr:rowOff>
    </xdr:from>
    <xdr:to>
      <xdr:col>12</xdr:col>
      <xdr:colOff>1367353</xdr:colOff>
      <xdr:row>2</xdr:row>
      <xdr:rowOff>94992</xdr:rowOff>
    </xdr:to>
    <xdr:pic>
      <xdr:nvPicPr>
        <xdr:cNvPr id="3" name="Picture 2">
          <a:extLst>
            <a:ext uri="{FF2B5EF4-FFF2-40B4-BE49-F238E27FC236}">
              <a16:creationId xmlns:a16="http://schemas.microsoft.com/office/drawing/2014/main" id="{5B4B7DC7-A315-404D-88FF-D499B514C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4672" y="56492"/>
          <a:ext cx="715241" cy="571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7DB2E873-03AB-465D-A154-0F6C3B1F7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3592699B-9B4E-457C-8B19-332FAC927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609600</xdr:colOff>
      <xdr:row>40</xdr:row>
      <xdr:rowOff>150264</xdr:rowOff>
    </xdr:to>
    <xdr:pic>
      <xdr:nvPicPr>
        <xdr:cNvPr id="3" name="Picture 2">
          <a:extLst>
            <a:ext uri="{FF2B5EF4-FFF2-40B4-BE49-F238E27FC236}">
              <a16:creationId xmlns:a16="http://schemas.microsoft.com/office/drawing/2014/main" id="{1D2424D8-2966-41F4-9C98-5BD4003D72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800" cy="905296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C1A24C7B-9A54-4E14-83A3-7620F0BA61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672895</xdr:colOff>
      <xdr:row>0</xdr:row>
      <xdr:rowOff>45605</xdr:rowOff>
    </xdr:from>
    <xdr:to>
      <xdr:col>12</xdr:col>
      <xdr:colOff>1378611</xdr:colOff>
      <xdr:row>2</xdr:row>
      <xdr:rowOff>101918</xdr:rowOff>
    </xdr:to>
    <xdr:pic>
      <xdr:nvPicPr>
        <xdr:cNvPr id="3" name="Picture 2">
          <a:extLst>
            <a:ext uri="{FF2B5EF4-FFF2-40B4-BE49-F238E27FC236}">
              <a16:creationId xmlns:a16="http://schemas.microsoft.com/office/drawing/2014/main" id="{1F263D35-0940-4EBC-98A9-86AC27AE0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455" y="45605"/>
          <a:ext cx="705716" cy="58971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4" name="Picture 3">
          <a:extLst>
            <a:ext uri="{FF2B5EF4-FFF2-40B4-BE49-F238E27FC236}">
              <a16:creationId xmlns:a16="http://schemas.microsoft.com/office/drawing/2014/main" id="{E70A1901-97D6-447B-B317-922BD16C9B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5" name="Picture 4">
          <a:extLst>
            <a:ext uri="{FF2B5EF4-FFF2-40B4-BE49-F238E27FC236}">
              <a16:creationId xmlns:a16="http://schemas.microsoft.com/office/drawing/2014/main" id="{F259B490-B7A0-414D-8046-5D25DE3EB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2" name="Picture 1">
          <a:extLst>
            <a:ext uri="{FF2B5EF4-FFF2-40B4-BE49-F238E27FC236}">
              <a16:creationId xmlns:a16="http://schemas.microsoft.com/office/drawing/2014/main" id="{FA0ED112-45C2-4E65-BC0A-12C54EA05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3" name="Picture 2">
          <a:extLst>
            <a:ext uri="{FF2B5EF4-FFF2-40B4-BE49-F238E27FC236}">
              <a16:creationId xmlns:a16="http://schemas.microsoft.com/office/drawing/2014/main" id="{7E9526AA-28CE-436D-AF42-15DC05D42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4F72ED89-5AB2-46A7-8233-9355505294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7" name="Group 6">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8"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9" name="Straight Connector 8">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1" name="Group 10">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2"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(14)</a:t>
            </a:r>
          </a:p>
          <a:p xmlns:a="http://schemas.openxmlformats.org/drawingml/2006/main">
            <a:pPr algn="l" rtl="0"/>
            <a:endParaRPr lang="en-US" sz="200" b="1">
              <a:solidFill>
                <a:srgbClr val="595959"/>
              </a:solidFill>
            </a:endParaRPr>
          </a:p>
        </cdr:txBody>
      </cdr:sp>
      <cdr:cxnSp macro="">
        <cdr:nvCxnSpPr>
          <cdr:cNvPr id="13" name="Straight Connector 12">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Straight Connector 13">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352875</xdr:colOff>
      <xdr:row>2</xdr:row>
      <xdr:rowOff>52049</xdr:rowOff>
    </xdr:to>
    <xdr:pic>
      <xdr:nvPicPr>
        <xdr:cNvPr id="2" name="Picture 1">
          <a:extLst>
            <a:ext uri="{FF2B5EF4-FFF2-40B4-BE49-F238E27FC236}">
              <a16:creationId xmlns:a16="http://schemas.microsoft.com/office/drawing/2014/main" id="{ED7E5D69-0AC1-4978-858F-6D64DADD94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761" cy="596335"/>
        </a:xfrm>
        <a:prstGeom prst="rect">
          <a:avLst/>
        </a:prstGeom>
      </xdr:spPr>
    </xdr:pic>
    <xdr:clientData/>
  </xdr:twoCellAnchor>
  <xdr:twoCellAnchor editAs="oneCell">
    <xdr:from>
      <xdr:col>9</xdr:col>
      <xdr:colOff>2252548</xdr:colOff>
      <xdr:row>0</xdr:row>
      <xdr:rowOff>20840</xdr:rowOff>
    </xdr:from>
    <xdr:to>
      <xdr:col>10</xdr:col>
      <xdr:colOff>376541</xdr:colOff>
      <xdr:row>2</xdr:row>
      <xdr:rowOff>63822</xdr:rowOff>
    </xdr:to>
    <xdr:pic>
      <xdr:nvPicPr>
        <xdr:cNvPr id="3" name="Picture 2">
          <a:extLst>
            <a:ext uri="{FF2B5EF4-FFF2-40B4-BE49-F238E27FC236}">
              <a16:creationId xmlns:a16="http://schemas.microsoft.com/office/drawing/2014/main" id="{3D14952C-C652-49DF-BA44-1978598E21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7D0A9A94-2BC4-4FD1-A6E6-2EE17F5EE5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D45FCCBB-6B9A-4504-8D3A-F06AB48AA3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2088372</xdr:colOff>
      <xdr:row>0</xdr:row>
      <xdr:rowOff>11876</xdr:rowOff>
    </xdr:from>
    <xdr:to>
      <xdr:col>10</xdr:col>
      <xdr:colOff>347284</xdr:colOff>
      <xdr:row>2</xdr:row>
      <xdr:rowOff>61262</xdr:rowOff>
    </xdr:to>
    <xdr:pic>
      <xdr:nvPicPr>
        <xdr:cNvPr id="3" name="Picture 2">
          <a:extLst>
            <a:ext uri="{FF2B5EF4-FFF2-40B4-BE49-F238E27FC236}">
              <a16:creationId xmlns:a16="http://schemas.microsoft.com/office/drawing/2014/main" id="{41A4FB01-7795-49F3-BA4F-3BEEE98F47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5619" y="11876"/>
          <a:ext cx="715241" cy="5872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75894B0F-7398-4CF6-AEF5-92B9B7CF9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2104957</xdr:colOff>
      <xdr:row>0</xdr:row>
      <xdr:rowOff>0</xdr:rowOff>
    </xdr:from>
    <xdr:to>
      <xdr:col>10</xdr:col>
      <xdr:colOff>366558</xdr:colOff>
      <xdr:row>2</xdr:row>
      <xdr:rowOff>49386</xdr:rowOff>
    </xdr:to>
    <xdr:pic>
      <xdr:nvPicPr>
        <xdr:cNvPr id="3" name="Picture 2">
          <a:extLst>
            <a:ext uri="{FF2B5EF4-FFF2-40B4-BE49-F238E27FC236}">
              <a16:creationId xmlns:a16="http://schemas.microsoft.com/office/drawing/2014/main" id="{8740C14C-6734-4C1E-892D-DA6CB4EE0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997" y="0"/>
          <a:ext cx="715241" cy="5827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34FFD105-12EA-4521-8919-1EF172F9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E75F4A6C-032C-4946-B163-98C792D57C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76201</xdr:rowOff>
    </xdr:from>
    <xdr:to>
      <xdr:col>8</xdr:col>
      <xdr:colOff>596899</xdr:colOff>
      <xdr:row>40</xdr:row>
      <xdr:rowOff>165101</xdr:rowOff>
    </xdr:to>
    <xdr:pic>
      <xdr:nvPicPr>
        <xdr:cNvPr id="3" name="Picture 2">
          <a:extLst>
            <a:ext uri="{FF2B5EF4-FFF2-40B4-BE49-F238E27FC236}">
              <a16:creationId xmlns:a16="http://schemas.microsoft.com/office/drawing/2014/main" id="{B19ADE11-8B2F-4195-9BD1-1D33AAFB53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1"/>
          <a:ext cx="6769099" cy="90678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9D3131E-FC14-45F3-8F4A-B6658118C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2097337</xdr:colOff>
      <xdr:row>0</xdr:row>
      <xdr:rowOff>29804</xdr:rowOff>
    </xdr:from>
    <xdr:to>
      <xdr:col>10</xdr:col>
      <xdr:colOff>356249</xdr:colOff>
      <xdr:row>2</xdr:row>
      <xdr:rowOff>79190</xdr:rowOff>
    </xdr:to>
    <xdr:pic>
      <xdr:nvPicPr>
        <xdr:cNvPr id="3" name="Picture 2">
          <a:extLst>
            <a:ext uri="{FF2B5EF4-FFF2-40B4-BE49-F238E27FC236}">
              <a16:creationId xmlns:a16="http://schemas.microsoft.com/office/drawing/2014/main" id="{6C3CC0FF-9FB8-4D81-97D2-DC774D0EF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4584" y="29804"/>
          <a:ext cx="715241" cy="58726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C65098B2-466A-4B15-8937-E1AB943C2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D32DBF6C-7C1D-48DB-B970-0623C6A8BD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4C88934D-799E-42AC-B1C1-C97738823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6</xdr:col>
      <xdr:colOff>1160077</xdr:colOff>
      <xdr:row>0</xdr:row>
      <xdr:rowOff>20840</xdr:rowOff>
    </xdr:from>
    <xdr:to>
      <xdr:col>7</xdr:col>
      <xdr:colOff>23658</xdr:colOff>
      <xdr:row>2</xdr:row>
      <xdr:rowOff>70226</xdr:rowOff>
    </xdr:to>
    <xdr:pic>
      <xdr:nvPicPr>
        <xdr:cNvPr id="3" name="Picture 2">
          <a:extLst>
            <a:ext uri="{FF2B5EF4-FFF2-40B4-BE49-F238E27FC236}">
              <a16:creationId xmlns:a16="http://schemas.microsoft.com/office/drawing/2014/main" id="{E56EADCF-BA1A-4B3C-A041-18695856D8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60113E2-4CC8-4635-88CC-CC5544ECD0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0.95396</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184" y="5051057"/>
          <a:ext cx="3323711" cy="940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EBDDE8A1-BE3F-4E74-9937-D17A69629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2A7B945A-51BD-4A6F-82B3-9D6E662DC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E2F6546-A61C-45B5-85DE-E1355614FD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0.98225</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200" y="5051038"/>
          <a:ext cx="3323710" cy="1118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p>
        <a:p xmlns:a="http://schemas.openxmlformats.org/drawingml/2006/main">
          <a:pPr rtl="1"/>
          <a:endParaRPr lang="en-US" sz="400" b="1" baseline="0">
            <a:solidFill>
              <a:srgbClr val="595959"/>
            </a:solidFill>
            <a:latin typeface="Calibri (Body)"/>
          </a:endParaRPr>
        </a:p>
        <a:p xmlns:a="http://schemas.openxmlformats.org/drawingml/2006/main">
          <a:pPr marL="0" indent="0" rtl="1"/>
          <a:r>
            <a:rPr lang="ar-QA" sz="1050" b="1">
              <a:solidFill>
                <a:srgbClr val="595959"/>
              </a:solidFill>
              <a:latin typeface="Calibri (Body)"/>
              <a:ea typeface="+mn-ea"/>
              <a:cs typeface="+mn-cs"/>
            </a:rPr>
            <a:t>يعمل لدى ذويه بأجر</a:t>
          </a:r>
          <a:endParaRPr lang="en-US" sz="1050" b="1">
            <a:solidFill>
              <a:srgbClr val="595959"/>
            </a:solidFill>
            <a:latin typeface="Calibri (Body)"/>
            <a:ea typeface="+mn-ea"/>
            <a:cs typeface="+mn-cs"/>
          </a:endParaRPr>
        </a:p>
        <a:p xmlns:a="http://schemas.openxmlformats.org/drawingml/2006/main">
          <a:pPr rtl="1"/>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6CEA943-7CFD-4279-B798-4C43B9387E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2305177</xdr:colOff>
      <xdr:row>0</xdr:row>
      <xdr:rowOff>20840</xdr:rowOff>
    </xdr:from>
    <xdr:to>
      <xdr:col>9</xdr:col>
      <xdr:colOff>361038</xdr:colOff>
      <xdr:row>2</xdr:row>
      <xdr:rowOff>70226</xdr:rowOff>
    </xdr:to>
    <xdr:pic>
      <xdr:nvPicPr>
        <xdr:cNvPr id="3" name="Picture 2">
          <a:extLst>
            <a:ext uri="{FF2B5EF4-FFF2-40B4-BE49-F238E27FC236}">
              <a16:creationId xmlns:a16="http://schemas.microsoft.com/office/drawing/2014/main" id="{1467BA75-A675-43B7-931E-FFAF868D7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1398" y="20840"/>
          <a:ext cx="714978" cy="58541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1521CD0-AB9E-414D-AE26-00DFA4F36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2313835</xdr:colOff>
      <xdr:row>0</xdr:row>
      <xdr:rowOff>20840</xdr:rowOff>
    </xdr:from>
    <xdr:to>
      <xdr:col>8</xdr:col>
      <xdr:colOff>365214</xdr:colOff>
      <xdr:row>2</xdr:row>
      <xdr:rowOff>70226</xdr:rowOff>
    </xdr:to>
    <xdr:pic>
      <xdr:nvPicPr>
        <xdr:cNvPr id="3" name="Picture 2">
          <a:extLst>
            <a:ext uri="{FF2B5EF4-FFF2-40B4-BE49-F238E27FC236}">
              <a16:creationId xmlns:a16="http://schemas.microsoft.com/office/drawing/2014/main" id="{D5CB6AA9-71E0-4D8D-BE9E-13CD7B3207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247" y="20840"/>
          <a:ext cx="713896" cy="5872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BA0B5C3A-84E1-4A54-A5D8-A0D030C87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51204FC2-7FE7-4047-B43A-D9A9D8A4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E69F1E0-7521-442F-A554-482112EBE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2328255</xdr:colOff>
      <xdr:row>0</xdr:row>
      <xdr:rowOff>20840</xdr:rowOff>
    </xdr:from>
    <xdr:to>
      <xdr:col>9</xdr:col>
      <xdr:colOff>377189</xdr:colOff>
      <xdr:row>2</xdr:row>
      <xdr:rowOff>70226</xdr:rowOff>
    </xdr:to>
    <xdr:pic>
      <xdr:nvPicPr>
        <xdr:cNvPr id="3" name="Picture 2">
          <a:extLst>
            <a:ext uri="{FF2B5EF4-FFF2-40B4-BE49-F238E27FC236}">
              <a16:creationId xmlns:a16="http://schemas.microsoft.com/office/drawing/2014/main" id="{A566AA74-25F0-44EF-8E0C-4040910F0B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333" y="20840"/>
          <a:ext cx="705995" cy="5794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366206</xdr:colOff>
      <xdr:row>2</xdr:row>
      <xdr:rowOff>51526</xdr:rowOff>
    </xdr:to>
    <xdr:pic>
      <xdr:nvPicPr>
        <xdr:cNvPr id="4" name="Picture 3">
          <a:extLst>
            <a:ext uri="{FF2B5EF4-FFF2-40B4-BE49-F238E27FC236}">
              <a16:creationId xmlns:a16="http://schemas.microsoft.com/office/drawing/2014/main" id="{8A9F462F-8B4D-4DB0-8570-BDE3E5F954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206" cy="584926"/>
        </a:xfrm>
        <a:prstGeom prst="rect">
          <a:avLst/>
        </a:prstGeom>
      </xdr:spPr>
    </xdr:pic>
    <xdr:clientData/>
  </xdr:twoCellAnchor>
  <xdr:twoCellAnchor editAs="oneCell">
    <xdr:from>
      <xdr:col>8</xdr:col>
      <xdr:colOff>2244795</xdr:colOff>
      <xdr:row>0</xdr:row>
      <xdr:rowOff>20840</xdr:rowOff>
    </xdr:from>
    <xdr:to>
      <xdr:col>9</xdr:col>
      <xdr:colOff>363002</xdr:colOff>
      <xdr:row>2</xdr:row>
      <xdr:rowOff>63299</xdr:rowOff>
    </xdr:to>
    <xdr:pic>
      <xdr:nvPicPr>
        <xdr:cNvPr id="5" name="Picture 4">
          <a:extLst>
            <a:ext uri="{FF2B5EF4-FFF2-40B4-BE49-F238E27FC236}">
              <a16:creationId xmlns:a16="http://schemas.microsoft.com/office/drawing/2014/main" id="{DBE713EC-1D61-454E-AECD-0BD559D598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46502</xdr:rowOff>
    </xdr:to>
    <xdr:pic>
      <xdr:nvPicPr>
        <xdr:cNvPr id="4" name="Picture 3">
          <a:extLst>
            <a:ext uri="{FF2B5EF4-FFF2-40B4-BE49-F238E27FC236}">
              <a16:creationId xmlns:a16="http://schemas.microsoft.com/office/drawing/2014/main" id="{9797F044-9054-4326-B600-4A570C220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2248981</xdr:colOff>
      <xdr:row>0</xdr:row>
      <xdr:rowOff>20840</xdr:rowOff>
    </xdr:from>
    <xdr:to>
      <xdr:col>8</xdr:col>
      <xdr:colOff>367188</xdr:colOff>
      <xdr:row>2</xdr:row>
      <xdr:rowOff>58275</xdr:rowOff>
    </xdr:to>
    <xdr:pic>
      <xdr:nvPicPr>
        <xdr:cNvPr id="5" name="Picture 4">
          <a:extLst>
            <a:ext uri="{FF2B5EF4-FFF2-40B4-BE49-F238E27FC236}">
              <a16:creationId xmlns:a16="http://schemas.microsoft.com/office/drawing/2014/main" id="{F044B177-F314-4501-B795-748B64893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1381" y="20840"/>
          <a:ext cx="709007" cy="58172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853C8761-39F4-49C8-8807-C0AB84B1D0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(18)</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64315</xdr:rowOff>
    </xdr:to>
    <xdr:pic>
      <xdr:nvPicPr>
        <xdr:cNvPr id="4" name="Picture 3">
          <a:extLst>
            <a:ext uri="{FF2B5EF4-FFF2-40B4-BE49-F238E27FC236}">
              <a16:creationId xmlns:a16="http://schemas.microsoft.com/office/drawing/2014/main" id="{1BA70F4D-CC7B-4795-9C0C-29D7D63BB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2275701</xdr:colOff>
      <xdr:row>0</xdr:row>
      <xdr:rowOff>20840</xdr:rowOff>
    </xdr:from>
    <xdr:to>
      <xdr:col>10</xdr:col>
      <xdr:colOff>5981</xdr:colOff>
      <xdr:row>2</xdr:row>
      <xdr:rowOff>76088</xdr:rowOff>
    </xdr:to>
    <xdr:pic>
      <xdr:nvPicPr>
        <xdr:cNvPr id="5" name="Picture 4">
          <a:extLst>
            <a:ext uri="{FF2B5EF4-FFF2-40B4-BE49-F238E27FC236}">
              <a16:creationId xmlns:a16="http://schemas.microsoft.com/office/drawing/2014/main" id="{8E713762-B6A6-4554-ADCD-50F8B4A22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340FE7CB-63E2-49F5-A0E8-353240A1B6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(19)</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C98C3626-B3C7-4B37-AD4C-9FACF4A5B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1728113</xdr:colOff>
      <xdr:row>0</xdr:row>
      <xdr:rowOff>28460</xdr:rowOff>
    </xdr:from>
    <xdr:to>
      <xdr:col>13</xdr:col>
      <xdr:colOff>331525</xdr:colOff>
      <xdr:row>2</xdr:row>
      <xdr:rowOff>77846</xdr:rowOff>
    </xdr:to>
    <xdr:pic>
      <xdr:nvPicPr>
        <xdr:cNvPr id="3" name="Picture 2">
          <a:extLst>
            <a:ext uri="{FF2B5EF4-FFF2-40B4-BE49-F238E27FC236}">
              <a16:creationId xmlns:a16="http://schemas.microsoft.com/office/drawing/2014/main" id="{2AFECD2D-A0D4-4527-8CBC-426801DAED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25058" y="28460"/>
          <a:ext cx="709303" cy="57585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167640</xdr:rowOff>
    </xdr:to>
    <xdr:pic>
      <xdr:nvPicPr>
        <xdr:cNvPr id="2" name="Picture 1" descr="شعار الجهاز شفاف.tif">
          <a:extLst>
            <a:ext uri="{FF2B5EF4-FFF2-40B4-BE49-F238E27FC236}">
              <a16:creationId xmlns:a16="http://schemas.microsoft.com/office/drawing/2014/main" id="{3251E4E4-4FD8-420C-9EC0-7F1CDEC80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CD22E86F-9593-43F9-8920-29C62C2872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1741968</xdr:colOff>
      <xdr:row>0</xdr:row>
      <xdr:rowOff>28460</xdr:rowOff>
    </xdr:from>
    <xdr:to>
      <xdr:col>13</xdr:col>
      <xdr:colOff>351318</xdr:colOff>
      <xdr:row>2</xdr:row>
      <xdr:rowOff>77846</xdr:rowOff>
    </xdr:to>
    <xdr:pic>
      <xdr:nvPicPr>
        <xdr:cNvPr id="4" name="Picture 3">
          <a:extLst>
            <a:ext uri="{FF2B5EF4-FFF2-40B4-BE49-F238E27FC236}">
              <a16:creationId xmlns:a16="http://schemas.microsoft.com/office/drawing/2014/main" id="{EC85F26B-DBB1-45FB-A500-BB39D4ABFF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38913" y="28460"/>
          <a:ext cx="715241" cy="5758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2F5815E8-CF86-49EC-B28B-3F08435C7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D9719482-43E8-4CFB-923A-2DB40C834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596899</xdr:colOff>
      <xdr:row>40</xdr:row>
      <xdr:rowOff>166713</xdr:rowOff>
    </xdr:to>
    <xdr:pic>
      <xdr:nvPicPr>
        <xdr:cNvPr id="3" name="Picture 2">
          <a:extLst>
            <a:ext uri="{FF2B5EF4-FFF2-40B4-BE49-F238E27FC236}">
              <a16:creationId xmlns:a16="http://schemas.microsoft.com/office/drawing/2014/main" id="{57E41CCF-A571-4F1F-AB71-B2966EE90D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69099" cy="906941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91440</xdr:rowOff>
    </xdr:to>
    <xdr:pic>
      <xdr:nvPicPr>
        <xdr:cNvPr id="2" name="Picture 1" descr="شعار الجهاز شفاف.tif">
          <a:extLst>
            <a:ext uri="{FF2B5EF4-FFF2-40B4-BE49-F238E27FC236}">
              <a16:creationId xmlns:a16="http://schemas.microsoft.com/office/drawing/2014/main" id="{D8C69144-3700-4E87-B128-40F9A680C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D1D9E21B-8451-4854-B934-474E61BF7F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1769687</xdr:colOff>
      <xdr:row>0</xdr:row>
      <xdr:rowOff>28460</xdr:rowOff>
    </xdr:from>
    <xdr:to>
      <xdr:col>13</xdr:col>
      <xdr:colOff>379037</xdr:colOff>
      <xdr:row>2</xdr:row>
      <xdr:rowOff>77846</xdr:rowOff>
    </xdr:to>
    <xdr:pic>
      <xdr:nvPicPr>
        <xdr:cNvPr id="4" name="Picture 3">
          <a:extLst>
            <a:ext uri="{FF2B5EF4-FFF2-40B4-BE49-F238E27FC236}">
              <a16:creationId xmlns:a16="http://schemas.microsoft.com/office/drawing/2014/main" id="{258ABCA7-6DD7-4FE3-8412-F68E9C769A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66632" y="28460"/>
          <a:ext cx="715241" cy="57585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4" name="Picture 3">
          <a:extLst>
            <a:ext uri="{FF2B5EF4-FFF2-40B4-BE49-F238E27FC236}">
              <a16:creationId xmlns:a16="http://schemas.microsoft.com/office/drawing/2014/main" id="{40F47989-E5FA-44A6-95CF-A624DAC14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5" name="Picture 4">
          <a:extLst>
            <a:ext uri="{FF2B5EF4-FFF2-40B4-BE49-F238E27FC236}">
              <a16:creationId xmlns:a16="http://schemas.microsoft.com/office/drawing/2014/main" id="{92537144-9C53-4B38-B8BB-1537A5CB5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BDEC126C-CA37-4EE3-A671-F7B575B77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1026814</xdr:colOff>
      <xdr:row>0</xdr:row>
      <xdr:rowOff>34695</xdr:rowOff>
    </xdr:from>
    <xdr:to>
      <xdr:col>8</xdr:col>
      <xdr:colOff>1735821</xdr:colOff>
      <xdr:row>2</xdr:row>
      <xdr:rowOff>72130</xdr:rowOff>
    </xdr:to>
    <xdr:pic>
      <xdr:nvPicPr>
        <xdr:cNvPr id="3" name="Picture 2">
          <a:extLst>
            <a:ext uri="{FF2B5EF4-FFF2-40B4-BE49-F238E27FC236}">
              <a16:creationId xmlns:a16="http://schemas.microsoft.com/office/drawing/2014/main" id="{0F2522E9-8D3C-4C3B-B41B-375887C786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837F655E-0A38-4065-AD0A-AE0C1C37A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C9C18422-94DA-403F-870A-F26B64E5CB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7A45CDBA-5C0E-4FAE-A386-3E904B751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FFCEB745-CA7C-411F-9C0E-D8A43759C3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3B1A509E-7C1B-4CB6-A932-60249515E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1113900</xdr:colOff>
      <xdr:row>0</xdr:row>
      <xdr:rowOff>34695</xdr:rowOff>
    </xdr:from>
    <xdr:to>
      <xdr:col>8</xdr:col>
      <xdr:colOff>21816</xdr:colOff>
      <xdr:row>2</xdr:row>
      <xdr:rowOff>89943</xdr:rowOff>
    </xdr:to>
    <xdr:pic>
      <xdr:nvPicPr>
        <xdr:cNvPr id="3" name="Picture 2">
          <a:extLst>
            <a:ext uri="{FF2B5EF4-FFF2-40B4-BE49-F238E27FC236}">
              <a16:creationId xmlns:a16="http://schemas.microsoft.com/office/drawing/2014/main" id="{01CC8FD4-9B1E-476B-B5DE-7B4338C14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018C2AEA-123D-4F32-AC74-F084E4D08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BB32ACA1-47DB-40B9-8697-1272D70F3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836D5404-2C4F-445A-AC4F-27C684B48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1320729</xdr:colOff>
      <xdr:row>0</xdr:row>
      <xdr:rowOff>23810</xdr:rowOff>
    </xdr:from>
    <xdr:to>
      <xdr:col>8</xdr:col>
      <xdr:colOff>2029736</xdr:colOff>
      <xdr:row>2</xdr:row>
      <xdr:rowOff>61245</xdr:rowOff>
    </xdr:to>
    <xdr:pic>
      <xdr:nvPicPr>
        <xdr:cNvPr id="3" name="Picture 2">
          <a:extLst>
            <a:ext uri="{FF2B5EF4-FFF2-40B4-BE49-F238E27FC236}">
              <a16:creationId xmlns:a16="http://schemas.microsoft.com/office/drawing/2014/main" id="{25A4D3A1-3D32-4818-BD99-F4955724B4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9443" y="23810"/>
          <a:ext cx="709007" cy="5817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5D8903CB-6BC0-47DE-BB1A-4C80847D7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1313305</xdr:colOff>
      <xdr:row>0</xdr:row>
      <xdr:rowOff>23810</xdr:rowOff>
    </xdr:from>
    <xdr:to>
      <xdr:col>8</xdr:col>
      <xdr:colOff>2027854</xdr:colOff>
      <xdr:row>2</xdr:row>
      <xdr:rowOff>79058</xdr:rowOff>
    </xdr:to>
    <xdr:pic>
      <xdr:nvPicPr>
        <xdr:cNvPr id="3" name="Picture 2">
          <a:extLst>
            <a:ext uri="{FF2B5EF4-FFF2-40B4-BE49-F238E27FC236}">
              <a16:creationId xmlns:a16="http://schemas.microsoft.com/office/drawing/2014/main" id="{16B25244-2687-4D7F-9EDE-1A18C304D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89565" y="23810"/>
          <a:ext cx="714549" cy="58864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594AD2-5E44-4247-B094-649F86F639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10</xdr:col>
      <xdr:colOff>929640</xdr:colOff>
      <xdr:row>0</xdr:row>
      <xdr:rowOff>0</xdr:rowOff>
    </xdr:from>
    <xdr:to>
      <xdr:col>10</xdr:col>
      <xdr:colOff>929640</xdr:colOff>
      <xdr:row>2</xdr:row>
      <xdr:rowOff>68580</xdr:rowOff>
    </xdr:to>
    <xdr:pic>
      <xdr:nvPicPr>
        <xdr:cNvPr id="4" name="Picture 1" descr="شعار الجهاز شفاف.tif">
          <a:extLst>
            <a:ext uri="{FF2B5EF4-FFF2-40B4-BE49-F238E27FC236}">
              <a16:creationId xmlns:a16="http://schemas.microsoft.com/office/drawing/2014/main" id="{27924F28-C672-4D56-86C3-5110B3B716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2120" y="0"/>
          <a:ext cx="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785999</xdr:colOff>
      <xdr:row>2</xdr:row>
      <xdr:rowOff>58453</xdr:rowOff>
    </xdr:to>
    <xdr:pic>
      <xdr:nvPicPr>
        <xdr:cNvPr id="5" name="Picture 4">
          <a:extLst>
            <a:ext uri="{FF2B5EF4-FFF2-40B4-BE49-F238E27FC236}">
              <a16:creationId xmlns:a16="http://schemas.microsoft.com/office/drawing/2014/main" id="{42CB48D2-EA25-44A6-9F63-42A1E1895C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0"/>
          <a:ext cx="747899" cy="591853"/>
        </a:xfrm>
        <a:prstGeom prst="rect">
          <a:avLst/>
        </a:prstGeom>
      </xdr:spPr>
    </xdr:pic>
    <xdr:clientData/>
  </xdr:twoCellAnchor>
  <xdr:twoCellAnchor editAs="oneCell">
    <xdr:from>
      <xdr:col>10</xdr:col>
      <xdr:colOff>596530</xdr:colOff>
      <xdr:row>0</xdr:row>
      <xdr:rowOff>27677</xdr:rowOff>
    </xdr:from>
    <xdr:to>
      <xdr:col>10</xdr:col>
      <xdr:colOff>1311771</xdr:colOff>
      <xdr:row>2</xdr:row>
      <xdr:rowOff>77063</xdr:rowOff>
    </xdr:to>
    <xdr:pic>
      <xdr:nvPicPr>
        <xdr:cNvPr id="6" name="Picture 5">
          <a:extLst>
            <a:ext uri="{FF2B5EF4-FFF2-40B4-BE49-F238E27FC236}">
              <a16:creationId xmlns:a16="http://schemas.microsoft.com/office/drawing/2014/main" id="{AB2F60EE-5E6E-4B02-B0D4-4BCE8C494F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73730" y="27677"/>
          <a:ext cx="715241" cy="598026"/>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(20)</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1E8FEB8C-2D2F-42F9-B3AF-C537459EF3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1301530</xdr:colOff>
      <xdr:row>0</xdr:row>
      <xdr:rowOff>23810</xdr:rowOff>
    </xdr:from>
    <xdr:to>
      <xdr:col>8</xdr:col>
      <xdr:colOff>2016079</xdr:colOff>
      <xdr:row>2</xdr:row>
      <xdr:rowOff>79058</xdr:rowOff>
    </xdr:to>
    <xdr:pic>
      <xdr:nvPicPr>
        <xdr:cNvPr id="3" name="Picture 2">
          <a:extLst>
            <a:ext uri="{FF2B5EF4-FFF2-40B4-BE49-F238E27FC236}">
              <a16:creationId xmlns:a16="http://schemas.microsoft.com/office/drawing/2014/main" id="{41DA9ED1-E861-4C5D-92E9-2F686C27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790" y="23810"/>
          <a:ext cx="714549" cy="58864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55C2761C-430B-4A74-A150-9DB0D4BFC5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(21)</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71242</xdr:rowOff>
    </xdr:to>
    <xdr:pic>
      <xdr:nvPicPr>
        <xdr:cNvPr id="2" name="Picture 1">
          <a:extLst>
            <a:ext uri="{FF2B5EF4-FFF2-40B4-BE49-F238E27FC236}">
              <a16:creationId xmlns:a16="http://schemas.microsoft.com/office/drawing/2014/main" id="{46C4F27A-F634-4B23-B7DB-FF90B75E5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7715"/>
        </a:xfrm>
        <a:prstGeom prst="rect">
          <a:avLst/>
        </a:prstGeom>
      </xdr:spPr>
    </xdr:pic>
    <xdr:clientData/>
  </xdr:twoCellAnchor>
  <xdr:twoCellAnchor editAs="oneCell">
    <xdr:from>
      <xdr:col>14</xdr:col>
      <xdr:colOff>830425</xdr:colOff>
      <xdr:row>0</xdr:row>
      <xdr:rowOff>23810</xdr:rowOff>
    </xdr:from>
    <xdr:to>
      <xdr:col>14</xdr:col>
      <xdr:colOff>1547638</xdr:colOff>
      <xdr:row>2</xdr:row>
      <xdr:rowOff>85985</xdr:rowOff>
    </xdr:to>
    <xdr:pic>
      <xdr:nvPicPr>
        <xdr:cNvPr id="3" name="Picture 2">
          <a:extLst>
            <a:ext uri="{FF2B5EF4-FFF2-40B4-BE49-F238E27FC236}">
              <a16:creationId xmlns:a16="http://schemas.microsoft.com/office/drawing/2014/main" id="{2C631BFD-8303-4C07-A713-8341B4961D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76748" y="23810"/>
          <a:ext cx="717213" cy="60143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7AEDF0AE-839F-4CB8-8148-882C71E88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14</xdr:col>
      <xdr:colOff>821261</xdr:colOff>
      <xdr:row>0</xdr:row>
      <xdr:rowOff>23810</xdr:rowOff>
    </xdr:from>
    <xdr:to>
      <xdr:col>14</xdr:col>
      <xdr:colOff>1536667</xdr:colOff>
      <xdr:row>2</xdr:row>
      <xdr:rowOff>103798</xdr:rowOff>
    </xdr:to>
    <xdr:pic>
      <xdr:nvPicPr>
        <xdr:cNvPr id="3" name="Picture 2">
          <a:extLst>
            <a:ext uri="{FF2B5EF4-FFF2-40B4-BE49-F238E27FC236}">
              <a16:creationId xmlns:a16="http://schemas.microsoft.com/office/drawing/2014/main" id="{9B578138-956C-4A3A-960F-3F4A2ED38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5557" y="23810"/>
          <a:ext cx="715406" cy="6100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4AE832A6-4004-44C2-B30D-AF3C669F57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cdr:x>
      <cdr:y>0.85378</cdr:y>
    </cdr:from>
    <cdr:to>
      <cdr:x>1</cdr:x>
      <cdr:y>1</cdr:y>
    </cdr:to>
    <cdr:grpSp>
      <cdr:nvGrpSpPr>
        <cdr:cNvPr id="5" name="Group 4">
          <a:extLst xmlns:a="http://schemas.openxmlformats.org/drawingml/2006/main">
            <a:ext uri="{FF2B5EF4-FFF2-40B4-BE49-F238E27FC236}">
              <a16:creationId xmlns:a16="http://schemas.microsoft.com/office/drawing/2014/main" id="{F4426C71-F3A3-4BB6-A47E-D26471D276EC}"/>
            </a:ext>
          </a:extLst>
        </cdr:cNvPr>
        <cdr:cNvGrpSpPr/>
      </cdr:nvGrpSpPr>
      <cdr:grpSpPr>
        <a:xfrm xmlns:a="http://schemas.openxmlformats.org/drawingml/2006/main">
          <a:off x="7254907" y="5570594"/>
          <a:ext cx="1412843" cy="954031"/>
          <a:chOff x="143454" y="0"/>
          <a:chExt cx="1102072" cy="918865"/>
        </a:xfrm>
      </cdr:grpSpPr>
      <cdr:sp macro="" textlink="">
        <cdr:nvSpPr>
          <cdr:cNvPr id="7" name="TextBox 13">
            <a:extLst xmlns:a="http://schemas.openxmlformats.org/drawingml/2006/main">
              <a:ext uri="{FF2B5EF4-FFF2-40B4-BE49-F238E27FC236}">
                <a16:creationId xmlns:a16="http://schemas.microsoft.com/office/drawing/2014/main" id="{E3FAA6B1-46F0-4E71-B017-914BD215B5C6}"/>
              </a:ext>
            </a:extLst>
          </cdr:cNvPr>
          <cdr:cNvSpPr txBox="1"/>
        </cdr:nvSpPr>
        <cdr:spPr>
          <a:xfrm xmlns:a="http://schemas.openxmlformats.org/drawingml/2006/main">
            <a:off x="148548" y="264508"/>
            <a:ext cx="10969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5C9CEC1E-4A1A-4C7F-B6C0-27B95AEF8A98}"/>
              </a:ext>
            </a:extLst>
          </cdr:cNvPr>
          <cdr:cNvCxnSpPr/>
        </cdr:nvCxnSpPr>
        <cdr:spPr>
          <a:xfrm xmlns:a="http://schemas.openxmlformats.org/drawingml/2006/main" flipH="1">
            <a:off x="1242663"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B2C3B136-F1D6-4BE9-8E47-3801D32AFE18}"/>
              </a:ext>
            </a:extLst>
          </cdr:cNvPr>
          <cdr:cNvCxnSpPr/>
        </cdr:nvCxnSpPr>
        <cdr:spPr>
          <a:xfrm xmlns:a="http://schemas.openxmlformats.org/drawingml/2006/main">
            <a:off x="143454" y="913274"/>
            <a:ext cx="1101229"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594"/>
          <a:ext cx="1247463" cy="95403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(22)</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261494BB-EBC6-47FC-8126-6D8E0568B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13</xdr:col>
      <xdr:colOff>829209</xdr:colOff>
      <xdr:row>0</xdr:row>
      <xdr:rowOff>23810</xdr:rowOff>
    </xdr:from>
    <xdr:to>
      <xdr:col>13</xdr:col>
      <xdr:colOff>1546422</xdr:colOff>
      <xdr:row>2</xdr:row>
      <xdr:rowOff>103798</xdr:rowOff>
    </xdr:to>
    <xdr:pic>
      <xdr:nvPicPr>
        <xdr:cNvPr id="3" name="Picture 2">
          <a:extLst>
            <a:ext uri="{FF2B5EF4-FFF2-40B4-BE49-F238E27FC236}">
              <a16:creationId xmlns:a16="http://schemas.microsoft.com/office/drawing/2014/main" id="{9764B033-D4E0-4472-85E8-11ECA289F4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9671" y="23810"/>
          <a:ext cx="717213" cy="619250"/>
        </a:xfrm>
        <a:prstGeom prst="rect">
          <a:avLst/>
        </a:prstGeom>
      </xdr:spPr>
    </xdr:pic>
    <xdr:clientData/>
  </xdr:twoCellAnchor>
  <xdr:twoCellAnchor>
    <xdr:from>
      <xdr:col>19</xdr:col>
      <xdr:colOff>0</xdr:colOff>
      <xdr:row>22</xdr:row>
      <xdr:rowOff>0</xdr:rowOff>
    </xdr:from>
    <xdr:to>
      <xdr:col>21</xdr:col>
      <xdr:colOff>160744</xdr:colOff>
      <xdr:row>25</xdr:row>
      <xdr:rowOff>113126</xdr:rowOff>
    </xdr:to>
    <xdr:grpSp>
      <xdr:nvGrpSpPr>
        <xdr:cNvPr id="25" name="Group 24">
          <a:extLst>
            <a:ext uri="{FF2B5EF4-FFF2-40B4-BE49-F238E27FC236}">
              <a16:creationId xmlns:a16="http://schemas.microsoft.com/office/drawing/2014/main" id="{F4426C71-F3A3-4BB6-A47E-D26471D276EC}"/>
            </a:ext>
          </a:extLst>
        </xdr:cNvPr>
        <xdr:cNvGrpSpPr/>
      </xdr:nvGrpSpPr>
      <xdr:grpSpPr>
        <a:xfrm flipH="1">
          <a:off x="18351500" y="6762750"/>
          <a:ext cx="1557744" cy="970376"/>
          <a:chOff x="0" y="0"/>
          <a:chExt cx="1245526" cy="951822"/>
        </a:xfrm>
      </xdr:grpSpPr>
      <xdr:sp macro="" textlink="">
        <xdr:nvSpPr>
          <xdr:cNvPr id="26" name="TextBox 13">
            <a:extLst>
              <a:ext uri="{FF2B5EF4-FFF2-40B4-BE49-F238E27FC236}">
                <a16:creationId xmlns:a16="http://schemas.microsoft.com/office/drawing/2014/main" id="{E3FAA6B1-46F0-4E71-B017-914BD215B5C6}"/>
              </a:ext>
            </a:extLst>
          </xdr:cNvPr>
          <xdr:cNvSpPr txBox="1"/>
        </xdr:nvSpPr>
        <xdr:spPr>
          <a:xfrm>
            <a:off x="0" y="273995"/>
            <a:ext cx="1239769" cy="677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rtl="1"/>
            <a:r>
              <a:rPr lang="ar-QA" sz="1100" b="1">
                <a:solidFill>
                  <a:srgbClr val="595959"/>
                </a:solidFill>
              </a:rPr>
              <a:t>شكل رقم (23)</a:t>
            </a:r>
          </a:p>
          <a:p>
            <a:pPr algn="r" rtl="1"/>
            <a:endParaRPr lang="en-US" sz="200" b="1">
              <a:solidFill>
                <a:srgbClr val="595959"/>
              </a:solidFill>
            </a:endParaRPr>
          </a:p>
        </xdr:txBody>
      </xdr:sp>
      <xdr:cxnSp macro="">
        <xdr:nvCxnSpPr>
          <xdr:cNvPr id="27" name="Straight Connector 26">
            <a:extLst>
              <a:ext uri="{FF2B5EF4-FFF2-40B4-BE49-F238E27FC236}">
                <a16:creationId xmlns:a16="http://schemas.microsoft.com/office/drawing/2014/main" id="{5C9CEC1E-4A1A-4C7F-B6C0-27B95AEF8A98}"/>
              </a:ext>
            </a:extLst>
          </xdr:cNvPr>
          <xdr:cNvCxnSpPr/>
        </xdr:nvCxnSpPr>
        <xdr:spPr>
          <a:xfrm flipH="1">
            <a:off x="3236" y="0"/>
            <a:ext cx="0" cy="947468"/>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B2C3B136-F1D6-4BE9-8E47-3801D32AFE18}"/>
              </a:ext>
            </a:extLst>
          </xdr:cNvPr>
          <xdr:cNvCxnSpPr/>
        </xdr:nvCxnSpPr>
        <xdr:spPr>
          <a:xfrm>
            <a:off x="953" y="946031"/>
            <a:ext cx="1244573" cy="3596"/>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9.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025D9584-347D-4706-98A3-22E73DE0D8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2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3.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3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3.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4.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5.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6.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7.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8.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39.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40.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4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42.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3.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4.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45.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6.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7.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48.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9.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0.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5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52.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53.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54.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55.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56.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57.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5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59.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6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6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62.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63.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6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66.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68.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70.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71.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72.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7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74.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75.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76.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77.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78.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79.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80.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81.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83.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8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85.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86.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8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89.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90.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91.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92.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93.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9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95.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9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00.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01.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0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04.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0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0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6.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789E-B680-4A7D-AC18-B1857CA1EB6F}">
  <sheetPr>
    <tabColor theme="4" tint="-0.249977111117893"/>
    <pageSetUpPr fitToPage="1"/>
  </sheetPr>
  <dimension ref="A1:A699"/>
  <sheetViews>
    <sheetView tabSelected="1" view="pageBreakPreview" zoomScale="190" zoomScaleNormal="100" zoomScaleSheetLayoutView="19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22.15" customHeight="1" x14ac:dyDescent="0.5">
      <c r="A1" s="59"/>
    </row>
    <row r="2" spans="1:1" s="60" customFormat="1" ht="22.15" customHeight="1" x14ac:dyDescent="0.35">
      <c r="A2" s="61"/>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83" manualBreakCount="83">
    <brk id="1" man="1"/>
    <brk id="2" man="1"/>
    <brk id="3" man="1"/>
    <brk id="4" man="1"/>
    <brk id="5" man="1"/>
    <brk id="6" man="1"/>
    <brk id="7" man="1"/>
    <brk id="8" man="1"/>
    <brk id="9" man="1"/>
    <brk id="10" man="1"/>
    <brk id="11" man="1"/>
    <brk id="12" man="1"/>
    <brk id="13" man="1"/>
    <brk id="14" man="1"/>
    <brk id="15" man="1"/>
    <brk id="16" man="1"/>
    <brk id="17" man="1"/>
    <brk id="18" man="1"/>
    <brk id="19" man="1"/>
    <brk id="20" man="1"/>
    <brk id="21" man="1"/>
    <brk id="22" man="1"/>
    <brk id="23" man="1"/>
    <brk id="24" man="1"/>
    <brk id="25" man="1"/>
    <brk id="26" man="1"/>
    <brk id="27" man="1"/>
    <brk id="28" man="1"/>
    <brk id="29" man="1"/>
    <brk id="30" man="1"/>
    <brk id="31" man="1"/>
    <brk id="32" man="1"/>
    <brk id="33" man="1"/>
    <brk id="34" man="1"/>
    <brk id="35" man="1"/>
    <brk id="36" man="1"/>
    <brk id="37" man="1"/>
    <brk id="38" man="1"/>
    <brk id="39" man="1"/>
    <brk id="40" man="1"/>
    <brk id="41" man="1"/>
    <brk id="42" man="1"/>
    <brk id="43" man="1"/>
    <brk id="44" man="1"/>
    <brk id="45" man="1"/>
    <brk id="46" man="1"/>
    <brk id="47" man="1"/>
    <brk id="48" man="1"/>
    <brk id="49" man="1"/>
    <brk id="50" man="1"/>
    <brk id="51" man="1"/>
    <brk id="52" man="1"/>
    <brk id="53" man="1"/>
    <brk id="54" man="1"/>
    <brk id="55" man="1"/>
    <brk id="56" man="1"/>
    <brk id="57" man="1"/>
    <brk id="58" man="1"/>
    <brk id="59" man="1"/>
    <brk id="60" man="1"/>
    <brk id="61" man="1"/>
    <brk id="62" man="1"/>
    <brk id="63" man="1"/>
    <brk id="64" man="1"/>
    <brk id="65" man="1"/>
    <brk id="66" man="1"/>
    <brk id="67" man="1"/>
    <brk id="68" man="1"/>
    <brk id="69" man="1"/>
    <brk id="70" man="1"/>
    <brk id="71" man="1"/>
    <brk id="72" man="1"/>
    <brk id="73" man="1"/>
    <brk id="74" man="1"/>
    <brk id="75" man="1"/>
    <brk id="76" man="1"/>
    <brk id="77" man="1"/>
    <brk id="78" man="1"/>
    <brk id="79" man="1"/>
    <brk id="80" man="1"/>
    <brk id="81" man="1"/>
    <brk id="82" man="1"/>
    <brk id="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D21A-2E7A-4ABD-A245-DDF1E5F09E31}">
  <dimension ref="A2:I42"/>
  <sheetViews>
    <sheetView view="pageBreakPreview" topLeftCell="A13"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1425</v>
      </c>
      <c r="I42" s="1435" t="s">
        <v>1426</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AD3E-9781-40B9-B7F0-8643839B6974}">
  <sheetPr>
    <tabColor theme="5" tint="-0.249977111117893"/>
    <pageSetUpPr fitToPage="1"/>
  </sheetPr>
  <dimension ref="A1:R29"/>
  <sheetViews>
    <sheetView view="pageBreakPreview" zoomScale="60" zoomScaleNormal="100" workbookViewId="0">
      <selection activeCell="I15" sqref="I15"/>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1241</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135</v>
      </c>
    </row>
    <row r="3" spans="1:18" s="1" customFormat="1" ht="21" customHeight="1" x14ac:dyDescent="0.2">
      <c r="A3" s="1708" t="s">
        <v>1944</v>
      </c>
      <c r="B3" s="1708"/>
      <c r="C3" s="1708"/>
      <c r="D3" s="1708"/>
      <c r="E3" s="1708"/>
      <c r="F3" s="1708"/>
      <c r="G3" s="1708"/>
      <c r="H3" s="1708"/>
      <c r="I3" s="1708"/>
      <c r="J3" s="1708"/>
      <c r="K3" s="1708"/>
      <c r="L3" s="1708"/>
      <c r="M3" s="1708"/>
      <c r="N3" s="1708"/>
      <c r="O3" s="1708"/>
    </row>
    <row r="4" spans="1:18" s="15" customFormat="1" x14ac:dyDescent="0.2">
      <c r="A4" s="410" t="s">
        <v>113</v>
      </c>
      <c r="B4" s="1709"/>
      <c r="C4" s="1709"/>
      <c r="D4" s="1709"/>
      <c r="E4" s="1709"/>
      <c r="F4" s="1709"/>
      <c r="G4" s="1709"/>
      <c r="H4" s="1709"/>
      <c r="I4" s="1709"/>
      <c r="J4" s="1709"/>
      <c r="K4" s="1709"/>
      <c r="L4" s="1709"/>
      <c r="M4" s="1709"/>
      <c r="N4" s="1709"/>
      <c r="O4" s="412" t="s">
        <v>1860</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 t="shared" si="0"/>
        <v>2396804</v>
      </c>
      <c r="O9" s="447" t="s">
        <v>883</v>
      </c>
    </row>
    <row r="10" spans="1:18" s="506" customFormat="1" ht="20.65" customHeight="1" x14ac:dyDescent="0.2">
      <c r="A10" s="597" t="s">
        <v>136</v>
      </c>
      <c r="B10" s="464">
        <f t="shared" ref="B10:L15" si="1">B17+B24</f>
        <v>801</v>
      </c>
      <c r="C10" s="464">
        <f t="shared" si="1"/>
        <v>588</v>
      </c>
      <c r="D10" s="1474">
        <f t="shared" si="1"/>
        <v>0</v>
      </c>
      <c r="E10" s="464">
        <f t="shared" si="1"/>
        <v>9574</v>
      </c>
      <c r="F10" s="464">
        <f t="shared" si="1"/>
        <v>128944</v>
      </c>
      <c r="G10" s="487">
        <f t="shared" ref="G10:G15" si="2">G17+G24</f>
        <v>139907</v>
      </c>
      <c r="H10" s="464">
        <f t="shared" si="1"/>
        <v>918</v>
      </c>
      <c r="I10" s="464">
        <f t="shared" si="1"/>
        <v>77</v>
      </c>
      <c r="J10" s="487">
        <f t="shared" ref="J10:J15" si="3">J17+J24</f>
        <v>995</v>
      </c>
      <c r="K10" s="464">
        <f t="shared" si="1"/>
        <v>521</v>
      </c>
      <c r="L10" s="464">
        <f t="shared" si="1"/>
        <v>159538</v>
      </c>
      <c r="M10" s="487">
        <f t="shared" ref="M10:N15" si="4">M17+M24</f>
        <v>160059</v>
      </c>
      <c r="N10" s="222">
        <f t="shared" si="4"/>
        <v>300961</v>
      </c>
      <c r="O10" s="475" t="s">
        <v>161</v>
      </c>
    </row>
    <row r="11" spans="1:18" s="15" customFormat="1" ht="20.65" customHeight="1" x14ac:dyDescent="0.2">
      <c r="A11" s="598" t="s">
        <v>137</v>
      </c>
      <c r="B11" s="465">
        <f t="shared" si="1"/>
        <v>4144</v>
      </c>
      <c r="C11" s="465">
        <f t="shared" si="1"/>
        <v>481</v>
      </c>
      <c r="D11" s="465">
        <f t="shared" si="1"/>
        <v>68</v>
      </c>
      <c r="E11" s="465">
        <f t="shared" si="1"/>
        <v>55369</v>
      </c>
      <c r="F11" s="465">
        <f t="shared" si="1"/>
        <v>10221</v>
      </c>
      <c r="G11" s="492">
        <f t="shared" si="2"/>
        <v>70283</v>
      </c>
      <c r="H11" s="465">
        <f t="shared" si="1"/>
        <v>947</v>
      </c>
      <c r="I11" s="465">
        <f>I18+I25</f>
        <v>729</v>
      </c>
      <c r="J11" s="492">
        <f t="shared" si="3"/>
        <v>1676</v>
      </c>
      <c r="K11" s="465">
        <f t="shared" si="1"/>
        <v>785</v>
      </c>
      <c r="L11" s="465">
        <f t="shared" si="1"/>
        <v>816639</v>
      </c>
      <c r="M11" s="492">
        <f t="shared" si="4"/>
        <v>817424</v>
      </c>
      <c r="N11" s="485">
        <f t="shared" si="4"/>
        <v>889383</v>
      </c>
      <c r="O11" s="599" t="s">
        <v>9</v>
      </c>
    </row>
    <row r="12" spans="1:18" s="506" customFormat="1" ht="20.65" customHeight="1" x14ac:dyDescent="0.2">
      <c r="A12" s="597" t="s">
        <v>138</v>
      </c>
      <c r="B12" s="464">
        <f t="shared" si="1"/>
        <v>3164</v>
      </c>
      <c r="C12" s="464">
        <f>C19+C26</f>
        <v>320</v>
      </c>
      <c r="D12" s="464">
        <f t="shared" si="1"/>
        <v>463</v>
      </c>
      <c r="E12" s="464">
        <f t="shared" si="1"/>
        <v>49755</v>
      </c>
      <c r="F12" s="464">
        <f>F19+F26</f>
        <v>172</v>
      </c>
      <c r="G12" s="487">
        <f t="shared" si="2"/>
        <v>53874</v>
      </c>
      <c r="H12" s="464">
        <f t="shared" si="1"/>
        <v>351</v>
      </c>
      <c r="I12" s="464">
        <f t="shared" si="1"/>
        <v>778</v>
      </c>
      <c r="J12" s="487">
        <f t="shared" si="3"/>
        <v>1129</v>
      </c>
      <c r="K12" s="1474">
        <f t="shared" si="1"/>
        <v>0</v>
      </c>
      <c r="L12" s="464">
        <f t="shared" si="1"/>
        <v>678744</v>
      </c>
      <c r="M12" s="487">
        <f t="shared" si="4"/>
        <v>678744</v>
      </c>
      <c r="N12" s="222">
        <f t="shared" si="4"/>
        <v>733747</v>
      </c>
      <c r="O12" s="475" t="s">
        <v>162</v>
      </c>
    </row>
    <row r="13" spans="1:18" s="39" customFormat="1" ht="20.65" customHeight="1" x14ac:dyDescent="0.2">
      <c r="A13" s="598" t="s">
        <v>139</v>
      </c>
      <c r="B13" s="465">
        <f t="shared" si="1"/>
        <v>2173</v>
      </c>
      <c r="C13" s="465">
        <f t="shared" si="1"/>
        <v>240</v>
      </c>
      <c r="D13" s="465">
        <f t="shared" si="1"/>
        <v>3643</v>
      </c>
      <c r="E13" s="465">
        <f t="shared" si="1"/>
        <v>26115</v>
      </c>
      <c r="F13" s="1475">
        <f t="shared" si="1"/>
        <v>0</v>
      </c>
      <c r="G13" s="492">
        <f t="shared" si="2"/>
        <v>32171</v>
      </c>
      <c r="H13" s="465">
        <f t="shared" si="1"/>
        <v>231</v>
      </c>
      <c r="I13" s="465">
        <f t="shared" si="1"/>
        <v>493</v>
      </c>
      <c r="J13" s="492">
        <f t="shared" si="3"/>
        <v>724</v>
      </c>
      <c r="K13" s="1475">
        <f t="shared" si="1"/>
        <v>0</v>
      </c>
      <c r="L13" s="465">
        <f t="shared" si="1"/>
        <v>292361</v>
      </c>
      <c r="M13" s="492">
        <f t="shared" si="4"/>
        <v>292361</v>
      </c>
      <c r="N13" s="485">
        <f t="shared" si="4"/>
        <v>325256</v>
      </c>
      <c r="O13" s="599" t="s">
        <v>7</v>
      </c>
    </row>
    <row r="14" spans="1:18" s="506" customFormat="1" ht="20.65" customHeight="1" x14ac:dyDescent="0.2">
      <c r="A14" s="597" t="s">
        <v>140</v>
      </c>
      <c r="B14" s="464">
        <f t="shared" si="1"/>
        <v>4003</v>
      </c>
      <c r="C14" s="464">
        <f t="shared" si="1"/>
        <v>406</v>
      </c>
      <c r="D14" s="464">
        <f t="shared" si="1"/>
        <v>7113</v>
      </c>
      <c r="E14" s="464">
        <f t="shared" si="1"/>
        <v>14809</v>
      </c>
      <c r="F14" s="1474">
        <f t="shared" si="1"/>
        <v>0</v>
      </c>
      <c r="G14" s="487">
        <f t="shared" si="2"/>
        <v>26331</v>
      </c>
      <c r="H14" s="464">
        <f t="shared" si="1"/>
        <v>88</v>
      </c>
      <c r="I14" s="464">
        <f t="shared" si="1"/>
        <v>132</v>
      </c>
      <c r="J14" s="487">
        <f t="shared" si="3"/>
        <v>220</v>
      </c>
      <c r="K14" s="1474">
        <f t="shared" si="1"/>
        <v>0</v>
      </c>
      <c r="L14" s="464">
        <f t="shared" si="1"/>
        <v>86180</v>
      </c>
      <c r="M14" s="487">
        <f t="shared" si="4"/>
        <v>86180</v>
      </c>
      <c r="N14" s="222">
        <f t="shared" si="4"/>
        <v>112731</v>
      </c>
      <c r="O14" s="475" t="s">
        <v>6</v>
      </c>
    </row>
    <row r="15" spans="1:18" s="45" customFormat="1" ht="20.65" customHeight="1" x14ac:dyDescent="0.2">
      <c r="A15" s="598" t="s">
        <v>141</v>
      </c>
      <c r="B15" s="465">
        <f t="shared" si="1"/>
        <v>3982</v>
      </c>
      <c r="C15" s="465">
        <f t="shared" si="1"/>
        <v>1544</v>
      </c>
      <c r="D15" s="465">
        <f t="shared" si="1"/>
        <v>6816</v>
      </c>
      <c r="E15" s="465">
        <f t="shared" si="1"/>
        <v>9100</v>
      </c>
      <c r="F15" s="1475">
        <f t="shared" si="1"/>
        <v>0</v>
      </c>
      <c r="G15" s="492">
        <f t="shared" si="2"/>
        <v>21442</v>
      </c>
      <c r="H15" s="465">
        <f t="shared" si="1"/>
        <v>9</v>
      </c>
      <c r="I15" s="465">
        <f t="shared" si="1"/>
        <v>31</v>
      </c>
      <c r="J15" s="492">
        <f t="shared" si="3"/>
        <v>40</v>
      </c>
      <c r="K15" s="1475">
        <f t="shared" si="1"/>
        <v>0</v>
      </c>
      <c r="L15" s="465">
        <f t="shared" si="1"/>
        <v>13244</v>
      </c>
      <c r="M15" s="492">
        <f t="shared" si="4"/>
        <v>13244</v>
      </c>
      <c r="N15" s="485">
        <f t="shared" si="4"/>
        <v>34726</v>
      </c>
      <c r="O15" s="599" t="s">
        <v>5</v>
      </c>
    </row>
    <row r="16" spans="1:18" s="72" customFormat="1" ht="20.65" customHeight="1" x14ac:dyDescent="0.2">
      <c r="A16" s="183" t="s">
        <v>706</v>
      </c>
      <c r="B16" s="104">
        <f t="shared" ref="B16:M16" si="5">SUM(B17:B22)</f>
        <v>11474</v>
      </c>
      <c r="C16" s="104">
        <f t="shared" si="5"/>
        <v>1952</v>
      </c>
      <c r="D16" s="104">
        <f t="shared" si="5"/>
        <v>11188</v>
      </c>
      <c r="E16" s="1478">
        <f t="shared" si="5"/>
        <v>0</v>
      </c>
      <c r="F16" s="104">
        <f t="shared" si="5"/>
        <v>65824</v>
      </c>
      <c r="G16" s="104">
        <f t="shared" si="5"/>
        <v>90438</v>
      </c>
      <c r="H16" s="104">
        <f t="shared" si="5"/>
        <v>1075</v>
      </c>
      <c r="I16" s="104">
        <f t="shared" si="5"/>
        <v>755</v>
      </c>
      <c r="J16" s="104">
        <f t="shared" si="5"/>
        <v>1830</v>
      </c>
      <c r="K16" s="104">
        <f>SUM(K17:K22)</f>
        <v>797</v>
      </c>
      <c r="L16" s="104">
        <f t="shared" si="5"/>
        <v>1712103</v>
      </c>
      <c r="M16" s="104">
        <f t="shared" si="5"/>
        <v>1712900</v>
      </c>
      <c r="N16" s="104">
        <f>SUM(N17:N22)</f>
        <v>1805168</v>
      </c>
      <c r="O16" s="168" t="s">
        <v>13</v>
      </c>
    </row>
    <row r="17" spans="1:15" s="506" customFormat="1" ht="20.65" customHeight="1" x14ac:dyDescent="0.2">
      <c r="A17" s="505" t="s">
        <v>136</v>
      </c>
      <c r="B17" s="193">
        <v>218</v>
      </c>
      <c r="C17" s="193">
        <v>349</v>
      </c>
      <c r="D17" s="193" t="s">
        <v>16</v>
      </c>
      <c r="E17" s="193" t="s">
        <v>16</v>
      </c>
      <c r="F17" s="193">
        <v>62779</v>
      </c>
      <c r="G17" s="487">
        <f t="shared" ref="G17:G22" si="6">SUM(B17:F17)</f>
        <v>63346</v>
      </c>
      <c r="H17" s="193">
        <v>423</v>
      </c>
      <c r="I17" s="193">
        <v>50</v>
      </c>
      <c r="J17" s="487">
        <f t="shared" ref="J17:J22" si="7">I17+H17</f>
        <v>473</v>
      </c>
      <c r="K17" s="193">
        <v>331</v>
      </c>
      <c r="L17" s="193">
        <v>143906</v>
      </c>
      <c r="M17" s="487">
        <f t="shared" ref="M17:M22" si="8">L17+K17</f>
        <v>144237</v>
      </c>
      <c r="N17" s="222">
        <f t="shared" ref="N17:N22" si="9">M17+J17+G17</f>
        <v>208056</v>
      </c>
      <c r="O17" s="419" t="s">
        <v>161</v>
      </c>
    </row>
    <row r="18" spans="1:15" s="39" customFormat="1" ht="20.65" customHeight="1" x14ac:dyDescent="0.2">
      <c r="A18" s="504" t="s">
        <v>137</v>
      </c>
      <c r="B18" s="489">
        <v>2475</v>
      </c>
      <c r="C18" s="489">
        <v>272</v>
      </c>
      <c r="D18" s="489">
        <v>49</v>
      </c>
      <c r="E18" s="489" t="s">
        <v>16</v>
      </c>
      <c r="F18" s="489">
        <v>2956</v>
      </c>
      <c r="G18" s="492">
        <f t="shared" si="6"/>
        <v>5752</v>
      </c>
      <c r="H18" s="489">
        <v>379</v>
      </c>
      <c r="I18" s="489">
        <v>227</v>
      </c>
      <c r="J18" s="492">
        <f t="shared" si="7"/>
        <v>606</v>
      </c>
      <c r="K18" s="489">
        <v>466</v>
      </c>
      <c r="L18" s="489">
        <v>674060</v>
      </c>
      <c r="M18" s="492">
        <f t="shared" si="8"/>
        <v>674526</v>
      </c>
      <c r="N18" s="485">
        <f t="shared" si="9"/>
        <v>680884</v>
      </c>
      <c r="O18" s="600" t="s">
        <v>9</v>
      </c>
    </row>
    <row r="19" spans="1:15" s="506" customFormat="1" ht="20.65" customHeight="1" x14ac:dyDescent="0.2">
      <c r="A19" s="505" t="s">
        <v>138</v>
      </c>
      <c r="B19" s="193">
        <v>1660</v>
      </c>
      <c r="C19" s="193">
        <v>182</v>
      </c>
      <c r="D19" s="193">
        <v>275</v>
      </c>
      <c r="E19" s="193" t="s">
        <v>16</v>
      </c>
      <c r="F19" s="193">
        <v>89</v>
      </c>
      <c r="G19" s="487">
        <f t="shared" si="6"/>
        <v>2206</v>
      </c>
      <c r="H19" s="193">
        <v>209</v>
      </c>
      <c r="I19" s="193">
        <v>264</v>
      </c>
      <c r="J19" s="487">
        <f t="shared" si="7"/>
        <v>473</v>
      </c>
      <c r="K19" s="193" t="s">
        <v>16</v>
      </c>
      <c r="L19" s="193">
        <v>560432</v>
      </c>
      <c r="M19" s="487">
        <f t="shared" si="8"/>
        <v>560432</v>
      </c>
      <c r="N19" s="222">
        <f t="shared" si="9"/>
        <v>563111</v>
      </c>
      <c r="O19" s="419" t="s">
        <v>162</v>
      </c>
    </row>
    <row r="20" spans="1:15" s="39" customFormat="1" ht="20.65" customHeight="1" x14ac:dyDescent="0.2">
      <c r="A20" s="504" t="s">
        <v>139</v>
      </c>
      <c r="B20" s="489">
        <v>1040</v>
      </c>
      <c r="C20" s="489">
        <v>126</v>
      </c>
      <c r="D20" s="489">
        <v>1401</v>
      </c>
      <c r="E20" s="489" t="s">
        <v>16</v>
      </c>
      <c r="F20" s="489" t="s">
        <v>16</v>
      </c>
      <c r="G20" s="492">
        <f t="shared" si="6"/>
        <v>2567</v>
      </c>
      <c r="H20" s="489">
        <v>53</v>
      </c>
      <c r="I20" s="489">
        <v>151</v>
      </c>
      <c r="J20" s="492">
        <f t="shared" si="7"/>
        <v>204</v>
      </c>
      <c r="K20" s="489" t="s">
        <v>16</v>
      </c>
      <c r="L20" s="489">
        <v>246837</v>
      </c>
      <c r="M20" s="492">
        <f t="shared" si="8"/>
        <v>246837</v>
      </c>
      <c r="N20" s="485">
        <f t="shared" si="9"/>
        <v>249608</v>
      </c>
      <c r="O20" s="600" t="s">
        <v>7</v>
      </c>
    </row>
    <row r="21" spans="1:15" s="506" customFormat="1" ht="20.65" customHeight="1" x14ac:dyDescent="0.2">
      <c r="A21" s="505" t="s">
        <v>140</v>
      </c>
      <c r="B21" s="193">
        <v>3128</v>
      </c>
      <c r="C21" s="193">
        <v>185</v>
      </c>
      <c r="D21" s="193">
        <v>3755</v>
      </c>
      <c r="E21" s="193" t="s">
        <v>16</v>
      </c>
      <c r="F21" s="193" t="s">
        <v>16</v>
      </c>
      <c r="G21" s="487">
        <f t="shared" si="6"/>
        <v>7068</v>
      </c>
      <c r="H21" s="193">
        <v>11</v>
      </c>
      <c r="I21" s="193">
        <v>54</v>
      </c>
      <c r="J21" s="487">
        <f t="shared" si="7"/>
        <v>65</v>
      </c>
      <c r="K21" s="193" t="s">
        <v>16</v>
      </c>
      <c r="L21" s="193">
        <v>75181</v>
      </c>
      <c r="M21" s="487">
        <f t="shared" si="8"/>
        <v>75181</v>
      </c>
      <c r="N21" s="222">
        <f t="shared" si="9"/>
        <v>82314</v>
      </c>
      <c r="O21" s="419" t="s">
        <v>6</v>
      </c>
    </row>
    <row r="22" spans="1:15" s="45" customFormat="1" ht="20.65" customHeight="1" x14ac:dyDescent="0.2">
      <c r="A22" s="504" t="s">
        <v>141</v>
      </c>
      <c r="B22" s="489">
        <v>2953</v>
      </c>
      <c r="C22" s="489">
        <v>838</v>
      </c>
      <c r="D22" s="489">
        <v>5708</v>
      </c>
      <c r="E22" s="489" t="s">
        <v>16</v>
      </c>
      <c r="F22" s="489" t="s">
        <v>16</v>
      </c>
      <c r="G22" s="492">
        <f t="shared" si="6"/>
        <v>9499</v>
      </c>
      <c r="H22" s="489" t="s">
        <v>16</v>
      </c>
      <c r="I22" s="489">
        <v>9</v>
      </c>
      <c r="J22" s="492">
        <f t="shared" si="7"/>
        <v>9</v>
      </c>
      <c r="K22" s="489" t="s">
        <v>16</v>
      </c>
      <c r="L22" s="489">
        <v>11687</v>
      </c>
      <c r="M22" s="492">
        <f t="shared" si="8"/>
        <v>11687</v>
      </c>
      <c r="N22" s="485">
        <f t="shared" si="9"/>
        <v>21195</v>
      </c>
      <c r="O22" s="600" t="s">
        <v>5</v>
      </c>
    </row>
    <row r="23" spans="1:15" s="72" customFormat="1" ht="20.65" customHeight="1" x14ac:dyDescent="0.2">
      <c r="A23" s="183" t="s">
        <v>1468</v>
      </c>
      <c r="B23" s="104">
        <f t="shared" ref="B23:M23" si="10">SUM(B24:B29)</f>
        <v>6793</v>
      </c>
      <c r="C23" s="104">
        <f t="shared" si="10"/>
        <v>1627</v>
      </c>
      <c r="D23" s="104">
        <f t="shared" si="10"/>
        <v>6915</v>
      </c>
      <c r="E23" s="104">
        <f t="shared" si="10"/>
        <v>164722</v>
      </c>
      <c r="F23" s="104">
        <f t="shared" si="10"/>
        <v>73513</v>
      </c>
      <c r="G23" s="104">
        <f t="shared" si="10"/>
        <v>253570</v>
      </c>
      <c r="H23" s="104">
        <f t="shared" si="10"/>
        <v>1469</v>
      </c>
      <c r="I23" s="104">
        <f>SUM(I24:I29)</f>
        <v>1485</v>
      </c>
      <c r="J23" s="104">
        <f>SUM(J24:J29)</f>
        <v>2954</v>
      </c>
      <c r="K23" s="104">
        <f t="shared" si="10"/>
        <v>509</v>
      </c>
      <c r="L23" s="104">
        <f t="shared" si="10"/>
        <v>334603</v>
      </c>
      <c r="M23" s="104">
        <f t="shared" si="10"/>
        <v>335112</v>
      </c>
      <c r="N23" s="104">
        <f>SUM(N24:N29)</f>
        <v>591636</v>
      </c>
      <c r="O23" s="168" t="s">
        <v>14</v>
      </c>
    </row>
    <row r="24" spans="1:15" s="506" customFormat="1" ht="20.65" customHeight="1" x14ac:dyDescent="0.2">
      <c r="A24" s="505" t="s">
        <v>136</v>
      </c>
      <c r="B24" s="193">
        <v>583</v>
      </c>
      <c r="C24" s="193">
        <v>239</v>
      </c>
      <c r="D24" s="193" t="s">
        <v>16</v>
      </c>
      <c r="E24" s="193">
        <v>9574</v>
      </c>
      <c r="F24" s="193">
        <v>66165</v>
      </c>
      <c r="G24" s="487">
        <f t="shared" ref="G24:G29" si="11">SUM(B24:F24)</f>
        <v>76561</v>
      </c>
      <c r="H24" s="193">
        <v>495</v>
      </c>
      <c r="I24" s="193">
        <v>27</v>
      </c>
      <c r="J24" s="487">
        <f t="shared" ref="J24:J29" si="12">I24+H24</f>
        <v>522</v>
      </c>
      <c r="K24" s="193">
        <v>190</v>
      </c>
      <c r="L24" s="193">
        <v>15632</v>
      </c>
      <c r="M24" s="487">
        <f t="shared" ref="M24:M29" si="13">L24+K24</f>
        <v>15822</v>
      </c>
      <c r="N24" s="222">
        <f t="shared" ref="N24:N29" si="14">M24+J24+G24</f>
        <v>92905</v>
      </c>
      <c r="O24" s="419" t="s">
        <v>161</v>
      </c>
    </row>
    <row r="25" spans="1:15" s="39" customFormat="1" ht="20.65" customHeight="1" x14ac:dyDescent="0.2">
      <c r="A25" s="504" t="s">
        <v>137</v>
      </c>
      <c r="B25" s="489">
        <v>1669</v>
      </c>
      <c r="C25" s="489">
        <v>209</v>
      </c>
      <c r="D25" s="489">
        <v>19</v>
      </c>
      <c r="E25" s="489">
        <v>55369</v>
      </c>
      <c r="F25" s="489">
        <v>7265</v>
      </c>
      <c r="G25" s="492">
        <f t="shared" si="11"/>
        <v>64531</v>
      </c>
      <c r="H25" s="489">
        <v>568</v>
      </c>
      <c r="I25" s="489">
        <v>502</v>
      </c>
      <c r="J25" s="492">
        <f t="shared" si="12"/>
        <v>1070</v>
      </c>
      <c r="K25" s="489">
        <v>319</v>
      </c>
      <c r="L25" s="489">
        <v>142579</v>
      </c>
      <c r="M25" s="492">
        <f t="shared" si="13"/>
        <v>142898</v>
      </c>
      <c r="N25" s="485">
        <f t="shared" si="14"/>
        <v>208499</v>
      </c>
      <c r="O25" s="600" t="s">
        <v>9</v>
      </c>
    </row>
    <row r="26" spans="1:15" s="506" customFormat="1" ht="20.65" customHeight="1" x14ac:dyDescent="0.2">
      <c r="A26" s="505" t="s">
        <v>138</v>
      </c>
      <c r="B26" s="193">
        <v>1504</v>
      </c>
      <c r="C26" s="193">
        <v>138</v>
      </c>
      <c r="D26" s="193">
        <v>188</v>
      </c>
      <c r="E26" s="193">
        <v>49755</v>
      </c>
      <c r="F26" s="193">
        <v>83</v>
      </c>
      <c r="G26" s="487">
        <f t="shared" si="11"/>
        <v>51668</v>
      </c>
      <c r="H26" s="193">
        <v>142</v>
      </c>
      <c r="I26" s="193">
        <v>514</v>
      </c>
      <c r="J26" s="487">
        <f t="shared" si="12"/>
        <v>656</v>
      </c>
      <c r="K26" s="193" t="s">
        <v>16</v>
      </c>
      <c r="L26" s="193">
        <v>118312</v>
      </c>
      <c r="M26" s="487">
        <f t="shared" si="13"/>
        <v>118312</v>
      </c>
      <c r="N26" s="222">
        <f t="shared" si="14"/>
        <v>170636</v>
      </c>
      <c r="O26" s="419" t="s">
        <v>162</v>
      </c>
    </row>
    <row r="27" spans="1:15" s="45" customFormat="1" ht="20.65" customHeight="1" x14ac:dyDescent="0.2">
      <c r="A27" s="504" t="s">
        <v>139</v>
      </c>
      <c r="B27" s="489">
        <v>1133</v>
      </c>
      <c r="C27" s="489">
        <v>114</v>
      </c>
      <c r="D27" s="489">
        <v>2242</v>
      </c>
      <c r="E27" s="489">
        <v>26115</v>
      </c>
      <c r="F27" s="489" t="s">
        <v>16</v>
      </c>
      <c r="G27" s="492">
        <f t="shared" si="11"/>
        <v>29604</v>
      </c>
      <c r="H27" s="489">
        <v>178</v>
      </c>
      <c r="I27" s="489">
        <v>342</v>
      </c>
      <c r="J27" s="492">
        <f t="shared" si="12"/>
        <v>520</v>
      </c>
      <c r="K27" s="489" t="s">
        <v>16</v>
      </c>
      <c r="L27" s="489">
        <v>45524</v>
      </c>
      <c r="M27" s="492">
        <f t="shared" si="13"/>
        <v>45524</v>
      </c>
      <c r="N27" s="485">
        <f t="shared" si="14"/>
        <v>75648</v>
      </c>
      <c r="O27" s="600" t="s">
        <v>7</v>
      </c>
    </row>
    <row r="28" spans="1:15" s="506" customFormat="1" ht="20.65" customHeight="1" x14ac:dyDescent="0.2">
      <c r="A28" s="505" t="s">
        <v>140</v>
      </c>
      <c r="B28" s="193">
        <v>875</v>
      </c>
      <c r="C28" s="193">
        <v>221</v>
      </c>
      <c r="D28" s="193">
        <v>3358</v>
      </c>
      <c r="E28" s="193">
        <v>14809</v>
      </c>
      <c r="F28" s="193" t="s">
        <v>16</v>
      </c>
      <c r="G28" s="487">
        <f t="shared" si="11"/>
        <v>19263</v>
      </c>
      <c r="H28" s="193">
        <v>77</v>
      </c>
      <c r="I28" s="193">
        <v>78</v>
      </c>
      <c r="J28" s="487">
        <f t="shared" si="12"/>
        <v>155</v>
      </c>
      <c r="K28" s="193" t="s">
        <v>16</v>
      </c>
      <c r="L28" s="193">
        <v>10999</v>
      </c>
      <c r="M28" s="487">
        <f t="shared" si="13"/>
        <v>10999</v>
      </c>
      <c r="N28" s="222">
        <f t="shared" si="14"/>
        <v>30417</v>
      </c>
      <c r="O28" s="419" t="s">
        <v>6</v>
      </c>
    </row>
    <row r="29" spans="1:15" s="45" customFormat="1" ht="20.65" customHeight="1" x14ac:dyDescent="0.2">
      <c r="A29" s="507" t="s">
        <v>141</v>
      </c>
      <c r="B29" s="490">
        <v>1029</v>
      </c>
      <c r="C29" s="490">
        <v>706</v>
      </c>
      <c r="D29" s="490">
        <v>1108</v>
      </c>
      <c r="E29" s="490">
        <v>9100</v>
      </c>
      <c r="F29" s="490" t="s">
        <v>16</v>
      </c>
      <c r="G29" s="493">
        <f t="shared" si="11"/>
        <v>11943</v>
      </c>
      <c r="H29" s="490">
        <v>9</v>
      </c>
      <c r="I29" s="490">
        <v>22</v>
      </c>
      <c r="J29" s="493">
        <f t="shared" si="12"/>
        <v>31</v>
      </c>
      <c r="K29" s="490" t="s">
        <v>16</v>
      </c>
      <c r="L29" s="490">
        <v>1557</v>
      </c>
      <c r="M29" s="493">
        <f t="shared" si="13"/>
        <v>1557</v>
      </c>
      <c r="N29" s="491">
        <f t="shared" si="14"/>
        <v>13531</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0CEE-3656-487F-9298-85A20CA529FF}">
  <sheetPr>
    <tabColor theme="5" tint="-0.249977111117893"/>
    <pageSetUpPr fitToPage="1"/>
  </sheetPr>
  <dimension ref="A1:M29"/>
  <sheetViews>
    <sheetView view="pageBreakPreview" zoomScale="80" zoomScaleNormal="100" zoomScaleSheetLayoutView="80" workbookViewId="0">
      <selection activeCell="A90" sqref="A90"/>
    </sheetView>
  </sheetViews>
  <sheetFormatPr defaultColWidth="9.125" defaultRowHeight="12.75" x14ac:dyDescent="0.2"/>
  <cols>
    <col min="1" max="1" width="17.75" style="6" customWidth="1"/>
    <col min="2" max="9" width="15" style="6" customWidth="1"/>
    <col min="10" max="10" width="17.75" style="6" customWidth="1"/>
    <col min="11" max="16384" width="9.125" style="6"/>
  </cols>
  <sheetData>
    <row r="1" spans="1:13" s="1" customFormat="1" ht="21" customHeight="1" x14ac:dyDescent="0.25">
      <c r="A1" s="1706" t="s">
        <v>1240</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143</v>
      </c>
    </row>
    <row r="3" spans="1:13" s="1" customFormat="1" ht="21" customHeight="1" x14ac:dyDescent="0.2">
      <c r="A3" s="1708" t="s">
        <v>1947</v>
      </c>
      <c r="B3" s="1708"/>
      <c r="C3" s="1708"/>
      <c r="D3" s="1708"/>
      <c r="E3" s="1708"/>
      <c r="F3" s="1708"/>
      <c r="G3" s="1708"/>
      <c r="H3" s="1708"/>
      <c r="I3" s="1708"/>
      <c r="J3" s="1708"/>
    </row>
    <row r="4" spans="1:13" s="15" customFormat="1" x14ac:dyDescent="0.2">
      <c r="A4" s="410" t="s">
        <v>116</v>
      </c>
      <c r="B4" s="1751"/>
      <c r="C4" s="1751"/>
      <c r="D4" s="1751"/>
      <c r="E4" s="1751"/>
      <c r="F4" s="1751"/>
      <c r="G4" s="1751"/>
      <c r="H4" s="1751"/>
      <c r="I4" s="1751"/>
      <c r="J4" s="412" t="s">
        <v>1861</v>
      </c>
    </row>
    <row r="5" spans="1:13" s="15" customFormat="1" ht="25.15" customHeight="1" x14ac:dyDescent="0.2">
      <c r="A5" s="1551" t="s">
        <v>1171</v>
      </c>
      <c r="B5" s="1635" t="s">
        <v>1793</v>
      </c>
      <c r="C5" s="1635"/>
      <c r="D5" s="1635"/>
      <c r="E5" s="1635"/>
      <c r="F5" s="1635"/>
      <c r="G5" s="1635"/>
      <c r="H5" s="1635"/>
      <c r="I5" s="1635"/>
      <c r="J5" s="1562" t="s">
        <v>1170</v>
      </c>
    </row>
    <row r="6" spans="1:13" s="39" customFormat="1" ht="25.15" customHeight="1" x14ac:dyDescent="0.2">
      <c r="A6" s="1612"/>
      <c r="B6" s="1630" t="s">
        <v>1139</v>
      </c>
      <c r="C6" s="1630"/>
      <c r="D6" s="1630"/>
      <c r="E6" s="1630"/>
      <c r="F6" s="1630"/>
      <c r="G6" s="1630"/>
      <c r="H6" s="1617" t="s">
        <v>998</v>
      </c>
      <c r="I6" s="1715" t="s">
        <v>1767</v>
      </c>
      <c r="J6" s="1610"/>
    </row>
    <row r="7" spans="1:13" s="2" customFormat="1" ht="25.9" customHeight="1" x14ac:dyDescent="0.2">
      <c r="A7" s="1612"/>
      <c r="B7" s="1607" t="s">
        <v>1812</v>
      </c>
      <c r="C7" s="1607" t="s">
        <v>1184</v>
      </c>
      <c r="D7" s="1607" t="s">
        <v>1007</v>
      </c>
      <c r="E7" s="1607" t="s">
        <v>1185</v>
      </c>
      <c r="F7" s="1607" t="s">
        <v>1186</v>
      </c>
      <c r="G7" s="1712" t="s">
        <v>1813</v>
      </c>
      <c r="H7" s="1607"/>
      <c r="I7" s="1716"/>
      <c r="J7" s="1610"/>
    </row>
    <row r="8" spans="1:13" s="2" customFormat="1" ht="40.15" customHeight="1" x14ac:dyDescent="0.2">
      <c r="A8" s="1552"/>
      <c r="B8" s="1608"/>
      <c r="C8" s="1608"/>
      <c r="D8" s="1608"/>
      <c r="E8" s="1608"/>
      <c r="F8" s="1608"/>
      <c r="G8" s="1713"/>
      <c r="H8" s="1608"/>
      <c r="I8" s="1717"/>
      <c r="J8" s="1563"/>
    </row>
    <row r="9" spans="1:13" s="72" customFormat="1" ht="22.15" customHeight="1" x14ac:dyDescent="0.2">
      <c r="A9" s="539" t="s">
        <v>1220</v>
      </c>
      <c r="B9" s="102">
        <f t="shared" ref="B9:H9" si="0">B16+B23</f>
        <v>291</v>
      </c>
      <c r="C9" s="102">
        <f t="shared" si="0"/>
        <v>225</v>
      </c>
      <c r="D9" s="102">
        <f t="shared" si="0"/>
        <v>519</v>
      </c>
      <c r="E9" s="102">
        <f t="shared" si="0"/>
        <v>1316</v>
      </c>
      <c r="F9" s="102">
        <f t="shared" si="0"/>
        <v>4</v>
      </c>
      <c r="G9" s="102">
        <f t="shared" si="0"/>
        <v>2355</v>
      </c>
      <c r="H9" s="102">
        <f t="shared" si="0"/>
        <v>17042</v>
      </c>
      <c r="I9" s="102">
        <f>G9+H9</f>
        <v>19397</v>
      </c>
      <c r="J9" s="447" t="s">
        <v>883</v>
      </c>
    </row>
    <row r="10" spans="1:13" s="506" customFormat="1" ht="22.15" customHeight="1" x14ac:dyDescent="0.2">
      <c r="A10" s="597" t="s">
        <v>136</v>
      </c>
      <c r="B10" s="464">
        <f t="shared" ref="B10:H15" si="1">B17+B24</f>
        <v>3</v>
      </c>
      <c r="C10" s="464">
        <f t="shared" si="1"/>
        <v>2</v>
      </c>
      <c r="D10" s="1474">
        <f t="shared" si="1"/>
        <v>0</v>
      </c>
      <c r="E10" s="464">
        <f t="shared" si="1"/>
        <v>6</v>
      </c>
      <c r="F10" s="464">
        <f t="shared" si="1"/>
        <v>4</v>
      </c>
      <c r="G10" s="487">
        <f t="shared" ref="G10:G15" si="2">G17+G24</f>
        <v>15</v>
      </c>
      <c r="H10" s="464">
        <f t="shared" si="1"/>
        <v>1167</v>
      </c>
      <c r="I10" s="222">
        <f t="shared" ref="I10:I16" si="3">G10+H10</f>
        <v>1182</v>
      </c>
      <c r="J10" s="475" t="s">
        <v>161</v>
      </c>
    </row>
    <row r="11" spans="1:13" s="15" customFormat="1" ht="22.15" customHeight="1" x14ac:dyDescent="0.2">
      <c r="A11" s="598" t="s">
        <v>137</v>
      </c>
      <c r="B11" s="465">
        <f t="shared" si="1"/>
        <v>5</v>
      </c>
      <c r="C11" s="465">
        <f t="shared" si="1"/>
        <v>3</v>
      </c>
      <c r="D11" s="1475">
        <f t="shared" si="1"/>
        <v>0</v>
      </c>
      <c r="E11" s="465">
        <f t="shared" si="1"/>
        <v>31</v>
      </c>
      <c r="F11" s="1475">
        <f t="shared" si="1"/>
        <v>0</v>
      </c>
      <c r="G11" s="492">
        <f t="shared" si="2"/>
        <v>39</v>
      </c>
      <c r="H11" s="465">
        <f t="shared" si="1"/>
        <v>6336</v>
      </c>
      <c r="I11" s="485">
        <f>G11+H11</f>
        <v>6375</v>
      </c>
      <c r="J11" s="599" t="s">
        <v>9</v>
      </c>
    </row>
    <row r="12" spans="1:13" s="506" customFormat="1" ht="22.15" customHeight="1" x14ac:dyDescent="0.2">
      <c r="A12" s="597" t="s">
        <v>138</v>
      </c>
      <c r="B12" s="464">
        <f t="shared" si="1"/>
        <v>6</v>
      </c>
      <c r="C12" s="464">
        <f t="shared" si="1"/>
        <v>6</v>
      </c>
      <c r="D12" s="464">
        <f t="shared" si="1"/>
        <v>2</v>
      </c>
      <c r="E12" s="464">
        <f t="shared" si="1"/>
        <v>40</v>
      </c>
      <c r="F12" s="1474">
        <f t="shared" si="1"/>
        <v>0</v>
      </c>
      <c r="G12" s="487">
        <f t="shared" si="2"/>
        <v>54</v>
      </c>
      <c r="H12" s="464">
        <f t="shared" si="1"/>
        <v>6227</v>
      </c>
      <c r="I12" s="222">
        <f t="shared" si="3"/>
        <v>6281</v>
      </c>
      <c r="J12" s="475" t="s">
        <v>162</v>
      </c>
    </row>
    <row r="13" spans="1:13" s="39" customFormat="1" ht="22.15" customHeight="1" x14ac:dyDescent="0.2">
      <c r="A13" s="598" t="s">
        <v>139</v>
      </c>
      <c r="B13" s="465">
        <f t="shared" si="1"/>
        <v>12</v>
      </c>
      <c r="C13" s="465">
        <f>C20+C27</f>
        <v>3</v>
      </c>
      <c r="D13" s="465">
        <f t="shared" si="1"/>
        <v>2</v>
      </c>
      <c r="E13" s="465">
        <f t="shared" si="1"/>
        <v>28</v>
      </c>
      <c r="F13" s="1475">
        <f t="shared" si="1"/>
        <v>0</v>
      </c>
      <c r="G13" s="492">
        <f t="shared" si="2"/>
        <v>45</v>
      </c>
      <c r="H13" s="465">
        <f>H20+H27</f>
        <v>2558</v>
      </c>
      <c r="I13" s="485">
        <f t="shared" si="3"/>
        <v>2603</v>
      </c>
      <c r="J13" s="599" t="s">
        <v>7</v>
      </c>
    </row>
    <row r="14" spans="1:13" s="506" customFormat="1" ht="22.15" customHeight="1" x14ac:dyDescent="0.2">
      <c r="A14" s="597" t="s">
        <v>140</v>
      </c>
      <c r="B14" s="464">
        <f t="shared" si="1"/>
        <v>12</v>
      </c>
      <c r="C14" s="464">
        <f t="shared" si="1"/>
        <v>8</v>
      </c>
      <c r="D14" s="464">
        <f t="shared" si="1"/>
        <v>17</v>
      </c>
      <c r="E14" s="464">
        <f t="shared" si="1"/>
        <v>69</v>
      </c>
      <c r="F14" s="1474">
        <f t="shared" si="1"/>
        <v>0</v>
      </c>
      <c r="G14" s="487">
        <f t="shared" si="2"/>
        <v>106</v>
      </c>
      <c r="H14" s="464">
        <f t="shared" si="1"/>
        <v>612</v>
      </c>
      <c r="I14" s="222">
        <f t="shared" si="3"/>
        <v>718</v>
      </c>
      <c r="J14" s="475" t="s">
        <v>6</v>
      </c>
    </row>
    <row r="15" spans="1:13" s="45" customFormat="1" ht="22.15" customHeight="1" x14ac:dyDescent="0.2">
      <c r="A15" s="598" t="s">
        <v>141</v>
      </c>
      <c r="B15" s="465">
        <f t="shared" si="1"/>
        <v>253</v>
      </c>
      <c r="C15" s="465">
        <f t="shared" si="1"/>
        <v>203</v>
      </c>
      <c r="D15" s="465">
        <f t="shared" si="1"/>
        <v>498</v>
      </c>
      <c r="E15" s="465">
        <f t="shared" si="1"/>
        <v>1142</v>
      </c>
      <c r="F15" s="1475">
        <f t="shared" si="1"/>
        <v>0</v>
      </c>
      <c r="G15" s="492">
        <f t="shared" si="2"/>
        <v>2096</v>
      </c>
      <c r="H15" s="465">
        <f t="shared" si="1"/>
        <v>142</v>
      </c>
      <c r="I15" s="485">
        <f t="shared" si="3"/>
        <v>2238</v>
      </c>
      <c r="J15" s="599" t="s">
        <v>5</v>
      </c>
    </row>
    <row r="16" spans="1:13" s="72" customFormat="1" ht="22.15" customHeight="1" x14ac:dyDescent="0.2">
      <c r="A16" s="183" t="s">
        <v>706</v>
      </c>
      <c r="B16" s="104">
        <f t="shared" ref="B16:H16" si="4">SUM(B17:B22)</f>
        <v>60</v>
      </c>
      <c r="C16" s="104">
        <f t="shared" si="4"/>
        <v>30</v>
      </c>
      <c r="D16" s="104">
        <f t="shared" si="4"/>
        <v>384</v>
      </c>
      <c r="E16" s="1478">
        <f t="shared" si="4"/>
        <v>0</v>
      </c>
      <c r="F16" s="104">
        <f t="shared" si="4"/>
        <v>3</v>
      </c>
      <c r="G16" s="104">
        <f t="shared" si="4"/>
        <v>477</v>
      </c>
      <c r="H16" s="104">
        <f t="shared" si="4"/>
        <v>17038</v>
      </c>
      <c r="I16" s="104">
        <f t="shared" si="3"/>
        <v>17515</v>
      </c>
      <c r="J16" s="168" t="s">
        <v>13</v>
      </c>
    </row>
    <row r="17" spans="1:10" s="506" customFormat="1" ht="22.15" customHeight="1" x14ac:dyDescent="0.2">
      <c r="A17" s="505" t="s">
        <v>136</v>
      </c>
      <c r="B17" s="193" t="s">
        <v>16</v>
      </c>
      <c r="C17" s="193">
        <v>2</v>
      </c>
      <c r="D17" s="193" t="s">
        <v>16</v>
      </c>
      <c r="E17" s="193" t="s">
        <v>16</v>
      </c>
      <c r="F17" s="193">
        <v>3</v>
      </c>
      <c r="G17" s="487">
        <f t="shared" ref="G17:G22" si="5">SUM(B17:F17)</f>
        <v>5</v>
      </c>
      <c r="H17" s="193">
        <v>1167</v>
      </c>
      <c r="I17" s="222">
        <f>G17+H17</f>
        <v>1172</v>
      </c>
      <c r="J17" s="419" t="s">
        <v>161</v>
      </c>
    </row>
    <row r="18" spans="1:10" s="39" customFormat="1" ht="22.15" customHeight="1" x14ac:dyDescent="0.2">
      <c r="A18" s="504" t="s">
        <v>137</v>
      </c>
      <c r="B18" s="489">
        <v>1</v>
      </c>
      <c r="C18" s="489">
        <v>2</v>
      </c>
      <c r="D18" s="489" t="s">
        <v>16</v>
      </c>
      <c r="E18" s="489" t="s">
        <v>16</v>
      </c>
      <c r="F18" s="489" t="s">
        <v>16</v>
      </c>
      <c r="G18" s="492">
        <f t="shared" si="5"/>
        <v>3</v>
      </c>
      <c r="H18" s="489">
        <v>6336</v>
      </c>
      <c r="I18" s="485">
        <f t="shared" ref="I18:I29" si="6">G18+H18</f>
        <v>6339</v>
      </c>
      <c r="J18" s="600" t="s">
        <v>9</v>
      </c>
    </row>
    <row r="19" spans="1:10" s="506" customFormat="1" ht="22.15" customHeight="1" x14ac:dyDescent="0.2">
      <c r="A19" s="505" t="s">
        <v>138</v>
      </c>
      <c r="B19" s="193">
        <v>4</v>
      </c>
      <c r="C19" s="193">
        <v>5</v>
      </c>
      <c r="D19" s="193">
        <v>2</v>
      </c>
      <c r="E19" s="193" t="s">
        <v>16</v>
      </c>
      <c r="F19" s="193" t="s">
        <v>16</v>
      </c>
      <c r="G19" s="487">
        <f t="shared" si="5"/>
        <v>11</v>
      </c>
      <c r="H19" s="193">
        <v>6227</v>
      </c>
      <c r="I19" s="222">
        <f t="shared" si="6"/>
        <v>6238</v>
      </c>
      <c r="J19" s="419" t="s">
        <v>162</v>
      </c>
    </row>
    <row r="20" spans="1:10" s="39" customFormat="1" ht="22.15" customHeight="1" x14ac:dyDescent="0.2">
      <c r="A20" s="504" t="s">
        <v>139</v>
      </c>
      <c r="B20" s="489">
        <v>3</v>
      </c>
      <c r="C20" s="489">
        <v>1</v>
      </c>
      <c r="D20" s="489">
        <v>2</v>
      </c>
      <c r="E20" s="489" t="s">
        <v>16</v>
      </c>
      <c r="F20" s="489" t="s">
        <v>16</v>
      </c>
      <c r="G20" s="492">
        <f t="shared" si="5"/>
        <v>6</v>
      </c>
      <c r="H20" s="489">
        <v>2558</v>
      </c>
      <c r="I20" s="485">
        <f t="shared" si="6"/>
        <v>2564</v>
      </c>
      <c r="J20" s="600" t="s">
        <v>7</v>
      </c>
    </row>
    <row r="21" spans="1:10" s="506" customFormat="1" ht="22.15" customHeight="1" x14ac:dyDescent="0.2">
      <c r="A21" s="505" t="s">
        <v>140</v>
      </c>
      <c r="B21" s="193">
        <v>3</v>
      </c>
      <c r="C21" s="193">
        <v>3</v>
      </c>
      <c r="D21" s="193">
        <v>12</v>
      </c>
      <c r="E21" s="193" t="s">
        <v>16</v>
      </c>
      <c r="F21" s="193" t="s">
        <v>16</v>
      </c>
      <c r="G21" s="487">
        <f t="shared" si="5"/>
        <v>18</v>
      </c>
      <c r="H21" s="193">
        <v>608</v>
      </c>
      <c r="I21" s="222">
        <f t="shared" si="6"/>
        <v>626</v>
      </c>
      <c r="J21" s="419" t="s">
        <v>6</v>
      </c>
    </row>
    <row r="22" spans="1:10" s="45" customFormat="1" ht="22.15" customHeight="1" x14ac:dyDescent="0.2">
      <c r="A22" s="619" t="s">
        <v>141</v>
      </c>
      <c r="B22" s="512">
        <v>49</v>
      </c>
      <c r="C22" s="512">
        <v>17</v>
      </c>
      <c r="D22" s="512">
        <v>368</v>
      </c>
      <c r="E22" s="512" t="s">
        <v>16</v>
      </c>
      <c r="F22" s="512" t="s">
        <v>16</v>
      </c>
      <c r="G22" s="620">
        <f t="shared" si="5"/>
        <v>434</v>
      </c>
      <c r="H22" s="512">
        <v>142</v>
      </c>
      <c r="I22" s="513">
        <f t="shared" si="6"/>
        <v>576</v>
      </c>
      <c r="J22" s="621" t="s">
        <v>5</v>
      </c>
    </row>
    <row r="23" spans="1:10" s="72" customFormat="1" ht="22.15" customHeight="1" x14ac:dyDescent="0.2">
      <c r="A23" s="183" t="s">
        <v>1468</v>
      </c>
      <c r="B23" s="104">
        <f t="shared" ref="B23:H23" si="7">SUM(B24:B29)</f>
        <v>231</v>
      </c>
      <c r="C23" s="104">
        <f t="shared" si="7"/>
        <v>195</v>
      </c>
      <c r="D23" s="104">
        <f t="shared" si="7"/>
        <v>135</v>
      </c>
      <c r="E23" s="104">
        <f t="shared" si="7"/>
        <v>1316</v>
      </c>
      <c r="F23" s="104">
        <f t="shared" si="7"/>
        <v>1</v>
      </c>
      <c r="G23" s="104">
        <f t="shared" si="7"/>
        <v>1878</v>
      </c>
      <c r="H23" s="104">
        <f t="shared" si="7"/>
        <v>4</v>
      </c>
      <c r="I23" s="104">
        <f t="shared" si="6"/>
        <v>1882</v>
      </c>
      <c r="J23" s="168" t="s">
        <v>14</v>
      </c>
    </row>
    <row r="24" spans="1:10" s="506" customFormat="1" ht="22.15" customHeight="1" x14ac:dyDescent="0.2">
      <c r="A24" s="505" t="s">
        <v>136</v>
      </c>
      <c r="B24" s="193">
        <v>3</v>
      </c>
      <c r="C24" s="193" t="s">
        <v>16</v>
      </c>
      <c r="D24" s="193" t="s">
        <v>16</v>
      </c>
      <c r="E24" s="193">
        <v>6</v>
      </c>
      <c r="F24" s="193">
        <v>1</v>
      </c>
      <c r="G24" s="487">
        <f t="shared" ref="G24:G29" si="8">SUM(B24:F24)</f>
        <v>10</v>
      </c>
      <c r="H24" s="193" t="s">
        <v>16</v>
      </c>
      <c r="I24" s="222">
        <f t="shared" si="6"/>
        <v>10</v>
      </c>
      <c r="J24" s="419" t="s">
        <v>161</v>
      </c>
    </row>
    <row r="25" spans="1:10" s="39" customFormat="1" ht="22.15" customHeight="1" x14ac:dyDescent="0.2">
      <c r="A25" s="504" t="s">
        <v>137</v>
      </c>
      <c r="B25" s="489">
        <v>4</v>
      </c>
      <c r="C25" s="489">
        <v>1</v>
      </c>
      <c r="D25" s="489" t="s">
        <v>16</v>
      </c>
      <c r="E25" s="489">
        <v>31</v>
      </c>
      <c r="F25" s="489" t="s">
        <v>16</v>
      </c>
      <c r="G25" s="492">
        <f t="shared" si="8"/>
        <v>36</v>
      </c>
      <c r="H25" s="489" t="s">
        <v>16</v>
      </c>
      <c r="I25" s="485">
        <f t="shared" si="6"/>
        <v>36</v>
      </c>
      <c r="J25" s="600" t="s">
        <v>9</v>
      </c>
    </row>
    <row r="26" spans="1:10" s="506" customFormat="1" ht="22.15" customHeight="1" x14ac:dyDescent="0.2">
      <c r="A26" s="505" t="s">
        <v>138</v>
      </c>
      <c r="B26" s="193">
        <v>2</v>
      </c>
      <c r="C26" s="193">
        <v>1</v>
      </c>
      <c r="D26" s="193" t="s">
        <v>16</v>
      </c>
      <c r="E26" s="193">
        <v>40</v>
      </c>
      <c r="F26" s="193" t="s">
        <v>16</v>
      </c>
      <c r="G26" s="487">
        <f t="shared" si="8"/>
        <v>43</v>
      </c>
      <c r="H26" s="193" t="s">
        <v>16</v>
      </c>
      <c r="I26" s="222">
        <f t="shared" si="6"/>
        <v>43</v>
      </c>
      <c r="J26" s="419" t="s">
        <v>162</v>
      </c>
    </row>
    <row r="27" spans="1:10" s="45" customFormat="1" ht="22.15" customHeight="1" x14ac:dyDescent="0.2">
      <c r="A27" s="504" t="s">
        <v>139</v>
      </c>
      <c r="B27" s="489">
        <v>9</v>
      </c>
      <c r="C27" s="489">
        <v>2</v>
      </c>
      <c r="D27" s="489" t="s">
        <v>16</v>
      </c>
      <c r="E27" s="489">
        <v>28</v>
      </c>
      <c r="F27" s="489" t="s">
        <v>16</v>
      </c>
      <c r="G27" s="492">
        <f t="shared" si="8"/>
        <v>39</v>
      </c>
      <c r="H27" s="489" t="s">
        <v>16</v>
      </c>
      <c r="I27" s="485">
        <f t="shared" si="6"/>
        <v>39</v>
      </c>
      <c r="J27" s="600" t="s">
        <v>7</v>
      </c>
    </row>
    <row r="28" spans="1:10" s="506" customFormat="1" ht="22.15" customHeight="1" x14ac:dyDescent="0.2">
      <c r="A28" s="505" t="s">
        <v>140</v>
      </c>
      <c r="B28" s="193">
        <v>9</v>
      </c>
      <c r="C28" s="193">
        <v>5</v>
      </c>
      <c r="D28" s="193">
        <v>5</v>
      </c>
      <c r="E28" s="193">
        <v>69</v>
      </c>
      <c r="F28" s="193" t="s">
        <v>16</v>
      </c>
      <c r="G28" s="487">
        <f t="shared" si="8"/>
        <v>88</v>
      </c>
      <c r="H28" s="193">
        <v>4</v>
      </c>
      <c r="I28" s="222">
        <f t="shared" si="6"/>
        <v>92</v>
      </c>
      <c r="J28" s="419" t="s">
        <v>6</v>
      </c>
    </row>
    <row r="29" spans="1:10" s="45" customFormat="1" ht="22.15" customHeight="1" x14ac:dyDescent="0.2">
      <c r="A29" s="507" t="s">
        <v>141</v>
      </c>
      <c r="B29" s="490">
        <v>204</v>
      </c>
      <c r="C29" s="490">
        <v>186</v>
      </c>
      <c r="D29" s="490">
        <v>130</v>
      </c>
      <c r="E29" s="490">
        <v>1142</v>
      </c>
      <c r="F29" s="490" t="s">
        <v>16</v>
      </c>
      <c r="G29" s="493">
        <f t="shared" si="8"/>
        <v>1662</v>
      </c>
      <c r="H29" s="490" t="s">
        <v>16</v>
      </c>
      <c r="I29" s="491">
        <f t="shared" si="6"/>
        <v>1662</v>
      </c>
      <c r="J29" s="601" t="s">
        <v>5</v>
      </c>
    </row>
  </sheetData>
  <mergeCells count="16">
    <mergeCell ref="J5:J8"/>
    <mergeCell ref="B5:I5"/>
    <mergeCell ref="H6:H8"/>
    <mergeCell ref="A1:J1"/>
    <mergeCell ref="A2:J2"/>
    <mergeCell ref="A3:J3"/>
    <mergeCell ref="B4:I4"/>
    <mergeCell ref="B6:G6"/>
    <mergeCell ref="I6:I8"/>
    <mergeCell ref="B7:B8"/>
    <mergeCell ref="C7:C8"/>
    <mergeCell ref="D7:D8"/>
    <mergeCell ref="E7:E8"/>
    <mergeCell ref="F7:F8"/>
    <mergeCell ref="G7:G8"/>
    <mergeCell ref="A5:A8"/>
  </mergeCells>
  <printOptions horizontalCentered="1"/>
  <pageMargins left="0.5" right="0.5" top="0.5" bottom="0.5" header="0" footer="0"/>
  <pageSetup paperSize="9" scale="80" fitToHeight="0" orientation="landscape" r:id="rId1"/>
  <headerFooter alignWithMargins="0">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F311-3338-4E71-B507-394072826206}">
  <sheetPr>
    <tabColor theme="5" tint="-0.249977111117893"/>
    <pageSetUpPr fitToPage="1"/>
  </sheetPr>
  <dimension ref="A1:R29"/>
  <sheetViews>
    <sheetView view="pageBreakPreview" zoomScale="60" zoomScaleNormal="100" workbookViewId="0">
      <selection activeCell="I16" sqref="I16"/>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1239</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145</v>
      </c>
    </row>
    <row r="3" spans="1:18" s="1" customFormat="1" ht="21" customHeight="1" x14ac:dyDescent="0.2">
      <c r="A3" s="1708" t="s">
        <v>1948</v>
      </c>
      <c r="B3" s="1708"/>
      <c r="C3" s="1708"/>
      <c r="D3" s="1708"/>
      <c r="E3" s="1708"/>
      <c r="F3" s="1708"/>
      <c r="G3" s="1708"/>
      <c r="H3" s="1708"/>
      <c r="I3" s="1708"/>
      <c r="J3" s="1708"/>
      <c r="K3" s="1708"/>
      <c r="L3" s="1708"/>
      <c r="M3" s="1708"/>
      <c r="N3" s="1708"/>
      <c r="O3" s="1708"/>
    </row>
    <row r="4" spans="1:18" s="15" customFormat="1" x14ac:dyDescent="0.2">
      <c r="A4" s="410" t="s">
        <v>118</v>
      </c>
      <c r="B4" s="1709"/>
      <c r="C4" s="1709"/>
      <c r="D4" s="1709"/>
      <c r="E4" s="1709"/>
      <c r="F4" s="1709"/>
      <c r="G4" s="1709"/>
      <c r="H4" s="1709"/>
      <c r="I4" s="1709"/>
      <c r="J4" s="1709"/>
      <c r="K4" s="1709"/>
      <c r="L4" s="1709"/>
      <c r="M4" s="1709"/>
      <c r="N4" s="1709"/>
      <c r="O4" s="412" t="s">
        <v>1862</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1377</v>
      </c>
      <c r="C9" s="102">
        <f t="shared" si="0"/>
        <v>513</v>
      </c>
      <c r="D9" s="102">
        <f t="shared" si="0"/>
        <v>2158</v>
      </c>
      <c r="E9" s="102">
        <f t="shared" si="0"/>
        <v>3555</v>
      </c>
      <c r="F9" s="102">
        <f t="shared" si="0"/>
        <v>678</v>
      </c>
      <c r="G9" s="102">
        <f t="shared" si="0"/>
        <v>8281</v>
      </c>
      <c r="H9" s="102">
        <f t="shared" si="0"/>
        <v>56</v>
      </c>
      <c r="I9" s="102">
        <f t="shared" si="0"/>
        <v>10</v>
      </c>
      <c r="J9" s="102">
        <f t="shared" si="0"/>
        <v>66</v>
      </c>
      <c r="K9" s="102">
        <f t="shared" si="0"/>
        <v>71</v>
      </c>
      <c r="L9" s="102">
        <f t="shared" si="0"/>
        <v>177294</v>
      </c>
      <c r="M9" s="102">
        <f t="shared" si="0"/>
        <v>177365</v>
      </c>
      <c r="N9" s="102">
        <f t="shared" si="0"/>
        <v>185712</v>
      </c>
      <c r="O9" s="447" t="s">
        <v>883</v>
      </c>
    </row>
    <row r="10" spans="1:18" s="506" customFormat="1" ht="20.65" customHeight="1" x14ac:dyDescent="0.2">
      <c r="A10" s="597" t="s">
        <v>136</v>
      </c>
      <c r="B10" s="464">
        <f t="shared" ref="B10:L15" si="1">B17+B24</f>
        <v>12</v>
      </c>
      <c r="C10" s="464">
        <f t="shared" si="1"/>
        <v>29</v>
      </c>
      <c r="D10" s="1474">
        <f t="shared" si="1"/>
        <v>0</v>
      </c>
      <c r="E10" s="464">
        <f t="shared" si="1"/>
        <v>30</v>
      </c>
      <c r="F10" s="464">
        <f t="shared" si="1"/>
        <v>555</v>
      </c>
      <c r="G10" s="487">
        <f t="shared" ref="G10:G15" si="2">G17+G24</f>
        <v>626</v>
      </c>
      <c r="H10" s="464">
        <f t="shared" si="1"/>
        <v>17</v>
      </c>
      <c r="I10" s="464">
        <f t="shared" si="1"/>
        <v>1</v>
      </c>
      <c r="J10" s="487">
        <f t="shared" ref="J10:J15" si="3">J17+J24</f>
        <v>18</v>
      </c>
      <c r="K10" s="464">
        <f t="shared" si="1"/>
        <v>17</v>
      </c>
      <c r="L10" s="464">
        <f t="shared" si="1"/>
        <v>17437</v>
      </c>
      <c r="M10" s="487">
        <f t="shared" ref="M10:N15" si="4">M17+M24</f>
        <v>17454</v>
      </c>
      <c r="N10" s="222">
        <f t="shared" si="4"/>
        <v>18098</v>
      </c>
      <c r="O10" s="475" t="s">
        <v>161</v>
      </c>
    </row>
    <row r="11" spans="1:18" s="15" customFormat="1" ht="20.65" customHeight="1" x14ac:dyDescent="0.2">
      <c r="A11" s="598" t="s">
        <v>137</v>
      </c>
      <c r="B11" s="465">
        <f t="shared" si="1"/>
        <v>63</v>
      </c>
      <c r="C11" s="465">
        <f t="shared" si="1"/>
        <v>40</v>
      </c>
      <c r="D11" s="465">
        <f t="shared" si="1"/>
        <v>7</v>
      </c>
      <c r="E11" s="465">
        <f t="shared" si="1"/>
        <v>125</v>
      </c>
      <c r="F11" s="465">
        <f t="shared" si="1"/>
        <v>121</v>
      </c>
      <c r="G11" s="492">
        <f t="shared" si="2"/>
        <v>356</v>
      </c>
      <c r="H11" s="465">
        <f t="shared" si="1"/>
        <v>11</v>
      </c>
      <c r="I11" s="465">
        <f t="shared" si="1"/>
        <v>5</v>
      </c>
      <c r="J11" s="492">
        <f t="shared" si="3"/>
        <v>16</v>
      </c>
      <c r="K11" s="465">
        <f t="shared" si="1"/>
        <v>54</v>
      </c>
      <c r="L11" s="465">
        <f t="shared" si="1"/>
        <v>72612</v>
      </c>
      <c r="M11" s="492">
        <f t="shared" si="4"/>
        <v>72666</v>
      </c>
      <c r="N11" s="485">
        <f t="shared" si="4"/>
        <v>73038</v>
      </c>
      <c r="O11" s="599" t="s">
        <v>9</v>
      </c>
    </row>
    <row r="12" spans="1:18" s="506" customFormat="1" ht="20.65" customHeight="1" x14ac:dyDescent="0.2">
      <c r="A12" s="597" t="s">
        <v>138</v>
      </c>
      <c r="B12" s="464">
        <f t="shared" si="1"/>
        <v>53</v>
      </c>
      <c r="C12" s="464">
        <f t="shared" si="1"/>
        <v>17</v>
      </c>
      <c r="D12" s="464">
        <f t="shared" si="1"/>
        <v>9</v>
      </c>
      <c r="E12" s="464">
        <f t="shared" si="1"/>
        <v>240</v>
      </c>
      <c r="F12" s="464">
        <f t="shared" si="1"/>
        <v>2</v>
      </c>
      <c r="G12" s="487">
        <f t="shared" si="2"/>
        <v>321</v>
      </c>
      <c r="H12" s="464">
        <f t="shared" si="1"/>
        <v>10</v>
      </c>
      <c r="I12" s="464">
        <f t="shared" si="1"/>
        <v>4</v>
      </c>
      <c r="J12" s="487">
        <f t="shared" si="3"/>
        <v>14</v>
      </c>
      <c r="K12" s="1474">
        <f t="shared" si="1"/>
        <v>0</v>
      </c>
      <c r="L12" s="464">
        <f t="shared" si="1"/>
        <v>55696</v>
      </c>
      <c r="M12" s="487">
        <f t="shared" si="4"/>
        <v>55696</v>
      </c>
      <c r="N12" s="222">
        <f t="shared" si="4"/>
        <v>56031</v>
      </c>
      <c r="O12" s="475" t="s">
        <v>162</v>
      </c>
    </row>
    <row r="13" spans="1:18" s="39" customFormat="1" ht="20.65" customHeight="1" x14ac:dyDescent="0.2">
      <c r="A13" s="598" t="s">
        <v>139</v>
      </c>
      <c r="B13" s="465">
        <f t="shared" si="1"/>
        <v>53</v>
      </c>
      <c r="C13" s="465">
        <f t="shared" si="1"/>
        <v>22</v>
      </c>
      <c r="D13" s="465">
        <f t="shared" si="1"/>
        <v>86</v>
      </c>
      <c r="E13" s="465">
        <f t="shared" si="1"/>
        <v>329</v>
      </c>
      <c r="F13" s="1475">
        <f t="shared" si="1"/>
        <v>0</v>
      </c>
      <c r="G13" s="492">
        <f t="shared" si="2"/>
        <v>490</v>
      </c>
      <c r="H13" s="465">
        <f t="shared" si="1"/>
        <v>12</v>
      </c>
      <c r="I13" s="1475">
        <f t="shared" si="1"/>
        <v>0</v>
      </c>
      <c r="J13" s="492">
        <f t="shared" si="3"/>
        <v>12</v>
      </c>
      <c r="K13" s="1475">
        <f t="shared" si="1"/>
        <v>0</v>
      </c>
      <c r="L13" s="465">
        <f t="shared" si="1"/>
        <v>24663</v>
      </c>
      <c r="M13" s="492">
        <f t="shared" si="4"/>
        <v>24663</v>
      </c>
      <c r="N13" s="485">
        <f t="shared" si="4"/>
        <v>25165</v>
      </c>
      <c r="O13" s="599" t="s">
        <v>7</v>
      </c>
    </row>
    <row r="14" spans="1:18" s="506" customFormat="1" ht="20.65" customHeight="1" x14ac:dyDescent="0.2">
      <c r="A14" s="597" t="s">
        <v>140</v>
      </c>
      <c r="B14" s="464">
        <f t="shared" si="1"/>
        <v>133</v>
      </c>
      <c r="C14" s="464">
        <f t="shared" si="1"/>
        <v>62</v>
      </c>
      <c r="D14" s="464">
        <f t="shared" si="1"/>
        <v>411</v>
      </c>
      <c r="E14" s="464">
        <f t="shared" si="1"/>
        <v>863</v>
      </c>
      <c r="F14" s="1474">
        <f t="shared" si="1"/>
        <v>0</v>
      </c>
      <c r="G14" s="487">
        <f t="shared" si="2"/>
        <v>1469</v>
      </c>
      <c r="H14" s="464">
        <f t="shared" si="1"/>
        <v>6</v>
      </c>
      <c r="I14" s="1474">
        <f t="shared" si="1"/>
        <v>0</v>
      </c>
      <c r="J14" s="487">
        <f t="shared" si="3"/>
        <v>6</v>
      </c>
      <c r="K14" s="1474">
        <f t="shared" si="1"/>
        <v>0</v>
      </c>
      <c r="L14" s="464">
        <f t="shared" si="1"/>
        <v>5803</v>
      </c>
      <c r="M14" s="487">
        <f t="shared" si="4"/>
        <v>5803</v>
      </c>
      <c r="N14" s="222">
        <f t="shared" si="4"/>
        <v>7278</v>
      </c>
      <c r="O14" s="475" t="s">
        <v>6</v>
      </c>
    </row>
    <row r="15" spans="1:18" s="45" customFormat="1" ht="20.65" customHeight="1" x14ac:dyDescent="0.2">
      <c r="A15" s="598" t="s">
        <v>141</v>
      </c>
      <c r="B15" s="465">
        <f t="shared" si="1"/>
        <v>1063</v>
      </c>
      <c r="C15" s="465">
        <f t="shared" si="1"/>
        <v>343</v>
      </c>
      <c r="D15" s="465">
        <f t="shared" si="1"/>
        <v>1645</v>
      </c>
      <c r="E15" s="465">
        <f t="shared" si="1"/>
        <v>1968</v>
      </c>
      <c r="F15" s="1475">
        <f t="shared" si="1"/>
        <v>0</v>
      </c>
      <c r="G15" s="492">
        <f t="shared" si="2"/>
        <v>5019</v>
      </c>
      <c r="H15" s="1475">
        <f t="shared" si="1"/>
        <v>0</v>
      </c>
      <c r="I15" s="1475">
        <f t="shared" si="1"/>
        <v>0</v>
      </c>
      <c r="J15" s="1479">
        <f t="shared" si="3"/>
        <v>0</v>
      </c>
      <c r="K15" s="1475">
        <f t="shared" si="1"/>
        <v>0</v>
      </c>
      <c r="L15" s="465">
        <f t="shared" si="1"/>
        <v>1083</v>
      </c>
      <c r="M15" s="492">
        <f t="shared" si="4"/>
        <v>1083</v>
      </c>
      <c r="N15" s="485">
        <f t="shared" si="4"/>
        <v>6102</v>
      </c>
      <c r="O15" s="599" t="s">
        <v>5</v>
      </c>
    </row>
    <row r="16" spans="1:18" s="72" customFormat="1" ht="20.65" customHeight="1" x14ac:dyDescent="0.2">
      <c r="A16" s="183" t="s">
        <v>706</v>
      </c>
      <c r="B16" s="104">
        <f t="shared" ref="B16:M16" si="5">SUM(B17:B22)</f>
        <v>1127</v>
      </c>
      <c r="C16" s="104">
        <f t="shared" si="5"/>
        <v>295</v>
      </c>
      <c r="D16" s="104">
        <f t="shared" si="5"/>
        <v>1639</v>
      </c>
      <c r="E16" s="1478">
        <f t="shared" si="5"/>
        <v>0</v>
      </c>
      <c r="F16" s="104">
        <f t="shared" si="5"/>
        <v>539</v>
      </c>
      <c r="G16" s="104">
        <f t="shared" si="5"/>
        <v>3600</v>
      </c>
      <c r="H16" s="104">
        <f t="shared" si="5"/>
        <v>36</v>
      </c>
      <c r="I16" s="104">
        <f t="shared" si="5"/>
        <v>10</v>
      </c>
      <c r="J16" s="104">
        <f t="shared" si="5"/>
        <v>46</v>
      </c>
      <c r="K16" s="104">
        <f t="shared" si="5"/>
        <v>70</v>
      </c>
      <c r="L16" s="104">
        <f t="shared" si="5"/>
        <v>172911</v>
      </c>
      <c r="M16" s="104">
        <f t="shared" si="5"/>
        <v>172981</v>
      </c>
      <c r="N16" s="104">
        <f>SUM(N17:N22)</f>
        <v>176627</v>
      </c>
      <c r="O16" s="168" t="s">
        <v>13</v>
      </c>
    </row>
    <row r="17" spans="1:15" s="506" customFormat="1" ht="20.65" customHeight="1" x14ac:dyDescent="0.2">
      <c r="A17" s="505" t="s">
        <v>136</v>
      </c>
      <c r="B17" s="193">
        <v>11</v>
      </c>
      <c r="C17" s="193">
        <v>28</v>
      </c>
      <c r="D17" s="193" t="s">
        <v>16</v>
      </c>
      <c r="E17" s="193" t="s">
        <v>16</v>
      </c>
      <c r="F17" s="193">
        <v>466</v>
      </c>
      <c r="G17" s="487">
        <f t="shared" ref="G17:G22" si="6">SUM(B17:F17)</f>
        <v>505</v>
      </c>
      <c r="H17" s="193">
        <v>13</v>
      </c>
      <c r="I17" s="193">
        <v>1</v>
      </c>
      <c r="J17" s="487">
        <f t="shared" ref="J17:J22" si="7">I17+H17</f>
        <v>14</v>
      </c>
      <c r="K17" s="193">
        <v>17</v>
      </c>
      <c r="L17" s="193">
        <v>17309</v>
      </c>
      <c r="M17" s="487">
        <f t="shared" ref="M17:M22" si="8">L17+K17</f>
        <v>17326</v>
      </c>
      <c r="N17" s="222">
        <f t="shared" ref="N17:N22" si="9">M17+J17+G17</f>
        <v>17845</v>
      </c>
      <c r="O17" s="419" t="s">
        <v>161</v>
      </c>
    </row>
    <row r="18" spans="1:15" s="39" customFormat="1" ht="20.65" customHeight="1" x14ac:dyDescent="0.2">
      <c r="A18" s="504" t="s">
        <v>137</v>
      </c>
      <c r="B18" s="489">
        <v>59</v>
      </c>
      <c r="C18" s="489">
        <v>31</v>
      </c>
      <c r="D18" s="489">
        <v>6</v>
      </c>
      <c r="E18" s="489" t="s">
        <v>16</v>
      </c>
      <c r="F18" s="489">
        <v>71</v>
      </c>
      <c r="G18" s="492">
        <f t="shared" si="6"/>
        <v>167</v>
      </c>
      <c r="H18" s="489">
        <v>10</v>
      </c>
      <c r="I18" s="489">
        <v>5</v>
      </c>
      <c r="J18" s="492">
        <f t="shared" si="7"/>
        <v>15</v>
      </c>
      <c r="K18" s="489">
        <v>53</v>
      </c>
      <c r="L18" s="489">
        <v>71246</v>
      </c>
      <c r="M18" s="492">
        <f t="shared" si="8"/>
        <v>71299</v>
      </c>
      <c r="N18" s="485">
        <f t="shared" si="9"/>
        <v>71481</v>
      </c>
      <c r="O18" s="600" t="s">
        <v>9</v>
      </c>
    </row>
    <row r="19" spans="1:15" s="506" customFormat="1" ht="20.65" customHeight="1" x14ac:dyDescent="0.2">
      <c r="A19" s="505" t="s">
        <v>138</v>
      </c>
      <c r="B19" s="193">
        <v>41</v>
      </c>
      <c r="C19" s="193">
        <v>11</v>
      </c>
      <c r="D19" s="193">
        <v>8</v>
      </c>
      <c r="E19" s="193" t="s">
        <v>16</v>
      </c>
      <c r="F19" s="193">
        <v>2</v>
      </c>
      <c r="G19" s="487">
        <f t="shared" si="6"/>
        <v>62</v>
      </c>
      <c r="H19" s="193">
        <v>9</v>
      </c>
      <c r="I19" s="193">
        <v>4</v>
      </c>
      <c r="J19" s="487">
        <f t="shared" si="7"/>
        <v>13</v>
      </c>
      <c r="K19" s="193" t="s">
        <v>16</v>
      </c>
      <c r="L19" s="193">
        <v>54012</v>
      </c>
      <c r="M19" s="487">
        <f t="shared" si="8"/>
        <v>54012</v>
      </c>
      <c r="N19" s="222">
        <f t="shared" si="9"/>
        <v>54087</v>
      </c>
      <c r="O19" s="419" t="s">
        <v>162</v>
      </c>
    </row>
    <row r="20" spans="1:15" s="39" customFormat="1" ht="20.65" customHeight="1" x14ac:dyDescent="0.2">
      <c r="A20" s="504" t="s">
        <v>139</v>
      </c>
      <c r="B20" s="489">
        <v>38</v>
      </c>
      <c r="C20" s="489">
        <v>13</v>
      </c>
      <c r="D20" s="489">
        <v>40</v>
      </c>
      <c r="E20" s="489" t="s">
        <v>16</v>
      </c>
      <c r="F20" s="489" t="s">
        <v>16</v>
      </c>
      <c r="G20" s="492">
        <f t="shared" si="6"/>
        <v>91</v>
      </c>
      <c r="H20" s="489">
        <v>3</v>
      </c>
      <c r="I20" s="489" t="s">
        <v>16</v>
      </c>
      <c r="J20" s="492">
        <f t="shared" si="7"/>
        <v>3</v>
      </c>
      <c r="K20" s="1480">
        <v>0</v>
      </c>
      <c r="L20" s="489">
        <v>23819</v>
      </c>
      <c r="M20" s="492">
        <f t="shared" si="8"/>
        <v>23819</v>
      </c>
      <c r="N20" s="485">
        <f t="shared" si="9"/>
        <v>23913</v>
      </c>
      <c r="O20" s="600" t="s">
        <v>7</v>
      </c>
    </row>
    <row r="21" spans="1:15" s="506" customFormat="1" ht="20.65" customHeight="1" x14ac:dyDescent="0.2">
      <c r="A21" s="505" t="s">
        <v>140</v>
      </c>
      <c r="B21" s="193">
        <v>66</v>
      </c>
      <c r="C21" s="193">
        <v>33</v>
      </c>
      <c r="D21" s="193">
        <v>230</v>
      </c>
      <c r="E21" s="193" t="s">
        <v>16</v>
      </c>
      <c r="F21" s="193" t="s">
        <v>16</v>
      </c>
      <c r="G21" s="487">
        <f t="shared" si="6"/>
        <v>329</v>
      </c>
      <c r="H21" s="193">
        <v>1</v>
      </c>
      <c r="I21" s="193" t="s">
        <v>16</v>
      </c>
      <c r="J21" s="487">
        <f t="shared" si="7"/>
        <v>1</v>
      </c>
      <c r="K21" s="193" t="s">
        <v>16</v>
      </c>
      <c r="L21" s="193">
        <v>5503</v>
      </c>
      <c r="M21" s="487">
        <f t="shared" si="8"/>
        <v>5503</v>
      </c>
      <c r="N21" s="222">
        <f t="shared" si="9"/>
        <v>5833</v>
      </c>
      <c r="O21" s="419" t="s">
        <v>6</v>
      </c>
    </row>
    <row r="22" spans="1:15" s="45" customFormat="1" ht="20.65" customHeight="1" x14ac:dyDescent="0.2">
      <c r="A22" s="504" t="s">
        <v>141</v>
      </c>
      <c r="B22" s="489">
        <v>912</v>
      </c>
      <c r="C22" s="489">
        <v>179</v>
      </c>
      <c r="D22" s="489">
        <v>1355</v>
      </c>
      <c r="E22" s="489" t="s">
        <v>16</v>
      </c>
      <c r="F22" s="489" t="s">
        <v>16</v>
      </c>
      <c r="G22" s="492">
        <f t="shared" si="6"/>
        <v>2446</v>
      </c>
      <c r="H22" s="489" t="s">
        <v>16</v>
      </c>
      <c r="I22" s="489" t="s">
        <v>16</v>
      </c>
      <c r="J22" s="1479">
        <f t="shared" si="7"/>
        <v>0</v>
      </c>
      <c r="K22" s="489" t="s">
        <v>16</v>
      </c>
      <c r="L22" s="489">
        <v>1022</v>
      </c>
      <c r="M22" s="492">
        <f t="shared" si="8"/>
        <v>1022</v>
      </c>
      <c r="N22" s="485">
        <f t="shared" si="9"/>
        <v>3468</v>
      </c>
      <c r="O22" s="600" t="s">
        <v>5</v>
      </c>
    </row>
    <row r="23" spans="1:15" s="72" customFormat="1" ht="20.65" customHeight="1" x14ac:dyDescent="0.2">
      <c r="A23" s="183" t="s">
        <v>1468</v>
      </c>
      <c r="B23" s="104">
        <f t="shared" ref="B23:M23" si="10">SUM(B24:B29)</f>
        <v>250</v>
      </c>
      <c r="C23" s="104">
        <f t="shared" si="10"/>
        <v>218</v>
      </c>
      <c r="D23" s="104">
        <f t="shared" si="10"/>
        <v>519</v>
      </c>
      <c r="E23" s="104">
        <f t="shared" si="10"/>
        <v>3555</v>
      </c>
      <c r="F23" s="104">
        <f t="shared" si="10"/>
        <v>139</v>
      </c>
      <c r="G23" s="104">
        <f t="shared" si="10"/>
        <v>4681</v>
      </c>
      <c r="H23" s="104">
        <f t="shared" si="10"/>
        <v>20</v>
      </c>
      <c r="I23" s="1478">
        <f>SUM(I24:I29)</f>
        <v>0</v>
      </c>
      <c r="J23" s="104">
        <f>SUM(J24:J29)</f>
        <v>20</v>
      </c>
      <c r="K23" s="104">
        <f t="shared" si="10"/>
        <v>1</v>
      </c>
      <c r="L23" s="104">
        <f t="shared" si="10"/>
        <v>4383</v>
      </c>
      <c r="M23" s="104">
        <f t="shared" si="10"/>
        <v>4384</v>
      </c>
      <c r="N23" s="104">
        <f>SUM(N24:N29)</f>
        <v>9085</v>
      </c>
      <c r="O23" s="168" t="s">
        <v>14</v>
      </c>
    </row>
    <row r="24" spans="1:15" s="506" customFormat="1" ht="20.65" customHeight="1" x14ac:dyDescent="0.2">
      <c r="A24" s="505" t="s">
        <v>136</v>
      </c>
      <c r="B24" s="193">
        <v>1</v>
      </c>
      <c r="C24" s="193">
        <v>1</v>
      </c>
      <c r="D24" s="193" t="s">
        <v>16</v>
      </c>
      <c r="E24" s="193">
        <v>30</v>
      </c>
      <c r="F24" s="193">
        <v>89</v>
      </c>
      <c r="G24" s="487">
        <f t="shared" ref="G24:G29" si="11">SUM(B24:F24)</f>
        <v>121</v>
      </c>
      <c r="H24" s="193">
        <v>4</v>
      </c>
      <c r="I24" s="193" t="s">
        <v>16</v>
      </c>
      <c r="J24" s="487">
        <f t="shared" ref="J24:J29" si="12">I24+H24</f>
        <v>4</v>
      </c>
      <c r="K24" s="193" t="s">
        <v>16</v>
      </c>
      <c r="L24" s="193">
        <v>128</v>
      </c>
      <c r="M24" s="487">
        <f t="shared" ref="M24:M29" si="13">L24+K24</f>
        <v>128</v>
      </c>
      <c r="N24" s="222">
        <f t="shared" ref="N24:N29" si="14">M24+J24+G24</f>
        <v>253</v>
      </c>
      <c r="O24" s="419" t="s">
        <v>161</v>
      </c>
    </row>
    <row r="25" spans="1:15" s="39" customFormat="1" ht="20.65" customHeight="1" x14ac:dyDescent="0.2">
      <c r="A25" s="504" t="s">
        <v>137</v>
      </c>
      <c r="B25" s="489">
        <v>4</v>
      </c>
      <c r="C25" s="489">
        <v>9</v>
      </c>
      <c r="D25" s="489">
        <v>1</v>
      </c>
      <c r="E25" s="489">
        <v>125</v>
      </c>
      <c r="F25" s="489">
        <v>50</v>
      </c>
      <c r="G25" s="492">
        <f t="shared" si="11"/>
        <v>189</v>
      </c>
      <c r="H25" s="489">
        <v>1</v>
      </c>
      <c r="I25" s="489" t="s">
        <v>16</v>
      </c>
      <c r="J25" s="492">
        <f t="shared" si="12"/>
        <v>1</v>
      </c>
      <c r="K25" s="489">
        <v>1</v>
      </c>
      <c r="L25" s="489">
        <v>1366</v>
      </c>
      <c r="M25" s="492">
        <f t="shared" si="13"/>
        <v>1367</v>
      </c>
      <c r="N25" s="485">
        <f t="shared" si="14"/>
        <v>1557</v>
      </c>
      <c r="O25" s="600" t="s">
        <v>9</v>
      </c>
    </row>
    <row r="26" spans="1:15" s="506" customFormat="1" ht="20.65" customHeight="1" x14ac:dyDescent="0.2">
      <c r="A26" s="505" t="s">
        <v>138</v>
      </c>
      <c r="B26" s="193">
        <v>12</v>
      </c>
      <c r="C26" s="193">
        <v>6</v>
      </c>
      <c r="D26" s="193">
        <v>1</v>
      </c>
      <c r="E26" s="193">
        <v>240</v>
      </c>
      <c r="F26" s="193" t="s">
        <v>16</v>
      </c>
      <c r="G26" s="487">
        <f t="shared" si="11"/>
        <v>259</v>
      </c>
      <c r="H26" s="193">
        <v>1</v>
      </c>
      <c r="I26" s="193" t="s">
        <v>16</v>
      </c>
      <c r="J26" s="487">
        <f t="shared" si="12"/>
        <v>1</v>
      </c>
      <c r="K26" s="193" t="s">
        <v>16</v>
      </c>
      <c r="L26" s="193">
        <v>1684</v>
      </c>
      <c r="M26" s="487">
        <f t="shared" si="13"/>
        <v>1684</v>
      </c>
      <c r="N26" s="222">
        <f t="shared" si="14"/>
        <v>1944</v>
      </c>
      <c r="O26" s="419" t="s">
        <v>162</v>
      </c>
    </row>
    <row r="27" spans="1:15" s="45" customFormat="1" ht="20.65" customHeight="1" x14ac:dyDescent="0.2">
      <c r="A27" s="504" t="s">
        <v>139</v>
      </c>
      <c r="B27" s="489">
        <v>15</v>
      </c>
      <c r="C27" s="489">
        <v>9</v>
      </c>
      <c r="D27" s="489">
        <v>46</v>
      </c>
      <c r="E27" s="489">
        <v>329</v>
      </c>
      <c r="F27" s="489" t="s">
        <v>16</v>
      </c>
      <c r="G27" s="492">
        <f t="shared" si="11"/>
        <v>399</v>
      </c>
      <c r="H27" s="489">
        <v>9</v>
      </c>
      <c r="I27" s="489" t="s">
        <v>16</v>
      </c>
      <c r="J27" s="492">
        <f t="shared" si="12"/>
        <v>9</v>
      </c>
      <c r="K27" s="489" t="s">
        <v>16</v>
      </c>
      <c r="L27" s="489">
        <v>844</v>
      </c>
      <c r="M27" s="492">
        <f t="shared" si="13"/>
        <v>844</v>
      </c>
      <c r="N27" s="485">
        <f t="shared" si="14"/>
        <v>1252</v>
      </c>
      <c r="O27" s="600" t="s">
        <v>7</v>
      </c>
    </row>
    <row r="28" spans="1:15" s="506" customFormat="1" ht="20.65" customHeight="1" x14ac:dyDescent="0.2">
      <c r="A28" s="505" t="s">
        <v>140</v>
      </c>
      <c r="B28" s="193">
        <v>67</v>
      </c>
      <c r="C28" s="193">
        <v>29</v>
      </c>
      <c r="D28" s="193">
        <v>181</v>
      </c>
      <c r="E28" s="193">
        <v>863</v>
      </c>
      <c r="F28" s="193" t="s">
        <v>16</v>
      </c>
      <c r="G28" s="487">
        <f t="shared" si="11"/>
        <v>1140</v>
      </c>
      <c r="H28" s="193">
        <v>5</v>
      </c>
      <c r="I28" s="193" t="s">
        <v>16</v>
      </c>
      <c r="J28" s="487">
        <f t="shared" si="12"/>
        <v>5</v>
      </c>
      <c r="K28" s="193" t="s">
        <v>16</v>
      </c>
      <c r="L28" s="193">
        <v>300</v>
      </c>
      <c r="M28" s="487">
        <f t="shared" si="13"/>
        <v>300</v>
      </c>
      <c r="N28" s="222">
        <f t="shared" si="14"/>
        <v>1445</v>
      </c>
      <c r="O28" s="419" t="s">
        <v>6</v>
      </c>
    </row>
    <row r="29" spans="1:15" s="45" customFormat="1" ht="20.65" customHeight="1" x14ac:dyDescent="0.2">
      <c r="A29" s="507" t="s">
        <v>141</v>
      </c>
      <c r="B29" s="490">
        <v>151</v>
      </c>
      <c r="C29" s="490">
        <v>164</v>
      </c>
      <c r="D29" s="490">
        <v>290</v>
      </c>
      <c r="E29" s="490">
        <v>1968</v>
      </c>
      <c r="F29" s="490" t="s">
        <v>16</v>
      </c>
      <c r="G29" s="493">
        <f t="shared" si="11"/>
        <v>2573</v>
      </c>
      <c r="H29" s="490" t="s">
        <v>16</v>
      </c>
      <c r="I29" s="490" t="s">
        <v>16</v>
      </c>
      <c r="J29" s="1482">
        <f t="shared" si="12"/>
        <v>0</v>
      </c>
      <c r="K29" s="490" t="s">
        <v>16</v>
      </c>
      <c r="L29" s="490">
        <v>61</v>
      </c>
      <c r="M29" s="493">
        <f t="shared" si="13"/>
        <v>61</v>
      </c>
      <c r="N29" s="491">
        <f t="shared" si="14"/>
        <v>2634</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79AF-8170-49E5-9E6C-B314367F3B9E}">
  <sheetPr>
    <tabColor theme="5" tint="-0.249977111117893"/>
    <pageSetUpPr fitToPage="1"/>
  </sheetPr>
  <dimension ref="A1:R29"/>
  <sheetViews>
    <sheetView view="pageBreakPreview" zoomScale="60" zoomScaleNormal="100" workbookViewId="0">
      <selection activeCell="H12" sqref="H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1238</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147</v>
      </c>
    </row>
    <row r="3" spans="1:18" s="1" customFormat="1" ht="21" customHeight="1" x14ac:dyDescent="0.2">
      <c r="A3" s="1708" t="s">
        <v>1945</v>
      </c>
      <c r="B3" s="1708"/>
      <c r="C3" s="1708"/>
      <c r="D3" s="1708"/>
      <c r="E3" s="1708"/>
      <c r="F3" s="1708"/>
      <c r="G3" s="1708"/>
      <c r="H3" s="1708"/>
      <c r="I3" s="1708"/>
      <c r="J3" s="1708"/>
      <c r="K3" s="1708"/>
      <c r="L3" s="1708"/>
      <c r="M3" s="1708"/>
      <c r="N3" s="1708"/>
      <c r="O3" s="1708"/>
    </row>
    <row r="4" spans="1:18" s="15" customFormat="1" x14ac:dyDescent="0.2">
      <c r="A4" s="410" t="s">
        <v>120</v>
      </c>
      <c r="B4" s="1709"/>
      <c r="C4" s="1709"/>
      <c r="D4" s="1709"/>
      <c r="E4" s="1709"/>
      <c r="F4" s="1709"/>
      <c r="G4" s="1709"/>
      <c r="H4" s="1709"/>
      <c r="I4" s="1709"/>
      <c r="J4" s="1709"/>
      <c r="K4" s="1709"/>
      <c r="L4" s="1709"/>
      <c r="M4" s="1709"/>
      <c r="N4" s="1709"/>
      <c r="O4" s="412" t="s">
        <v>1863</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1222</v>
      </c>
      <c r="C9" s="102">
        <f t="shared" si="0"/>
        <v>308</v>
      </c>
      <c r="D9" s="102">
        <f t="shared" si="0"/>
        <v>1459</v>
      </c>
      <c r="E9" s="102">
        <f t="shared" si="0"/>
        <v>11708</v>
      </c>
      <c r="F9" s="102">
        <f t="shared" si="0"/>
        <v>7387</v>
      </c>
      <c r="G9" s="102">
        <f t="shared" si="0"/>
        <v>22084</v>
      </c>
      <c r="H9" s="102">
        <f t="shared" si="0"/>
        <v>145</v>
      </c>
      <c r="I9" s="102">
        <f t="shared" si="0"/>
        <v>71</v>
      </c>
      <c r="J9" s="102">
        <f t="shared" si="0"/>
        <v>216</v>
      </c>
      <c r="K9" s="102">
        <f t="shared" si="0"/>
        <v>86</v>
      </c>
      <c r="L9" s="102">
        <f t="shared" si="0"/>
        <v>315048</v>
      </c>
      <c r="M9" s="102">
        <f t="shared" si="0"/>
        <v>315134</v>
      </c>
      <c r="N9" s="102">
        <f t="shared" si="0"/>
        <v>337434</v>
      </c>
      <c r="O9" s="447" t="s">
        <v>883</v>
      </c>
    </row>
    <row r="10" spans="1:18" s="506" customFormat="1" ht="20.65" customHeight="1" x14ac:dyDescent="0.2">
      <c r="A10" s="597" t="s">
        <v>136</v>
      </c>
      <c r="B10" s="464">
        <f t="shared" ref="B10:L15" si="1">B17+B24</f>
        <v>60</v>
      </c>
      <c r="C10" s="464">
        <f t="shared" si="1"/>
        <v>33</v>
      </c>
      <c r="D10" s="1474">
        <f t="shared" si="1"/>
        <v>0</v>
      </c>
      <c r="E10" s="464">
        <f t="shared" si="1"/>
        <v>790</v>
      </c>
      <c r="F10" s="464">
        <f t="shared" si="1"/>
        <v>7117</v>
      </c>
      <c r="G10" s="487">
        <f t="shared" ref="G10:G15" si="2">G17+G24</f>
        <v>8000</v>
      </c>
      <c r="H10" s="464">
        <f t="shared" si="1"/>
        <v>46</v>
      </c>
      <c r="I10" s="464">
        <f t="shared" si="1"/>
        <v>2</v>
      </c>
      <c r="J10" s="487">
        <f t="shared" ref="J10:J15" si="3">J17+J24</f>
        <v>48</v>
      </c>
      <c r="K10" s="464">
        <f t="shared" si="1"/>
        <v>8</v>
      </c>
      <c r="L10" s="464">
        <f t="shared" si="1"/>
        <v>29310</v>
      </c>
      <c r="M10" s="487">
        <f t="shared" ref="M10:N15" si="4">M17+M24</f>
        <v>29318</v>
      </c>
      <c r="N10" s="222">
        <f t="shared" si="4"/>
        <v>37366</v>
      </c>
      <c r="O10" s="475" t="s">
        <v>161</v>
      </c>
    </row>
    <row r="11" spans="1:18" s="15" customFormat="1" ht="20.65" customHeight="1" x14ac:dyDescent="0.2">
      <c r="A11" s="598" t="s">
        <v>137</v>
      </c>
      <c r="B11" s="465">
        <f t="shared" si="1"/>
        <v>135</v>
      </c>
      <c r="C11" s="465">
        <f t="shared" si="1"/>
        <v>32</v>
      </c>
      <c r="D11" s="465">
        <f t="shared" si="1"/>
        <v>10</v>
      </c>
      <c r="E11" s="465">
        <f t="shared" si="1"/>
        <v>3177</v>
      </c>
      <c r="F11" s="465">
        <f t="shared" si="1"/>
        <v>263</v>
      </c>
      <c r="G11" s="492">
        <f t="shared" si="2"/>
        <v>3617</v>
      </c>
      <c r="H11" s="465">
        <f t="shared" si="1"/>
        <v>35</v>
      </c>
      <c r="I11" s="465">
        <f t="shared" si="1"/>
        <v>27</v>
      </c>
      <c r="J11" s="492">
        <f t="shared" si="3"/>
        <v>62</v>
      </c>
      <c r="K11" s="465">
        <f t="shared" si="1"/>
        <v>78</v>
      </c>
      <c r="L11" s="465">
        <f t="shared" si="1"/>
        <v>126155</v>
      </c>
      <c r="M11" s="492">
        <f t="shared" si="4"/>
        <v>126233</v>
      </c>
      <c r="N11" s="485">
        <f t="shared" si="4"/>
        <v>129912</v>
      </c>
      <c r="O11" s="599" t="s">
        <v>9</v>
      </c>
    </row>
    <row r="12" spans="1:18" s="506" customFormat="1" ht="20.65" customHeight="1" x14ac:dyDescent="0.2">
      <c r="A12" s="597" t="s">
        <v>138</v>
      </c>
      <c r="B12" s="464">
        <f t="shared" si="1"/>
        <v>117</v>
      </c>
      <c r="C12" s="464">
        <f t="shared" si="1"/>
        <v>27</v>
      </c>
      <c r="D12" s="464">
        <f t="shared" si="1"/>
        <v>29</v>
      </c>
      <c r="E12" s="464">
        <f t="shared" si="1"/>
        <v>3149</v>
      </c>
      <c r="F12" s="464">
        <f t="shared" si="1"/>
        <v>7</v>
      </c>
      <c r="G12" s="487">
        <f t="shared" si="2"/>
        <v>3329</v>
      </c>
      <c r="H12" s="464">
        <f t="shared" si="1"/>
        <v>35</v>
      </c>
      <c r="I12" s="464">
        <f t="shared" si="1"/>
        <v>19</v>
      </c>
      <c r="J12" s="487">
        <f t="shared" si="3"/>
        <v>54</v>
      </c>
      <c r="K12" s="1474">
        <f t="shared" si="1"/>
        <v>0</v>
      </c>
      <c r="L12" s="464">
        <f t="shared" si="1"/>
        <v>105568</v>
      </c>
      <c r="M12" s="487">
        <f t="shared" si="4"/>
        <v>105568</v>
      </c>
      <c r="N12" s="222">
        <f t="shared" si="4"/>
        <v>108951</v>
      </c>
      <c r="O12" s="475" t="s">
        <v>162</v>
      </c>
    </row>
    <row r="13" spans="1:18" s="39" customFormat="1" ht="20.65" customHeight="1" x14ac:dyDescent="0.2">
      <c r="A13" s="598" t="s">
        <v>139</v>
      </c>
      <c r="B13" s="465">
        <f t="shared" si="1"/>
        <v>124</v>
      </c>
      <c r="C13" s="465">
        <f t="shared" si="1"/>
        <v>33</v>
      </c>
      <c r="D13" s="465">
        <f t="shared" si="1"/>
        <v>172</v>
      </c>
      <c r="E13" s="465">
        <f t="shared" si="1"/>
        <v>2056</v>
      </c>
      <c r="F13" s="1475">
        <f t="shared" si="1"/>
        <v>0</v>
      </c>
      <c r="G13" s="492">
        <f t="shared" si="2"/>
        <v>2385</v>
      </c>
      <c r="H13" s="465">
        <f t="shared" si="1"/>
        <v>22</v>
      </c>
      <c r="I13" s="465">
        <f t="shared" si="1"/>
        <v>18</v>
      </c>
      <c r="J13" s="492">
        <f t="shared" si="3"/>
        <v>40</v>
      </c>
      <c r="K13" s="1475">
        <f t="shared" si="1"/>
        <v>0</v>
      </c>
      <c r="L13" s="465">
        <f t="shared" si="1"/>
        <v>42292</v>
      </c>
      <c r="M13" s="492">
        <f t="shared" si="4"/>
        <v>42292</v>
      </c>
      <c r="N13" s="485">
        <f t="shared" si="4"/>
        <v>44717</v>
      </c>
      <c r="O13" s="599" t="s">
        <v>7</v>
      </c>
    </row>
    <row r="14" spans="1:18" s="506" customFormat="1" ht="20.65" customHeight="1" x14ac:dyDescent="0.2">
      <c r="A14" s="597" t="s">
        <v>140</v>
      </c>
      <c r="B14" s="464">
        <f t="shared" si="1"/>
        <v>467</v>
      </c>
      <c r="C14" s="464">
        <f t="shared" si="1"/>
        <v>41</v>
      </c>
      <c r="D14" s="464">
        <f t="shared" si="1"/>
        <v>475</v>
      </c>
      <c r="E14" s="464">
        <f t="shared" si="1"/>
        <v>1541</v>
      </c>
      <c r="F14" s="1474">
        <f t="shared" si="1"/>
        <v>0</v>
      </c>
      <c r="G14" s="487">
        <f t="shared" si="2"/>
        <v>2524</v>
      </c>
      <c r="H14" s="464">
        <f t="shared" si="1"/>
        <v>7</v>
      </c>
      <c r="I14" s="464">
        <f t="shared" si="1"/>
        <v>4</v>
      </c>
      <c r="J14" s="487">
        <f t="shared" si="3"/>
        <v>11</v>
      </c>
      <c r="K14" s="1474">
        <f t="shared" si="1"/>
        <v>0</v>
      </c>
      <c r="L14" s="464">
        <f t="shared" si="1"/>
        <v>10446</v>
      </c>
      <c r="M14" s="487">
        <f t="shared" si="4"/>
        <v>10446</v>
      </c>
      <c r="N14" s="222">
        <f t="shared" si="4"/>
        <v>12981</v>
      </c>
      <c r="O14" s="475" t="s">
        <v>6</v>
      </c>
    </row>
    <row r="15" spans="1:18" s="45" customFormat="1" ht="20.65" customHeight="1" x14ac:dyDescent="0.2">
      <c r="A15" s="598" t="s">
        <v>141</v>
      </c>
      <c r="B15" s="465">
        <f t="shared" si="1"/>
        <v>319</v>
      </c>
      <c r="C15" s="465">
        <f t="shared" si="1"/>
        <v>142</v>
      </c>
      <c r="D15" s="465">
        <f t="shared" si="1"/>
        <v>773</v>
      </c>
      <c r="E15" s="465">
        <f t="shared" si="1"/>
        <v>995</v>
      </c>
      <c r="F15" s="1475">
        <f t="shared" si="1"/>
        <v>0</v>
      </c>
      <c r="G15" s="492">
        <f t="shared" si="2"/>
        <v>2229</v>
      </c>
      <c r="H15" s="1475">
        <f t="shared" si="1"/>
        <v>0</v>
      </c>
      <c r="I15" s="465">
        <f t="shared" si="1"/>
        <v>1</v>
      </c>
      <c r="J15" s="492">
        <f t="shared" si="3"/>
        <v>1</v>
      </c>
      <c r="K15" s="1475">
        <f t="shared" si="1"/>
        <v>0</v>
      </c>
      <c r="L15" s="465">
        <f t="shared" si="1"/>
        <v>1277</v>
      </c>
      <c r="M15" s="492">
        <f t="shared" si="4"/>
        <v>1277</v>
      </c>
      <c r="N15" s="485">
        <f t="shared" si="4"/>
        <v>3507</v>
      </c>
      <c r="O15" s="599" t="s">
        <v>5</v>
      </c>
    </row>
    <row r="16" spans="1:18" s="72" customFormat="1" ht="20.65" customHeight="1" x14ac:dyDescent="0.2">
      <c r="A16" s="183" t="s">
        <v>706</v>
      </c>
      <c r="B16" s="104">
        <f t="shared" ref="B16:M16" si="5">SUM(B17:B22)</f>
        <v>741</v>
      </c>
      <c r="C16" s="104">
        <f t="shared" si="5"/>
        <v>178</v>
      </c>
      <c r="D16" s="104">
        <f t="shared" si="5"/>
        <v>1187</v>
      </c>
      <c r="E16" s="1478">
        <f t="shared" si="5"/>
        <v>0</v>
      </c>
      <c r="F16" s="104">
        <f t="shared" si="5"/>
        <v>4280</v>
      </c>
      <c r="G16" s="104">
        <f t="shared" si="5"/>
        <v>6386</v>
      </c>
      <c r="H16" s="104">
        <f t="shared" si="5"/>
        <v>88</v>
      </c>
      <c r="I16" s="104">
        <f t="shared" si="5"/>
        <v>64</v>
      </c>
      <c r="J16" s="104">
        <f t="shared" si="5"/>
        <v>152</v>
      </c>
      <c r="K16" s="104">
        <f t="shared" si="5"/>
        <v>43</v>
      </c>
      <c r="L16" s="104">
        <f t="shared" si="5"/>
        <v>272603</v>
      </c>
      <c r="M16" s="104">
        <f t="shared" si="5"/>
        <v>272646</v>
      </c>
      <c r="N16" s="104">
        <f>SUM(N17:N22)</f>
        <v>279184</v>
      </c>
      <c r="O16" s="168" t="s">
        <v>13</v>
      </c>
    </row>
    <row r="17" spans="1:15" s="506" customFormat="1" ht="20.65" customHeight="1" x14ac:dyDescent="0.2">
      <c r="A17" s="505" t="s">
        <v>136</v>
      </c>
      <c r="B17" s="193">
        <v>26</v>
      </c>
      <c r="C17" s="193">
        <v>20</v>
      </c>
      <c r="D17" s="193" t="s">
        <v>16</v>
      </c>
      <c r="E17" s="193" t="s">
        <v>16</v>
      </c>
      <c r="F17" s="193">
        <v>4204</v>
      </c>
      <c r="G17" s="487">
        <f t="shared" ref="G17:G22" si="6">SUM(B17:F17)</f>
        <v>4250</v>
      </c>
      <c r="H17" s="193">
        <v>34</v>
      </c>
      <c r="I17" s="193">
        <v>2</v>
      </c>
      <c r="J17" s="487">
        <f t="shared" ref="J17:J22" si="7">I17+H17</f>
        <v>36</v>
      </c>
      <c r="K17" s="193">
        <v>8</v>
      </c>
      <c r="L17" s="193">
        <v>27688</v>
      </c>
      <c r="M17" s="487">
        <f t="shared" ref="M17:M22" si="8">L17+K17</f>
        <v>27696</v>
      </c>
      <c r="N17" s="222">
        <f t="shared" ref="N17:N22" si="9">M17+J17+G17</f>
        <v>31982</v>
      </c>
      <c r="O17" s="419" t="s">
        <v>161</v>
      </c>
    </row>
    <row r="18" spans="1:15" s="39" customFormat="1" ht="20.65" customHeight="1" x14ac:dyDescent="0.2">
      <c r="A18" s="504" t="s">
        <v>137</v>
      </c>
      <c r="B18" s="489">
        <v>61</v>
      </c>
      <c r="C18" s="489">
        <v>20</v>
      </c>
      <c r="D18" s="489">
        <v>7</v>
      </c>
      <c r="E18" s="489" t="s">
        <v>16</v>
      </c>
      <c r="F18" s="489">
        <v>70</v>
      </c>
      <c r="G18" s="492">
        <f t="shared" si="6"/>
        <v>158</v>
      </c>
      <c r="H18" s="489">
        <v>21</v>
      </c>
      <c r="I18" s="489">
        <v>26</v>
      </c>
      <c r="J18" s="492">
        <f t="shared" si="7"/>
        <v>47</v>
      </c>
      <c r="K18" s="489">
        <v>35</v>
      </c>
      <c r="L18" s="489">
        <v>109838</v>
      </c>
      <c r="M18" s="492">
        <f t="shared" si="8"/>
        <v>109873</v>
      </c>
      <c r="N18" s="485">
        <f t="shared" si="9"/>
        <v>110078</v>
      </c>
      <c r="O18" s="600" t="s">
        <v>9</v>
      </c>
    </row>
    <row r="19" spans="1:15" s="506" customFormat="1" ht="20.65" customHeight="1" x14ac:dyDescent="0.2">
      <c r="A19" s="505" t="s">
        <v>138</v>
      </c>
      <c r="B19" s="193">
        <v>39</v>
      </c>
      <c r="C19" s="193">
        <v>15</v>
      </c>
      <c r="D19" s="193">
        <v>25</v>
      </c>
      <c r="E19" s="193" t="s">
        <v>16</v>
      </c>
      <c r="F19" s="193">
        <v>6</v>
      </c>
      <c r="G19" s="487">
        <f t="shared" si="6"/>
        <v>85</v>
      </c>
      <c r="H19" s="193">
        <v>25</v>
      </c>
      <c r="I19" s="193">
        <v>16</v>
      </c>
      <c r="J19" s="487">
        <f t="shared" si="7"/>
        <v>41</v>
      </c>
      <c r="K19" s="193" t="s">
        <v>16</v>
      </c>
      <c r="L19" s="193">
        <v>89447</v>
      </c>
      <c r="M19" s="487">
        <f t="shared" si="8"/>
        <v>89447</v>
      </c>
      <c r="N19" s="222">
        <f t="shared" si="9"/>
        <v>89573</v>
      </c>
      <c r="O19" s="419" t="s">
        <v>162</v>
      </c>
    </row>
    <row r="20" spans="1:15" s="39" customFormat="1" ht="20.65" customHeight="1" x14ac:dyDescent="0.2">
      <c r="A20" s="504" t="s">
        <v>139</v>
      </c>
      <c r="B20" s="489">
        <v>26</v>
      </c>
      <c r="C20" s="489">
        <v>21</v>
      </c>
      <c r="D20" s="489">
        <v>135</v>
      </c>
      <c r="E20" s="489" t="s">
        <v>16</v>
      </c>
      <c r="F20" s="489" t="s">
        <v>16</v>
      </c>
      <c r="G20" s="492">
        <f t="shared" si="6"/>
        <v>182</v>
      </c>
      <c r="H20" s="489">
        <v>8</v>
      </c>
      <c r="I20" s="489">
        <v>17</v>
      </c>
      <c r="J20" s="492">
        <f t="shared" si="7"/>
        <v>25</v>
      </c>
      <c r="K20" s="489" t="s">
        <v>16</v>
      </c>
      <c r="L20" s="489">
        <v>35648</v>
      </c>
      <c r="M20" s="492">
        <f t="shared" si="8"/>
        <v>35648</v>
      </c>
      <c r="N20" s="485">
        <f t="shared" si="9"/>
        <v>35855</v>
      </c>
      <c r="O20" s="600" t="s">
        <v>7</v>
      </c>
    </row>
    <row r="21" spans="1:15" s="506" customFormat="1" ht="20.65" customHeight="1" x14ac:dyDescent="0.2">
      <c r="A21" s="505" t="s">
        <v>140</v>
      </c>
      <c r="B21" s="193">
        <v>357</v>
      </c>
      <c r="C21" s="193">
        <v>21</v>
      </c>
      <c r="D21" s="193">
        <v>347</v>
      </c>
      <c r="E21" s="193" t="s">
        <v>16</v>
      </c>
      <c r="F21" s="193" t="s">
        <v>16</v>
      </c>
      <c r="G21" s="487">
        <f t="shared" si="6"/>
        <v>725</v>
      </c>
      <c r="H21" s="193" t="s">
        <v>16</v>
      </c>
      <c r="I21" s="193">
        <v>3</v>
      </c>
      <c r="J21" s="487">
        <f t="shared" si="7"/>
        <v>3</v>
      </c>
      <c r="K21" s="193" t="s">
        <v>16</v>
      </c>
      <c r="L21" s="193">
        <v>8917</v>
      </c>
      <c r="M21" s="487">
        <f t="shared" si="8"/>
        <v>8917</v>
      </c>
      <c r="N21" s="222">
        <f t="shared" si="9"/>
        <v>9645</v>
      </c>
      <c r="O21" s="419" t="s">
        <v>6</v>
      </c>
    </row>
    <row r="22" spans="1:15" s="45" customFormat="1" ht="20.65" customHeight="1" x14ac:dyDescent="0.2">
      <c r="A22" s="504" t="s">
        <v>141</v>
      </c>
      <c r="B22" s="489">
        <v>232</v>
      </c>
      <c r="C22" s="489">
        <v>81</v>
      </c>
      <c r="D22" s="489">
        <v>673</v>
      </c>
      <c r="E22" s="489" t="s">
        <v>16</v>
      </c>
      <c r="F22" s="489" t="s">
        <v>16</v>
      </c>
      <c r="G22" s="492">
        <f t="shared" si="6"/>
        <v>986</v>
      </c>
      <c r="H22" s="489" t="s">
        <v>16</v>
      </c>
      <c r="I22" s="489" t="s">
        <v>16</v>
      </c>
      <c r="J22" s="1479">
        <f t="shared" si="7"/>
        <v>0</v>
      </c>
      <c r="K22" s="489" t="s">
        <v>16</v>
      </c>
      <c r="L22" s="489">
        <v>1065</v>
      </c>
      <c r="M22" s="492">
        <f t="shared" si="8"/>
        <v>1065</v>
      </c>
      <c r="N22" s="485">
        <f t="shared" si="9"/>
        <v>2051</v>
      </c>
      <c r="O22" s="600" t="s">
        <v>5</v>
      </c>
    </row>
    <row r="23" spans="1:15" s="72" customFormat="1" ht="20.65" customHeight="1" x14ac:dyDescent="0.2">
      <c r="A23" s="183" t="s">
        <v>1468</v>
      </c>
      <c r="B23" s="104">
        <f t="shared" ref="B23:M23" si="10">SUM(B24:B29)</f>
        <v>481</v>
      </c>
      <c r="C23" s="104">
        <f t="shared" si="10"/>
        <v>130</v>
      </c>
      <c r="D23" s="104">
        <f t="shared" si="10"/>
        <v>272</v>
      </c>
      <c r="E23" s="104">
        <f t="shared" si="10"/>
        <v>11708</v>
      </c>
      <c r="F23" s="104">
        <f t="shared" si="10"/>
        <v>3107</v>
      </c>
      <c r="G23" s="104">
        <f t="shared" si="10"/>
        <v>15698</v>
      </c>
      <c r="H23" s="104">
        <f t="shared" si="10"/>
        <v>57</v>
      </c>
      <c r="I23" s="104">
        <f>SUM(I24:I29)</f>
        <v>7</v>
      </c>
      <c r="J23" s="104">
        <f>SUM(J24:J29)</f>
        <v>64</v>
      </c>
      <c r="K23" s="104">
        <f t="shared" si="10"/>
        <v>43</v>
      </c>
      <c r="L23" s="104">
        <f t="shared" si="10"/>
        <v>42445</v>
      </c>
      <c r="M23" s="104">
        <f t="shared" si="10"/>
        <v>42488</v>
      </c>
      <c r="N23" s="104">
        <f>SUM(N24:N29)</f>
        <v>58250</v>
      </c>
      <c r="O23" s="168" t="s">
        <v>14</v>
      </c>
    </row>
    <row r="24" spans="1:15" s="506" customFormat="1" ht="20.65" customHeight="1" x14ac:dyDescent="0.2">
      <c r="A24" s="505" t="s">
        <v>136</v>
      </c>
      <c r="B24" s="193">
        <v>34</v>
      </c>
      <c r="C24" s="193">
        <v>13</v>
      </c>
      <c r="D24" s="193" t="s">
        <v>16</v>
      </c>
      <c r="E24" s="193">
        <v>790</v>
      </c>
      <c r="F24" s="193">
        <v>2913</v>
      </c>
      <c r="G24" s="487">
        <f t="shared" ref="G24:G29" si="11">SUM(B24:F24)</f>
        <v>3750</v>
      </c>
      <c r="H24" s="193">
        <v>12</v>
      </c>
      <c r="I24" s="193" t="s">
        <v>16</v>
      </c>
      <c r="J24" s="487">
        <f t="shared" ref="J24:J29" si="12">I24+H24</f>
        <v>12</v>
      </c>
      <c r="K24" s="193" t="s">
        <v>16</v>
      </c>
      <c r="L24" s="193">
        <v>1622</v>
      </c>
      <c r="M24" s="487">
        <f t="shared" ref="M24:M29" si="13">L24+K24</f>
        <v>1622</v>
      </c>
      <c r="N24" s="222">
        <f t="shared" ref="N24:N29" si="14">M24+J24+G24</f>
        <v>5384</v>
      </c>
      <c r="O24" s="419" t="s">
        <v>161</v>
      </c>
    </row>
    <row r="25" spans="1:15" s="39" customFormat="1" ht="20.65" customHeight="1" x14ac:dyDescent="0.2">
      <c r="A25" s="504" t="s">
        <v>137</v>
      </c>
      <c r="B25" s="489">
        <v>74</v>
      </c>
      <c r="C25" s="489">
        <v>12</v>
      </c>
      <c r="D25" s="489">
        <v>3</v>
      </c>
      <c r="E25" s="489">
        <v>3177</v>
      </c>
      <c r="F25" s="489">
        <v>193</v>
      </c>
      <c r="G25" s="492">
        <f t="shared" si="11"/>
        <v>3459</v>
      </c>
      <c r="H25" s="489">
        <v>14</v>
      </c>
      <c r="I25" s="489">
        <v>1</v>
      </c>
      <c r="J25" s="492">
        <f t="shared" si="12"/>
        <v>15</v>
      </c>
      <c r="K25" s="489">
        <v>43</v>
      </c>
      <c r="L25" s="489">
        <v>16317</v>
      </c>
      <c r="M25" s="492">
        <f t="shared" si="13"/>
        <v>16360</v>
      </c>
      <c r="N25" s="485">
        <f t="shared" si="14"/>
        <v>19834</v>
      </c>
      <c r="O25" s="600" t="s">
        <v>9</v>
      </c>
    </row>
    <row r="26" spans="1:15" s="506" customFormat="1" ht="20.65" customHeight="1" x14ac:dyDescent="0.2">
      <c r="A26" s="505" t="s">
        <v>138</v>
      </c>
      <c r="B26" s="193">
        <v>78</v>
      </c>
      <c r="C26" s="193">
        <v>12</v>
      </c>
      <c r="D26" s="193">
        <v>4</v>
      </c>
      <c r="E26" s="193">
        <v>3149</v>
      </c>
      <c r="F26" s="193">
        <v>1</v>
      </c>
      <c r="G26" s="487">
        <f t="shared" si="11"/>
        <v>3244</v>
      </c>
      <c r="H26" s="193">
        <v>10</v>
      </c>
      <c r="I26" s="193">
        <v>3</v>
      </c>
      <c r="J26" s="487">
        <f t="shared" si="12"/>
        <v>13</v>
      </c>
      <c r="K26" s="193" t="s">
        <v>16</v>
      </c>
      <c r="L26" s="193">
        <v>16121</v>
      </c>
      <c r="M26" s="487">
        <f t="shared" si="13"/>
        <v>16121</v>
      </c>
      <c r="N26" s="222">
        <f t="shared" si="14"/>
        <v>19378</v>
      </c>
      <c r="O26" s="419" t="s">
        <v>162</v>
      </c>
    </row>
    <row r="27" spans="1:15" s="45" customFormat="1" ht="20.65" customHeight="1" x14ac:dyDescent="0.2">
      <c r="A27" s="504" t="s">
        <v>139</v>
      </c>
      <c r="B27" s="489">
        <v>98</v>
      </c>
      <c r="C27" s="489">
        <v>12</v>
      </c>
      <c r="D27" s="489">
        <v>37</v>
      </c>
      <c r="E27" s="489">
        <v>2056</v>
      </c>
      <c r="F27" s="489" t="s">
        <v>16</v>
      </c>
      <c r="G27" s="492">
        <f t="shared" si="11"/>
        <v>2203</v>
      </c>
      <c r="H27" s="489">
        <v>14</v>
      </c>
      <c r="I27" s="489">
        <v>1</v>
      </c>
      <c r="J27" s="492">
        <f t="shared" si="12"/>
        <v>15</v>
      </c>
      <c r="K27" s="489" t="s">
        <v>16</v>
      </c>
      <c r="L27" s="489">
        <v>6644</v>
      </c>
      <c r="M27" s="492">
        <f t="shared" si="13"/>
        <v>6644</v>
      </c>
      <c r="N27" s="485">
        <f t="shared" si="14"/>
        <v>8862</v>
      </c>
      <c r="O27" s="600" t="s">
        <v>7</v>
      </c>
    </row>
    <row r="28" spans="1:15" s="506" customFormat="1" ht="20.65" customHeight="1" x14ac:dyDescent="0.2">
      <c r="A28" s="505" t="s">
        <v>140</v>
      </c>
      <c r="B28" s="193">
        <v>110</v>
      </c>
      <c r="C28" s="193">
        <v>20</v>
      </c>
      <c r="D28" s="193">
        <v>128</v>
      </c>
      <c r="E28" s="193">
        <v>1541</v>
      </c>
      <c r="F28" s="193" t="s">
        <v>16</v>
      </c>
      <c r="G28" s="487">
        <f t="shared" si="11"/>
        <v>1799</v>
      </c>
      <c r="H28" s="193">
        <v>7</v>
      </c>
      <c r="I28" s="193">
        <v>1</v>
      </c>
      <c r="J28" s="487">
        <f t="shared" si="12"/>
        <v>8</v>
      </c>
      <c r="K28" s="193" t="s">
        <v>16</v>
      </c>
      <c r="L28" s="193">
        <v>1529</v>
      </c>
      <c r="M28" s="487">
        <f t="shared" si="13"/>
        <v>1529</v>
      </c>
      <c r="N28" s="222">
        <f t="shared" si="14"/>
        <v>3336</v>
      </c>
      <c r="O28" s="419" t="s">
        <v>6</v>
      </c>
    </row>
    <row r="29" spans="1:15" s="45" customFormat="1" ht="20.65" customHeight="1" x14ac:dyDescent="0.2">
      <c r="A29" s="507" t="s">
        <v>141</v>
      </c>
      <c r="B29" s="490">
        <v>87</v>
      </c>
      <c r="C29" s="490">
        <v>61</v>
      </c>
      <c r="D29" s="490">
        <v>100</v>
      </c>
      <c r="E29" s="490">
        <v>995</v>
      </c>
      <c r="F29" s="490" t="s">
        <v>16</v>
      </c>
      <c r="G29" s="493">
        <f t="shared" si="11"/>
        <v>1243</v>
      </c>
      <c r="H29" s="490" t="s">
        <v>16</v>
      </c>
      <c r="I29" s="490">
        <v>1</v>
      </c>
      <c r="J29" s="493">
        <f t="shared" si="12"/>
        <v>1</v>
      </c>
      <c r="K29" s="490" t="s">
        <v>16</v>
      </c>
      <c r="L29" s="490">
        <v>212</v>
      </c>
      <c r="M29" s="493">
        <f t="shared" si="13"/>
        <v>212</v>
      </c>
      <c r="N29" s="491">
        <f t="shared" si="14"/>
        <v>1456</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EA60-A892-4999-A8ED-4D01519EA92C}">
  <sheetPr>
    <tabColor theme="5" tint="-0.249977111117893"/>
    <pageSetUpPr fitToPage="1"/>
  </sheetPr>
  <dimension ref="A1:R29"/>
  <sheetViews>
    <sheetView view="pageBreakPreview" zoomScale="60" zoomScaleNormal="100" workbookViewId="0">
      <selection activeCell="J15" sqref="J15"/>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1237</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149</v>
      </c>
    </row>
    <row r="3" spans="1:18" s="1" customFormat="1" ht="21" customHeight="1" x14ac:dyDescent="0.2">
      <c r="A3" s="1708" t="s">
        <v>1946</v>
      </c>
      <c r="B3" s="1708"/>
      <c r="C3" s="1708"/>
      <c r="D3" s="1708"/>
      <c r="E3" s="1708"/>
      <c r="F3" s="1708"/>
      <c r="G3" s="1708"/>
      <c r="H3" s="1708"/>
      <c r="I3" s="1708"/>
      <c r="J3" s="1708"/>
      <c r="K3" s="1708"/>
      <c r="L3" s="1708"/>
      <c r="M3" s="1708"/>
      <c r="N3" s="1708"/>
      <c r="O3" s="1708"/>
    </row>
    <row r="4" spans="1:18" s="15" customFormat="1" x14ac:dyDescent="0.2">
      <c r="A4" s="410" t="s">
        <v>130</v>
      </c>
      <c r="B4" s="1709"/>
      <c r="C4" s="1709"/>
      <c r="D4" s="1709"/>
      <c r="E4" s="1709"/>
      <c r="F4" s="1709"/>
      <c r="G4" s="1709"/>
      <c r="H4" s="1709"/>
      <c r="I4" s="1709"/>
      <c r="J4" s="1709"/>
      <c r="K4" s="1709"/>
      <c r="L4" s="1709"/>
      <c r="M4" s="1709"/>
      <c r="N4" s="1709"/>
      <c r="O4" s="412" t="s">
        <v>1864</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2233</v>
      </c>
      <c r="C9" s="102">
        <f t="shared" si="0"/>
        <v>630</v>
      </c>
      <c r="D9" s="102">
        <f t="shared" si="0"/>
        <v>1834</v>
      </c>
      <c r="E9" s="102">
        <f t="shared" si="0"/>
        <v>20133</v>
      </c>
      <c r="F9" s="102">
        <f t="shared" si="0"/>
        <v>66281</v>
      </c>
      <c r="G9" s="102">
        <f t="shared" si="0"/>
        <v>91111</v>
      </c>
      <c r="H9" s="102">
        <f t="shared" si="0"/>
        <v>308</v>
      </c>
      <c r="I9" s="102">
        <f t="shared" si="0"/>
        <v>105</v>
      </c>
      <c r="J9" s="102">
        <f t="shared" si="0"/>
        <v>413</v>
      </c>
      <c r="K9" s="102">
        <f t="shared" si="0"/>
        <v>128</v>
      </c>
      <c r="L9" s="102">
        <f t="shared" si="0"/>
        <v>412797</v>
      </c>
      <c r="M9" s="102">
        <f t="shared" si="0"/>
        <v>412925</v>
      </c>
      <c r="N9" s="102">
        <f t="shared" si="0"/>
        <v>504449</v>
      </c>
      <c r="O9" s="447" t="s">
        <v>883</v>
      </c>
    </row>
    <row r="10" spans="1:18" s="506" customFormat="1" ht="20.65" customHeight="1" x14ac:dyDescent="0.2">
      <c r="A10" s="597" t="s">
        <v>136</v>
      </c>
      <c r="B10" s="464">
        <f t="shared" ref="B10:L15" si="1">B17+B24</f>
        <v>192</v>
      </c>
      <c r="C10" s="464">
        <f t="shared" si="1"/>
        <v>162</v>
      </c>
      <c r="D10" s="1474">
        <f t="shared" si="1"/>
        <v>0</v>
      </c>
      <c r="E10" s="464">
        <f t="shared" si="1"/>
        <v>1717</v>
      </c>
      <c r="F10" s="464">
        <f t="shared" si="1"/>
        <v>65421</v>
      </c>
      <c r="G10" s="487">
        <f t="shared" ref="G10:G15" si="2">G17+G24</f>
        <v>67492</v>
      </c>
      <c r="H10" s="464">
        <f t="shared" si="1"/>
        <v>155</v>
      </c>
      <c r="I10" s="464">
        <f t="shared" si="1"/>
        <v>13</v>
      </c>
      <c r="J10" s="487">
        <f t="shared" ref="J10:J15" si="3">J17+J24</f>
        <v>168</v>
      </c>
      <c r="K10" s="464">
        <f t="shared" si="1"/>
        <v>44</v>
      </c>
      <c r="L10" s="464">
        <f t="shared" si="1"/>
        <v>34694</v>
      </c>
      <c r="M10" s="487">
        <f t="shared" ref="M10:N15" si="4">M17+M24</f>
        <v>34738</v>
      </c>
      <c r="N10" s="222">
        <f t="shared" si="4"/>
        <v>102398</v>
      </c>
      <c r="O10" s="475" t="s">
        <v>161</v>
      </c>
    </row>
    <row r="11" spans="1:18" s="15" customFormat="1" ht="20.65" customHeight="1" x14ac:dyDescent="0.2">
      <c r="A11" s="598" t="s">
        <v>137</v>
      </c>
      <c r="B11" s="465">
        <f t="shared" si="1"/>
        <v>298</v>
      </c>
      <c r="C11" s="465">
        <f t="shared" si="1"/>
        <v>59</v>
      </c>
      <c r="D11" s="465">
        <f t="shared" si="1"/>
        <v>6</v>
      </c>
      <c r="E11" s="465">
        <f t="shared" si="1"/>
        <v>5485</v>
      </c>
      <c r="F11" s="465">
        <f t="shared" si="1"/>
        <v>849</v>
      </c>
      <c r="G11" s="492">
        <f t="shared" si="2"/>
        <v>6697</v>
      </c>
      <c r="H11" s="465">
        <f t="shared" si="1"/>
        <v>70</v>
      </c>
      <c r="I11" s="465">
        <f t="shared" si="1"/>
        <v>25</v>
      </c>
      <c r="J11" s="492">
        <f t="shared" si="3"/>
        <v>95</v>
      </c>
      <c r="K11" s="465">
        <f t="shared" si="1"/>
        <v>84</v>
      </c>
      <c r="L11" s="465">
        <f t="shared" si="1"/>
        <v>167335</v>
      </c>
      <c r="M11" s="492">
        <f t="shared" si="4"/>
        <v>167419</v>
      </c>
      <c r="N11" s="485">
        <f t="shared" si="4"/>
        <v>174211</v>
      </c>
      <c r="O11" s="599" t="s">
        <v>9</v>
      </c>
    </row>
    <row r="12" spans="1:18" s="506" customFormat="1" ht="20.65" customHeight="1" x14ac:dyDescent="0.2">
      <c r="A12" s="597" t="s">
        <v>138</v>
      </c>
      <c r="B12" s="464">
        <f t="shared" si="1"/>
        <v>259</v>
      </c>
      <c r="C12" s="464">
        <f t="shared" si="1"/>
        <v>41</v>
      </c>
      <c r="D12" s="464">
        <f t="shared" si="1"/>
        <v>29</v>
      </c>
      <c r="E12" s="464">
        <f t="shared" si="1"/>
        <v>5710</v>
      </c>
      <c r="F12" s="464">
        <f t="shared" si="1"/>
        <v>11</v>
      </c>
      <c r="G12" s="487">
        <f t="shared" si="2"/>
        <v>6050</v>
      </c>
      <c r="H12" s="464">
        <f t="shared" si="1"/>
        <v>37</v>
      </c>
      <c r="I12" s="464">
        <f t="shared" si="1"/>
        <v>41</v>
      </c>
      <c r="J12" s="487">
        <f t="shared" si="3"/>
        <v>78</v>
      </c>
      <c r="K12" s="1474">
        <f t="shared" si="1"/>
        <v>0</v>
      </c>
      <c r="L12" s="464">
        <f t="shared" si="1"/>
        <v>140030</v>
      </c>
      <c r="M12" s="487">
        <f t="shared" si="4"/>
        <v>140030</v>
      </c>
      <c r="N12" s="222">
        <f t="shared" si="4"/>
        <v>146158</v>
      </c>
      <c r="O12" s="475" t="s">
        <v>162</v>
      </c>
    </row>
    <row r="13" spans="1:18" s="39" customFormat="1" ht="20.65" customHeight="1" x14ac:dyDescent="0.2">
      <c r="A13" s="598" t="s">
        <v>139</v>
      </c>
      <c r="B13" s="465">
        <f t="shared" si="1"/>
        <v>217</v>
      </c>
      <c r="C13" s="465">
        <f t="shared" si="1"/>
        <v>29</v>
      </c>
      <c r="D13" s="465">
        <f t="shared" si="1"/>
        <v>142</v>
      </c>
      <c r="E13" s="465">
        <f t="shared" si="1"/>
        <v>3352</v>
      </c>
      <c r="F13" s="1475">
        <f t="shared" si="1"/>
        <v>0</v>
      </c>
      <c r="G13" s="492">
        <f t="shared" si="2"/>
        <v>3740</v>
      </c>
      <c r="H13" s="465">
        <f t="shared" si="1"/>
        <v>34</v>
      </c>
      <c r="I13" s="465">
        <f t="shared" si="1"/>
        <v>19</v>
      </c>
      <c r="J13" s="492">
        <f t="shared" si="3"/>
        <v>53</v>
      </c>
      <c r="K13" s="1475">
        <f t="shared" si="1"/>
        <v>0</v>
      </c>
      <c r="L13" s="465">
        <f t="shared" si="1"/>
        <v>54003</v>
      </c>
      <c r="M13" s="492">
        <f t="shared" si="4"/>
        <v>54003</v>
      </c>
      <c r="N13" s="485">
        <f t="shared" si="4"/>
        <v>57796</v>
      </c>
      <c r="O13" s="599" t="s">
        <v>7</v>
      </c>
    </row>
    <row r="14" spans="1:18" s="506" customFormat="1" ht="20.65" customHeight="1" x14ac:dyDescent="0.2">
      <c r="A14" s="597" t="s">
        <v>140</v>
      </c>
      <c r="B14" s="464">
        <f t="shared" si="1"/>
        <v>418</v>
      </c>
      <c r="C14" s="464">
        <f t="shared" si="1"/>
        <v>61</v>
      </c>
      <c r="D14" s="464">
        <f t="shared" si="1"/>
        <v>514</v>
      </c>
      <c r="E14" s="464">
        <f t="shared" si="1"/>
        <v>2041</v>
      </c>
      <c r="F14" s="1474">
        <f t="shared" si="1"/>
        <v>0</v>
      </c>
      <c r="G14" s="487">
        <f t="shared" si="2"/>
        <v>3034</v>
      </c>
      <c r="H14" s="464">
        <f t="shared" si="1"/>
        <v>12</v>
      </c>
      <c r="I14" s="464">
        <f t="shared" si="1"/>
        <v>6</v>
      </c>
      <c r="J14" s="487">
        <f t="shared" si="3"/>
        <v>18</v>
      </c>
      <c r="K14" s="1474">
        <f t="shared" si="1"/>
        <v>0</v>
      </c>
      <c r="L14" s="464">
        <f t="shared" si="1"/>
        <v>14780</v>
      </c>
      <c r="M14" s="487">
        <f t="shared" si="4"/>
        <v>14780</v>
      </c>
      <c r="N14" s="222">
        <f t="shared" si="4"/>
        <v>17832</v>
      </c>
      <c r="O14" s="475" t="s">
        <v>6</v>
      </c>
    </row>
    <row r="15" spans="1:18" s="45" customFormat="1" ht="20.65" customHeight="1" x14ac:dyDescent="0.2">
      <c r="A15" s="598" t="s">
        <v>141</v>
      </c>
      <c r="B15" s="465">
        <f t="shared" si="1"/>
        <v>849</v>
      </c>
      <c r="C15" s="465">
        <f t="shared" si="1"/>
        <v>278</v>
      </c>
      <c r="D15" s="465">
        <f t="shared" si="1"/>
        <v>1143</v>
      </c>
      <c r="E15" s="465">
        <f t="shared" si="1"/>
        <v>1828</v>
      </c>
      <c r="F15" s="1475">
        <f t="shared" si="1"/>
        <v>0</v>
      </c>
      <c r="G15" s="492">
        <f t="shared" si="2"/>
        <v>4098</v>
      </c>
      <c r="H15" s="1475">
        <f t="shared" si="1"/>
        <v>0</v>
      </c>
      <c r="I15" s="465">
        <f t="shared" si="1"/>
        <v>1</v>
      </c>
      <c r="J15" s="492">
        <f t="shared" si="3"/>
        <v>1</v>
      </c>
      <c r="K15" s="1475">
        <f t="shared" si="1"/>
        <v>0</v>
      </c>
      <c r="L15" s="465">
        <f t="shared" si="1"/>
        <v>1955</v>
      </c>
      <c r="M15" s="492">
        <f t="shared" si="4"/>
        <v>1955</v>
      </c>
      <c r="N15" s="485">
        <f t="shared" si="4"/>
        <v>6054</v>
      </c>
      <c r="O15" s="599" t="s">
        <v>5</v>
      </c>
    </row>
    <row r="16" spans="1:18" s="72" customFormat="1" ht="20.65" customHeight="1" x14ac:dyDescent="0.2">
      <c r="A16" s="183" t="s">
        <v>706</v>
      </c>
      <c r="B16" s="104">
        <f t="shared" ref="B16:M16" si="5">SUM(B17:B22)</f>
        <v>1123</v>
      </c>
      <c r="C16" s="104">
        <f t="shared" si="5"/>
        <v>363</v>
      </c>
      <c r="D16" s="104">
        <f t="shared" si="5"/>
        <v>1592</v>
      </c>
      <c r="E16" s="1478">
        <f t="shared" si="5"/>
        <v>0</v>
      </c>
      <c r="F16" s="104">
        <f t="shared" si="5"/>
        <v>33881</v>
      </c>
      <c r="G16" s="104">
        <f t="shared" si="5"/>
        <v>36959</v>
      </c>
      <c r="H16" s="104">
        <f t="shared" si="5"/>
        <v>179</v>
      </c>
      <c r="I16" s="104">
        <f t="shared" si="5"/>
        <v>85</v>
      </c>
      <c r="J16" s="104">
        <f t="shared" si="5"/>
        <v>264</v>
      </c>
      <c r="K16" s="104">
        <f t="shared" si="5"/>
        <v>77</v>
      </c>
      <c r="L16" s="104">
        <f t="shared" si="5"/>
        <v>339528</v>
      </c>
      <c r="M16" s="104">
        <f t="shared" si="5"/>
        <v>339605</v>
      </c>
      <c r="N16" s="104">
        <f>SUM(N17:N22)</f>
        <v>376828</v>
      </c>
      <c r="O16" s="168" t="s">
        <v>13</v>
      </c>
    </row>
    <row r="17" spans="1:15" s="506" customFormat="1" ht="20.65" customHeight="1" x14ac:dyDescent="0.2">
      <c r="A17" s="505" t="s">
        <v>136</v>
      </c>
      <c r="B17" s="193">
        <v>119</v>
      </c>
      <c r="C17" s="193">
        <v>96</v>
      </c>
      <c r="D17" s="193" t="s">
        <v>16</v>
      </c>
      <c r="E17" s="193" t="s">
        <v>16</v>
      </c>
      <c r="F17" s="193">
        <v>33664</v>
      </c>
      <c r="G17" s="487">
        <f t="shared" ref="G17:G22" si="6">SUM(B17:F17)</f>
        <v>33879</v>
      </c>
      <c r="H17" s="193">
        <v>105</v>
      </c>
      <c r="I17" s="193">
        <v>12</v>
      </c>
      <c r="J17" s="487">
        <f t="shared" ref="J17:J22" si="7">I17+H17</f>
        <v>117</v>
      </c>
      <c r="K17" s="193">
        <v>30</v>
      </c>
      <c r="L17" s="193">
        <v>31767</v>
      </c>
      <c r="M17" s="487">
        <f t="shared" ref="M17:M22" si="8">L17+K17</f>
        <v>31797</v>
      </c>
      <c r="N17" s="222">
        <f t="shared" ref="N17:N22" si="9">M17+J17+G17</f>
        <v>65793</v>
      </c>
      <c r="O17" s="419" t="s">
        <v>161</v>
      </c>
    </row>
    <row r="18" spans="1:15" s="39" customFormat="1" ht="20.65" customHeight="1" x14ac:dyDescent="0.2">
      <c r="A18" s="504" t="s">
        <v>137</v>
      </c>
      <c r="B18" s="489">
        <v>67</v>
      </c>
      <c r="C18" s="489">
        <v>26</v>
      </c>
      <c r="D18" s="489">
        <v>4</v>
      </c>
      <c r="E18" s="489" t="s">
        <v>16</v>
      </c>
      <c r="F18" s="489">
        <v>209</v>
      </c>
      <c r="G18" s="492">
        <f t="shared" si="6"/>
        <v>306</v>
      </c>
      <c r="H18" s="489">
        <v>44</v>
      </c>
      <c r="I18" s="489">
        <v>22</v>
      </c>
      <c r="J18" s="492">
        <f t="shared" si="7"/>
        <v>66</v>
      </c>
      <c r="K18" s="489">
        <v>47</v>
      </c>
      <c r="L18" s="489">
        <v>136842</v>
      </c>
      <c r="M18" s="492">
        <f t="shared" si="8"/>
        <v>136889</v>
      </c>
      <c r="N18" s="485">
        <f t="shared" si="9"/>
        <v>137261</v>
      </c>
      <c r="O18" s="600" t="s">
        <v>9</v>
      </c>
    </row>
    <row r="19" spans="1:15" s="506" customFormat="1" ht="20.65" customHeight="1" x14ac:dyDescent="0.2">
      <c r="A19" s="505" t="s">
        <v>138</v>
      </c>
      <c r="B19" s="193">
        <v>47</v>
      </c>
      <c r="C19" s="193">
        <v>22</v>
      </c>
      <c r="D19" s="193">
        <v>27</v>
      </c>
      <c r="E19" s="193" t="s">
        <v>16</v>
      </c>
      <c r="F19" s="193">
        <v>8</v>
      </c>
      <c r="G19" s="487">
        <f t="shared" si="6"/>
        <v>104</v>
      </c>
      <c r="H19" s="193">
        <v>25</v>
      </c>
      <c r="I19" s="193">
        <v>34</v>
      </c>
      <c r="J19" s="487">
        <f t="shared" si="7"/>
        <v>59</v>
      </c>
      <c r="K19" s="193" t="s">
        <v>16</v>
      </c>
      <c r="L19" s="193">
        <v>112435</v>
      </c>
      <c r="M19" s="487">
        <f t="shared" si="8"/>
        <v>112435</v>
      </c>
      <c r="N19" s="222">
        <f t="shared" si="9"/>
        <v>112598</v>
      </c>
      <c r="O19" s="419" t="s">
        <v>162</v>
      </c>
    </row>
    <row r="20" spans="1:15" s="39" customFormat="1" ht="20.65" customHeight="1" x14ac:dyDescent="0.2">
      <c r="A20" s="504" t="s">
        <v>139</v>
      </c>
      <c r="B20" s="489">
        <v>26</v>
      </c>
      <c r="C20" s="489">
        <v>14</v>
      </c>
      <c r="D20" s="489">
        <v>107</v>
      </c>
      <c r="E20" s="489" t="s">
        <v>16</v>
      </c>
      <c r="F20" s="489" t="s">
        <v>16</v>
      </c>
      <c r="G20" s="492">
        <f t="shared" si="6"/>
        <v>147</v>
      </c>
      <c r="H20" s="489">
        <v>5</v>
      </c>
      <c r="I20" s="489">
        <v>13</v>
      </c>
      <c r="J20" s="492">
        <f t="shared" si="7"/>
        <v>18</v>
      </c>
      <c r="K20" s="489" t="s">
        <v>16</v>
      </c>
      <c r="L20" s="489">
        <v>44312</v>
      </c>
      <c r="M20" s="492">
        <f t="shared" si="8"/>
        <v>44312</v>
      </c>
      <c r="N20" s="485">
        <f t="shared" si="9"/>
        <v>44477</v>
      </c>
      <c r="O20" s="600" t="s">
        <v>7</v>
      </c>
    </row>
    <row r="21" spans="1:15" s="506" customFormat="1" ht="20.65" customHeight="1" x14ac:dyDescent="0.2">
      <c r="A21" s="505" t="s">
        <v>140</v>
      </c>
      <c r="B21" s="193">
        <v>255</v>
      </c>
      <c r="C21" s="193">
        <v>23</v>
      </c>
      <c r="D21" s="193">
        <v>399</v>
      </c>
      <c r="E21" s="193" t="s">
        <v>16</v>
      </c>
      <c r="F21" s="193" t="s">
        <v>16</v>
      </c>
      <c r="G21" s="487">
        <f t="shared" si="6"/>
        <v>677</v>
      </c>
      <c r="H21" s="193" t="s">
        <v>16</v>
      </c>
      <c r="I21" s="193">
        <v>3</v>
      </c>
      <c r="J21" s="487">
        <f t="shared" si="7"/>
        <v>3</v>
      </c>
      <c r="K21" s="193" t="s">
        <v>16</v>
      </c>
      <c r="L21" s="193">
        <v>12545</v>
      </c>
      <c r="M21" s="487">
        <f t="shared" si="8"/>
        <v>12545</v>
      </c>
      <c r="N21" s="222">
        <f t="shared" si="9"/>
        <v>13225</v>
      </c>
      <c r="O21" s="419" t="s">
        <v>6</v>
      </c>
    </row>
    <row r="22" spans="1:15" s="45" customFormat="1" ht="20.65" customHeight="1" x14ac:dyDescent="0.2">
      <c r="A22" s="504" t="s">
        <v>141</v>
      </c>
      <c r="B22" s="489">
        <v>609</v>
      </c>
      <c r="C22" s="489">
        <v>182</v>
      </c>
      <c r="D22" s="489">
        <v>1055</v>
      </c>
      <c r="E22" s="489" t="s">
        <v>16</v>
      </c>
      <c r="F22" s="489" t="s">
        <v>16</v>
      </c>
      <c r="G22" s="492">
        <f t="shared" si="6"/>
        <v>1846</v>
      </c>
      <c r="H22" s="489" t="s">
        <v>16</v>
      </c>
      <c r="I22" s="489">
        <v>1</v>
      </c>
      <c r="J22" s="492">
        <f t="shared" si="7"/>
        <v>1</v>
      </c>
      <c r="K22" s="489" t="s">
        <v>16</v>
      </c>
      <c r="L22" s="489">
        <v>1627</v>
      </c>
      <c r="M22" s="492">
        <f t="shared" si="8"/>
        <v>1627</v>
      </c>
      <c r="N22" s="485">
        <f t="shared" si="9"/>
        <v>3474</v>
      </c>
      <c r="O22" s="600" t="s">
        <v>5</v>
      </c>
    </row>
    <row r="23" spans="1:15" s="72" customFormat="1" ht="20.65" customHeight="1" x14ac:dyDescent="0.2">
      <c r="A23" s="183" t="s">
        <v>1468</v>
      </c>
      <c r="B23" s="104">
        <f t="shared" ref="B23:M23" si="10">SUM(B24:B29)</f>
        <v>1110</v>
      </c>
      <c r="C23" s="104">
        <f t="shared" si="10"/>
        <v>267</v>
      </c>
      <c r="D23" s="104">
        <f t="shared" si="10"/>
        <v>242</v>
      </c>
      <c r="E23" s="104">
        <f t="shared" si="10"/>
        <v>20133</v>
      </c>
      <c r="F23" s="104">
        <f t="shared" si="10"/>
        <v>32400</v>
      </c>
      <c r="G23" s="104">
        <f t="shared" si="10"/>
        <v>54152</v>
      </c>
      <c r="H23" s="104">
        <f t="shared" si="10"/>
        <v>129</v>
      </c>
      <c r="I23" s="104">
        <f>SUM(I24:I29)</f>
        <v>20</v>
      </c>
      <c r="J23" s="104">
        <f>SUM(J24:J29)</f>
        <v>149</v>
      </c>
      <c r="K23" s="104">
        <f t="shared" si="10"/>
        <v>51</v>
      </c>
      <c r="L23" s="104">
        <f t="shared" si="10"/>
        <v>73269</v>
      </c>
      <c r="M23" s="104">
        <f t="shared" si="10"/>
        <v>73320</v>
      </c>
      <c r="N23" s="104">
        <f>SUM(N24:N29)</f>
        <v>127621</v>
      </c>
      <c r="O23" s="168" t="s">
        <v>14</v>
      </c>
    </row>
    <row r="24" spans="1:15" s="506" customFormat="1" ht="20.65" customHeight="1" x14ac:dyDescent="0.2">
      <c r="A24" s="505" t="s">
        <v>136</v>
      </c>
      <c r="B24" s="193">
        <v>73</v>
      </c>
      <c r="C24" s="193">
        <v>66</v>
      </c>
      <c r="D24" s="193" t="s">
        <v>16</v>
      </c>
      <c r="E24" s="193">
        <v>1717</v>
      </c>
      <c r="F24" s="193">
        <v>31757</v>
      </c>
      <c r="G24" s="487">
        <f t="shared" ref="G24:G29" si="11">SUM(B24:F24)</f>
        <v>33613</v>
      </c>
      <c r="H24" s="193">
        <v>50</v>
      </c>
      <c r="I24" s="193">
        <v>1</v>
      </c>
      <c r="J24" s="487">
        <f t="shared" ref="J24:J29" si="12">I24+H24</f>
        <v>51</v>
      </c>
      <c r="K24" s="193">
        <v>14</v>
      </c>
      <c r="L24" s="193">
        <v>2927</v>
      </c>
      <c r="M24" s="487">
        <f t="shared" ref="M24:M29" si="13">L24+K24</f>
        <v>2941</v>
      </c>
      <c r="N24" s="222">
        <f t="shared" ref="N24:N29" si="14">M24+J24+G24</f>
        <v>36605</v>
      </c>
      <c r="O24" s="419" t="s">
        <v>161</v>
      </c>
    </row>
    <row r="25" spans="1:15" s="39" customFormat="1" ht="20.65" customHeight="1" x14ac:dyDescent="0.2">
      <c r="A25" s="504" t="s">
        <v>137</v>
      </c>
      <c r="B25" s="489">
        <v>231</v>
      </c>
      <c r="C25" s="489">
        <v>33</v>
      </c>
      <c r="D25" s="489">
        <v>2</v>
      </c>
      <c r="E25" s="489">
        <v>5485</v>
      </c>
      <c r="F25" s="489">
        <v>640</v>
      </c>
      <c r="G25" s="492">
        <f t="shared" si="11"/>
        <v>6391</v>
      </c>
      <c r="H25" s="489">
        <v>26</v>
      </c>
      <c r="I25" s="489">
        <v>3</v>
      </c>
      <c r="J25" s="492">
        <f t="shared" si="12"/>
        <v>29</v>
      </c>
      <c r="K25" s="489">
        <v>37</v>
      </c>
      <c r="L25" s="489">
        <v>30493</v>
      </c>
      <c r="M25" s="492">
        <f t="shared" si="13"/>
        <v>30530</v>
      </c>
      <c r="N25" s="485">
        <f t="shared" si="14"/>
        <v>36950</v>
      </c>
      <c r="O25" s="600" t="s">
        <v>9</v>
      </c>
    </row>
    <row r="26" spans="1:15" s="506" customFormat="1" ht="20.65" customHeight="1" x14ac:dyDescent="0.2">
      <c r="A26" s="505" t="s">
        <v>138</v>
      </c>
      <c r="B26" s="193">
        <v>212</v>
      </c>
      <c r="C26" s="193">
        <v>19</v>
      </c>
      <c r="D26" s="193">
        <v>2</v>
      </c>
      <c r="E26" s="193">
        <v>5710</v>
      </c>
      <c r="F26" s="193">
        <v>3</v>
      </c>
      <c r="G26" s="487">
        <f t="shared" si="11"/>
        <v>5946</v>
      </c>
      <c r="H26" s="193">
        <v>12</v>
      </c>
      <c r="I26" s="193">
        <v>7</v>
      </c>
      <c r="J26" s="487">
        <f t="shared" si="12"/>
        <v>19</v>
      </c>
      <c r="K26" s="193" t="s">
        <v>16</v>
      </c>
      <c r="L26" s="193">
        <v>27595</v>
      </c>
      <c r="M26" s="487">
        <f t="shared" si="13"/>
        <v>27595</v>
      </c>
      <c r="N26" s="222">
        <f t="shared" si="14"/>
        <v>33560</v>
      </c>
      <c r="O26" s="419" t="s">
        <v>162</v>
      </c>
    </row>
    <row r="27" spans="1:15" s="45" customFormat="1" ht="20.65" customHeight="1" x14ac:dyDescent="0.2">
      <c r="A27" s="504" t="s">
        <v>139</v>
      </c>
      <c r="B27" s="489">
        <v>191</v>
      </c>
      <c r="C27" s="489">
        <v>15</v>
      </c>
      <c r="D27" s="489">
        <v>35</v>
      </c>
      <c r="E27" s="489">
        <v>3352</v>
      </c>
      <c r="F27" s="489" t="s">
        <v>16</v>
      </c>
      <c r="G27" s="492">
        <f t="shared" si="11"/>
        <v>3593</v>
      </c>
      <c r="H27" s="489">
        <v>29</v>
      </c>
      <c r="I27" s="489">
        <v>6</v>
      </c>
      <c r="J27" s="492">
        <f t="shared" si="12"/>
        <v>35</v>
      </c>
      <c r="K27" s="489" t="s">
        <v>16</v>
      </c>
      <c r="L27" s="489">
        <v>9691</v>
      </c>
      <c r="M27" s="492">
        <f t="shared" si="13"/>
        <v>9691</v>
      </c>
      <c r="N27" s="485">
        <f t="shared" si="14"/>
        <v>13319</v>
      </c>
      <c r="O27" s="600" t="s">
        <v>7</v>
      </c>
    </row>
    <row r="28" spans="1:15" s="506" customFormat="1" ht="20.65" customHeight="1" x14ac:dyDescent="0.2">
      <c r="A28" s="505" t="s">
        <v>140</v>
      </c>
      <c r="B28" s="193">
        <v>163</v>
      </c>
      <c r="C28" s="193">
        <v>38</v>
      </c>
      <c r="D28" s="193">
        <v>115</v>
      </c>
      <c r="E28" s="193">
        <v>2041</v>
      </c>
      <c r="F28" s="193" t="s">
        <v>16</v>
      </c>
      <c r="G28" s="487">
        <f t="shared" si="11"/>
        <v>2357</v>
      </c>
      <c r="H28" s="193">
        <v>12</v>
      </c>
      <c r="I28" s="193">
        <v>3</v>
      </c>
      <c r="J28" s="487">
        <f t="shared" si="12"/>
        <v>15</v>
      </c>
      <c r="K28" s="193" t="s">
        <v>16</v>
      </c>
      <c r="L28" s="193">
        <v>2235</v>
      </c>
      <c r="M28" s="487">
        <f t="shared" si="13"/>
        <v>2235</v>
      </c>
      <c r="N28" s="222">
        <f t="shared" si="14"/>
        <v>4607</v>
      </c>
      <c r="O28" s="419" t="s">
        <v>6</v>
      </c>
    </row>
    <row r="29" spans="1:15" s="45" customFormat="1" ht="20.65" customHeight="1" x14ac:dyDescent="0.2">
      <c r="A29" s="507" t="s">
        <v>141</v>
      </c>
      <c r="B29" s="490">
        <v>240</v>
      </c>
      <c r="C29" s="490">
        <v>96</v>
      </c>
      <c r="D29" s="490">
        <v>88</v>
      </c>
      <c r="E29" s="490">
        <v>1828</v>
      </c>
      <c r="F29" s="490" t="s">
        <v>16</v>
      </c>
      <c r="G29" s="493">
        <f t="shared" si="11"/>
        <v>2252</v>
      </c>
      <c r="H29" s="490" t="s">
        <v>16</v>
      </c>
      <c r="I29" s="490" t="s">
        <v>16</v>
      </c>
      <c r="J29" s="1482">
        <f t="shared" si="12"/>
        <v>0</v>
      </c>
      <c r="K29" s="490" t="s">
        <v>16</v>
      </c>
      <c r="L29" s="490">
        <v>328</v>
      </c>
      <c r="M29" s="493">
        <f t="shared" si="13"/>
        <v>328</v>
      </c>
      <c r="N29" s="491">
        <f t="shared" si="14"/>
        <v>2580</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070D-5301-4BF4-90C4-202E1C954A67}">
  <sheetPr>
    <tabColor theme="5" tint="-0.249977111117893"/>
    <pageSetUpPr fitToPage="1"/>
  </sheetPr>
  <dimension ref="A1:R29"/>
  <sheetViews>
    <sheetView view="pageBreakPreview" zoomScale="60" zoomScaleNormal="100" workbookViewId="0">
      <selection activeCell="I12" sqref="I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1236</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417" t="s">
        <v>151</v>
      </c>
    </row>
    <row r="3" spans="1:18" s="1" customFormat="1" ht="21" customHeight="1" x14ac:dyDescent="0.2">
      <c r="A3" s="1708" t="s">
        <v>1949</v>
      </c>
      <c r="B3" s="1708"/>
      <c r="C3" s="1708"/>
      <c r="D3" s="1708"/>
      <c r="E3" s="1708"/>
      <c r="F3" s="1708"/>
      <c r="G3" s="1708"/>
      <c r="H3" s="1708"/>
      <c r="I3" s="1708"/>
      <c r="J3" s="1708"/>
      <c r="K3" s="1708"/>
      <c r="L3" s="1708"/>
      <c r="M3" s="1708"/>
      <c r="N3" s="1708"/>
      <c r="O3" s="1708"/>
    </row>
    <row r="4" spans="1:18" s="15" customFormat="1" x14ac:dyDescent="0.2">
      <c r="A4" s="410" t="s">
        <v>132</v>
      </c>
      <c r="B4" s="1709"/>
      <c r="C4" s="1709"/>
      <c r="D4" s="1709"/>
      <c r="E4" s="1709"/>
      <c r="F4" s="1709"/>
      <c r="G4" s="1709"/>
      <c r="H4" s="1709"/>
      <c r="I4" s="1709"/>
      <c r="J4" s="1709"/>
      <c r="K4" s="1709"/>
      <c r="L4" s="1709"/>
      <c r="M4" s="1709"/>
      <c r="N4" s="1709"/>
      <c r="O4" s="412" t="s">
        <v>1865</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 t="shared" ref="B9:N9" si="0">B16+B23</f>
        <v>3979</v>
      </c>
      <c r="C9" s="102">
        <f t="shared" si="0"/>
        <v>1299</v>
      </c>
      <c r="D9" s="102">
        <f t="shared" si="0"/>
        <v>5345</v>
      </c>
      <c r="E9" s="102">
        <f t="shared" si="0"/>
        <v>59602</v>
      </c>
      <c r="F9" s="102">
        <f t="shared" si="0"/>
        <v>50217</v>
      </c>
      <c r="G9" s="102">
        <f t="shared" si="0"/>
        <v>120442</v>
      </c>
      <c r="H9" s="102">
        <f t="shared" si="0"/>
        <v>1046</v>
      </c>
      <c r="I9" s="102">
        <f t="shared" si="0"/>
        <v>422</v>
      </c>
      <c r="J9" s="102">
        <f t="shared" si="0"/>
        <v>1468</v>
      </c>
      <c r="K9" s="102">
        <f t="shared" si="0"/>
        <v>280</v>
      </c>
      <c r="L9" s="102">
        <f t="shared" si="0"/>
        <v>460940</v>
      </c>
      <c r="M9" s="102">
        <f t="shared" si="0"/>
        <v>461220</v>
      </c>
      <c r="N9" s="102">
        <f t="shared" si="0"/>
        <v>583130</v>
      </c>
      <c r="O9" s="447" t="s">
        <v>883</v>
      </c>
    </row>
    <row r="10" spans="1:18" s="506" customFormat="1" ht="20.65" customHeight="1" x14ac:dyDescent="0.2">
      <c r="A10" s="597" t="s">
        <v>136</v>
      </c>
      <c r="B10" s="464">
        <f t="shared" ref="B10:L15" si="1">B17+B24</f>
        <v>304</v>
      </c>
      <c r="C10" s="464">
        <f t="shared" si="1"/>
        <v>331</v>
      </c>
      <c r="D10" s="1474">
        <f t="shared" si="1"/>
        <v>0</v>
      </c>
      <c r="E10" s="464">
        <f t="shared" si="1"/>
        <v>5608</v>
      </c>
      <c r="F10" s="464">
        <f t="shared" si="1"/>
        <v>45138</v>
      </c>
      <c r="G10" s="487">
        <f t="shared" ref="G10:G15" si="2">G17+G24</f>
        <v>51381</v>
      </c>
      <c r="H10" s="464">
        <f t="shared" si="1"/>
        <v>474</v>
      </c>
      <c r="I10" s="464">
        <f t="shared" si="1"/>
        <v>27</v>
      </c>
      <c r="J10" s="487">
        <f t="shared" ref="J10:J15" si="3">J17+J24</f>
        <v>501</v>
      </c>
      <c r="K10" s="464">
        <f t="shared" si="1"/>
        <v>166</v>
      </c>
      <c r="L10" s="464">
        <f t="shared" si="1"/>
        <v>46164</v>
      </c>
      <c r="M10" s="487">
        <f t="shared" ref="M10:N15" si="4">M17+M24</f>
        <v>46330</v>
      </c>
      <c r="N10" s="222">
        <f t="shared" si="4"/>
        <v>98212</v>
      </c>
      <c r="O10" s="475" t="s">
        <v>161</v>
      </c>
    </row>
    <row r="11" spans="1:18" s="15" customFormat="1" ht="20.65" customHeight="1" x14ac:dyDescent="0.2">
      <c r="A11" s="598" t="s">
        <v>137</v>
      </c>
      <c r="B11" s="465">
        <f t="shared" si="1"/>
        <v>1091</v>
      </c>
      <c r="C11" s="465">
        <f t="shared" si="1"/>
        <v>255</v>
      </c>
      <c r="D11" s="465">
        <f t="shared" si="1"/>
        <v>34</v>
      </c>
      <c r="E11" s="465">
        <f t="shared" si="1"/>
        <v>19115</v>
      </c>
      <c r="F11" s="465">
        <f t="shared" si="1"/>
        <v>4952</v>
      </c>
      <c r="G11" s="492">
        <f t="shared" si="2"/>
        <v>25447</v>
      </c>
      <c r="H11" s="465">
        <f t="shared" si="1"/>
        <v>297</v>
      </c>
      <c r="I11" s="465">
        <f t="shared" si="1"/>
        <v>144</v>
      </c>
      <c r="J11" s="492">
        <f t="shared" si="3"/>
        <v>441</v>
      </c>
      <c r="K11" s="465">
        <f t="shared" si="1"/>
        <v>114</v>
      </c>
      <c r="L11" s="465">
        <f t="shared" si="1"/>
        <v>184404</v>
      </c>
      <c r="M11" s="492">
        <f t="shared" si="4"/>
        <v>184518</v>
      </c>
      <c r="N11" s="485">
        <f t="shared" si="4"/>
        <v>210406</v>
      </c>
      <c r="O11" s="599" t="s">
        <v>9</v>
      </c>
    </row>
    <row r="12" spans="1:18" s="506" customFormat="1" ht="20.65" customHeight="1" x14ac:dyDescent="0.2">
      <c r="A12" s="597" t="s">
        <v>138</v>
      </c>
      <c r="B12" s="464">
        <f t="shared" si="1"/>
        <v>590</v>
      </c>
      <c r="C12" s="464">
        <f t="shared" si="1"/>
        <v>162</v>
      </c>
      <c r="D12" s="464">
        <f t="shared" si="1"/>
        <v>177</v>
      </c>
      <c r="E12" s="464">
        <f t="shared" si="1"/>
        <v>16367</v>
      </c>
      <c r="F12" s="464">
        <f t="shared" si="1"/>
        <v>127</v>
      </c>
      <c r="G12" s="487">
        <f t="shared" si="2"/>
        <v>17423</v>
      </c>
      <c r="H12" s="464">
        <f t="shared" si="1"/>
        <v>156</v>
      </c>
      <c r="I12" s="464">
        <f t="shared" si="1"/>
        <v>137</v>
      </c>
      <c r="J12" s="487">
        <f t="shared" si="3"/>
        <v>293</v>
      </c>
      <c r="K12" s="1474">
        <f t="shared" si="1"/>
        <v>0</v>
      </c>
      <c r="L12" s="464">
        <f t="shared" si="1"/>
        <v>145761</v>
      </c>
      <c r="M12" s="487">
        <f t="shared" si="4"/>
        <v>145761</v>
      </c>
      <c r="N12" s="222">
        <f t="shared" si="4"/>
        <v>163477</v>
      </c>
      <c r="O12" s="475" t="s">
        <v>162</v>
      </c>
    </row>
    <row r="13" spans="1:18" s="39" customFormat="1" ht="20.65" customHeight="1" x14ac:dyDescent="0.2">
      <c r="A13" s="598" t="s">
        <v>139</v>
      </c>
      <c r="B13" s="465">
        <f t="shared" si="1"/>
        <v>471</v>
      </c>
      <c r="C13" s="465">
        <f t="shared" si="1"/>
        <v>111</v>
      </c>
      <c r="D13" s="465">
        <f t="shared" si="1"/>
        <v>1589</v>
      </c>
      <c r="E13" s="465">
        <f t="shared" si="1"/>
        <v>10460</v>
      </c>
      <c r="F13" s="1475">
        <f t="shared" si="1"/>
        <v>0</v>
      </c>
      <c r="G13" s="492">
        <f t="shared" si="2"/>
        <v>12631</v>
      </c>
      <c r="H13" s="465">
        <f t="shared" si="1"/>
        <v>89</v>
      </c>
      <c r="I13" s="465">
        <f t="shared" si="1"/>
        <v>76</v>
      </c>
      <c r="J13" s="492">
        <f t="shared" si="3"/>
        <v>165</v>
      </c>
      <c r="K13" s="1475">
        <f t="shared" si="1"/>
        <v>0</v>
      </c>
      <c r="L13" s="465">
        <f t="shared" si="1"/>
        <v>63273</v>
      </c>
      <c r="M13" s="492">
        <f t="shared" si="4"/>
        <v>63273</v>
      </c>
      <c r="N13" s="485">
        <f t="shared" si="4"/>
        <v>76069</v>
      </c>
      <c r="O13" s="599" t="s">
        <v>7</v>
      </c>
    </row>
    <row r="14" spans="1:18" s="506" customFormat="1" ht="20.65" customHeight="1" x14ac:dyDescent="0.2">
      <c r="A14" s="597" t="s">
        <v>140</v>
      </c>
      <c r="B14" s="464">
        <f t="shared" si="1"/>
        <v>998</v>
      </c>
      <c r="C14" s="464">
        <f t="shared" si="1"/>
        <v>149</v>
      </c>
      <c r="D14" s="464">
        <f t="shared" si="1"/>
        <v>2393</v>
      </c>
      <c r="E14" s="464">
        <f t="shared" si="1"/>
        <v>6013</v>
      </c>
      <c r="F14" s="1474">
        <f t="shared" si="1"/>
        <v>0</v>
      </c>
      <c r="G14" s="487">
        <f t="shared" si="2"/>
        <v>9553</v>
      </c>
      <c r="H14" s="464">
        <f t="shared" si="1"/>
        <v>27</v>
      </c>
      <c r="I14" s="464">
        <f t="shared" si="1"/>
        <v>34</v>
      </c>
      <c r="J14" s="487">
        <f t="shared" si="3"/>
        <v>61</v>
      </c>
      <c r="K14" s="1474">
        <f t="shared" si="1"/>
        <v>0</v>
      </c>
      <c r="L14" s="464">
        <f t="shared" si="1"/>
        <v>18823</v>
      </c>
      <c r="M14" s="487">
        <f t="shared" si="4"/>
        <v>18823</v>
      </c>
      <c r="N14" s="222">
        <f t="shared" si="4"/>
        <v>28437</v>
      </c>
      <c r="O14" s="475" t="s">
        <v>6</v>
      </c>
    </row>
    <row r="15" spans="1:18" s="45" customFormat="1" ht="20.65" customHeight="1" x14ac:dyDescent="0.2">
      <c r="A15" s="598" t="s">
        <v>141</v>
      </c>
      <c r="B15" s="465">
        <f t="shared" si="1"/>
        <v>525</v>
      </c>
      <c r="C15" s="465">
        <f t="shared" si="1"/>
        <v>291</v>
      </c>
      <c r="D15" s="465">
        <f t="shared" si="1"/>
        <v>1152</v>
      </c>
      <c r="E15" s="465">
        <f t="shared" si="1"/>
        <v>2039</v>
      </c>
      <c r="F15" s="1475">
        <f t="shared" si="1"/>
        <v>0</v>
      </c>
      <c r="G15" s="492">
        <f t="shared" si="2"/>
        <v>4007</v>
      </c>
      <c r="H15" s="465">
        <f t="shared" si="1"/>
        <v>3</v>
      </c>
      <c r="I15" s="465">
        <f t="shared" si="1"/>
        <v>4</v>
      </c>
      <c r="J15" s="492">
        <f t="shared" si="3"/>
        <v>7</v>
      </c>
      <c r="K15" s="1475">
        <f t="shared" si="1"/>
        <v>0</v>
      </c>
      <c r="L15" s="465">
        <f t="shared" si="1"/>
        <v>2515</v>
      </c>
      <c r="M15" s="492">
        <f t="shared" si="4"/>
        <v>2515</v>
      </c>
      <c r="N15" s="485">
        <f t="shared" si="4"/>
        <v>6529</v>
      </c>
      <c r="O15" s="599" t="s">
        <v>5</v>
      </c>
    </row>
    <row r="16" spans="1:18" s="72" customFormat="1" ht="20.65" customHeight="1" x14ac:dyDescent="0.2">
      <c r="A16" s="183" t="s">
        <v>706</v>
      </c>
      <c r="B16" s="104">
        <f t="shared" ref="B16:M16" si="5">SUM(B17:B22)</f>
        <v>2026</v>
      </c>
      <c r="C16" s="104">
        <f t="shared" si="5"/>
        <v>685</v>
      </c>
      <c r="D16" s="104">
        <f t="shared" si="5"/>
        <v>3074</v>
      </c>
      <c r="E16" s="1478">
        <f t="shared" si="5"/>
        <v>0</v>
      </c>
      <c r="F16" s="104">
        <f t="shared" si="5"/>
        <v>20784</v>
      </c>
      <c r="G16" s="104">
        <f t="shared" si="5"/>
        <v>26569</v>
      </c>
      <c r="H16" s="104">
        <f t="shared" si="5"/>
        <v>482</v>
      </c>
      <c r="I16" s="104">
        <f t="shared" si="5"/>
        <v>218</v>
      </c>
      <c r="J16" s="104">
        <f t="shared" si="5"/>
        <v>700</v>
      </c>
      <c r="K16" s="104">
        <f t="shared" si="5"/>
        <v>210</v>
      </c>
      <c r="L16" s="104">
        <f t="shared" si="5"/>
        <v>404750</v>
      </c>
      <c r="M16" s="104">
        <f t="shared" si="5"/>
        <v>404960</v>
      </c>
      <c r="N16" s="104">
        <f>SUM(N17:N22)</f>
        <v>432229</v>
      </c>
      <c r="O16" s="168" t="s">
        <v>13</v>
      </c>
    </row>
    <row r="17" spans="1:15" s="506" customFormat="1" ht="20.65" customHeight="1" x14ac:dyDescent="0.2">
      <c r="A17" s="505" t="s">
        <v>136</v>
      </c>
      <c r="B17" s="193">
        <v>51</v>
      </c>
      <c r="C17" s="193">
        <v>186</v>
      </c>
      <c r="D17" s="193" t="s">
        <v>16</v>
      </c>
      <c r="E17" s="193" t="s">
        <v>16</v>
      </c>
      <c r="F17" s="193">
        <v>19647</v>
      </c>
      <c r="G17" s="487">
        <f t="shared" ref="G17:G22" si="6">SUM(B17:F17)</f>
        <v>19884</v>
      </c>
      <c r="H17" s="193">
        <v>215</v>
      </c>
      <c r="I17" s="193">
        <v>19</v>
      </c>
      <c r="J17" s="487">
        <f t="shared" ref="J17:J22" si="7">I17+H17</f>
        <v>234</v>
      </c>
      <c r="K17" s="193">
        <v>128</v>
      </c>
      <c r="L17" s="193">
        <v>41429</v>
      </c>
      <c r="M17" s="487">
        <f t="shared" ref="M17:M22" si="8">L17+K17</f>
        <v>41557</v>
      </c>
      <c r="N17" s="222">
        <f t="shared" ref="N17:N22" si="9">M17+J17+G17</f>
        <v>61675</v>
      </c>
      <c r="O17" s="419" t="s">
        <v>161</v>
      </c>
    </row>
    <row r="18" spans="1:15" s="39" customFormat="1" ht="20.65" customHeight="1" x14ac:dyDescent="0.2">
      <c r="A18" s="504" t="s">
        <v>137</v>
      </c>
      <c r="B18" s="489">
        <v>681</v>
      </c>
      <c r="C18" s="489">
        <v>142</v>
      </c>
      <c r="D18" s="489">
        <v>27</v>
      </c>
      <c r="E18" s="489" t="s">
        <v>16</v>
      </c>
      <c r="F18" s="489">
        <v>1074</v>
      </c>
      <c r="G18" s="492">
        <f t="shared" si="6"/>
        <v>1924</v>
      </c>
      <c r="H18" s="489">
        <v>141</v>
      </c>
      <c r="I18" s="489">
        <v>74</v>
      </c>
      <c r="J18" s="492">
        <f t="shared" si="7"/>
        <v>215</v>
      </c>
      <c r="K18" s="489">
        <v>82</v>
      </c>
      <c r="L18" s="489">
        <v>159445</v>
      </c>
      <c r="M18" s="492">
        <f t="shared" si="8"/>
        <v>159527</v>
      </c>
      <c r="N18" s="485">
        <f t="shared" si="9"/>
        <v>161666</v>
      </c>
      <c r="O18" s="600" t="s">
        <v>9</v>
      </c>
    </row>
    <row r="19" spans="1:15" s="506" customFormat="1" ht="20.65" customHeight="1" x14ac:dyDescent="0.2">
      <c r="A19" s="505" t="s">
        <v>138</v>
      </c>
      <c r="B19" s="193">
        <v>147</v>
      </c>
      <c r="C19" s="193">
        <v>101</v>
      </c>
      <c r="D19" s="193">
        <v>98</v>
      </c>
      <c r="E19" s="193" t="s">
        <v>16</v>
      </c>
      <c r="F19" s="193">
        <v>63</v>
      </c>
      <c r="G19" s="487">
        <f t="shared" si="6"/>
        <v>409</v>
      </c>
      <c r="H19" s="193">
        <v>94</v>
      </c>
      <c r="I19" s="193">
        <v>71</v>
      </c>
      <c r="J19" s="487">
        <f t="shared" si="7"/>
        <v>165</v>
      </c>
      <c r="K19" s="193" t="s">
        <v>16</v>
      </c>
      <c r="L19" s="193">
        <v>127211</v>
      </c>
      <c r="M19" s="487">
        <f t="shared" si="8"/>
        <v>127211</v>
      </c>
      <c r="N19" s="222">
        <f t="shared" si="9"/>
        <v>127785</v>
      </c>
      <c r="O19" s="419" t="s">
        <v>162</v>
      </c>
    </row>
    <row r="20" spans="1:15" s="39" customFormat="1" ht="20.65" customHeight="1" x14ac:dyDescent="0.2">
      <c r="A20" s="504" t="s">
        <v>139</v>
      </c>
      <c r="B20" s="489">
        <v>112</v>
      </c>
      <c r="C20" s="489">
        <v>57</v>
      </c>
      <c r="D20" s="489">
        <v>686</v>
      </c>
      <c r="E20" s="489" t="s">
        <v>16</v>
      </c>
      <c r="F20" s="489" t="s">
        <v>16</v>
      </c>
      <c r="G20" s="492">
        <f t="shared" si="6"/>
        <v>855</v>
      </c>
      <c r="H20" s="489">
        <v>26</v>
      </c>
      <c r="I20" s="489">
        <v>40</v>
      </c>
      <c r="J20" s="492">
        <f t="shared" si="7"/>
        <v>66</v>
      </c>
      <c r="K20" s="489" t="s">
        <v>16</v>
      </c>
      <c r="L20" s="489">
        <v>56927</v>
      </c>
      <c r="M20" s="492">
        <f t="shared" si="8"/>
        <v>56927</v>
      </c>
      <c r="N20" s="485">
        <f t="shared" si="9"/>
        <v>57848</v>
      </c>
      <c r="O20" s="600" t="s">
        <v>7</v>
      </c>
    </row>
    <row r="21" spans="1:15" s="506" customFormat="1" ht="20.65" customHeight="1" x14ac:dyDescent="0.2">
      <c r="A21" s="505" t="s">
        <v>140</v>
      </c>
      <c r="B21" s="193">
        <v>720</v>
      </c>
      <c r="C21" s="193">
        <v>66</v>
      </c>
      <c r="D21" s="193">
        <v>1292</v>
      </c>
      <c r="E21" s="193" t="s">
        <v>16</v>
      </c>
      <c r="F21" s="193" t="s">
        <v>16</v>
      </c>
      <c r="G21" s="487">
        <f t="shared" si="6"/>
        <v>2078</v>
      </c>
      <c r="H21" s="193">
        <v>6</v>
      </c>
      <c r="I21" s="193">
        <v>14</v>
      </c>
      <c r="J21" s="487">
        <f t="shared" si="7"/>
        <v>20</v>
      </c>
      <c r="K21" s="193" t="s">
        <v>16</v>
      </c>
      <c r="L21" s="193">
        <v>17393</v>
      </c>
      <c r="M21" s="487">
        <f t="shared" si="8"/>
        <v>17393</v>
      </c>
      <c r="N21" s="222">
        <f t="shared" si="9"/>
        <v>19491</v>
      </c>
      <c r="O21" s="419" t="s">
        <v>6</v>
      </c>
    </row>
    <row r="22" spans="1:15" s="45" customFormat="1" ht="20.65" customHeight="1" x14ac:dyDescent="0.2">
      <c r="A22" s="504" t="s">
        <v>141</v>
      </c>
      <c r="B22" s="489">
        <v>315</v>
      </c>
      <c r="C22" s="489">
        <v>133</v>
      </c>
      <c r="D22" s="489">
        <v>971</v>
      </c>
      <c r="E22" s="489" t="s">
        <v>16</v>
      </c>
      <c r="F22" s="489" t="s">
        <v>16</v>
      </c>
      <c r="G22" s="492">
        <f t="shared" si="6"/>
        <v>1419</v>
      </c>
      <c r="H22" s="489" t="s">
        <v>16</v>
      </c>
      <c r="I22" s="489" t="s">
        <v>16</v>
      </c>
      <c r="J22" s="1479">
        <f t="shared" si="7"/>
        <v>0</v>
      </c>
      <c r="K22" s="489" t="s">
        <v>16</v>
      </c>
      <c r="L22" s="489">
        <v>2345</v>
      </c>
      <c r="M22" s="492">
        <f t="shared" si="8"/>
        <v>2345</v>
      </c>
      <c r="N22" s="485">
        <f t="shared" si="9"/>
        <v>3764</v>
      </c>
      <c r="O22" s="600" t="s">
        <v>5</v>
      </c>
    </row>
    <row r="23" spans="1:15" s="72" customFormat="1" ht="20.65" customHeight="1" x14ac:dyDescent="0.2">
      <c r="A23" s="183" t="s">
        <v>1468</v>
      </c>
      <c r="B23" s="104">
        <f t="shared" ref="B23:M23" si="10">SUM(B24:B29)</f>
        <v>1953</v>
      </c>
      <c r="C23" s="104">
        <f t="shared" si="10"/>
        <v>614</v>
      </c>
      <c r="D23" s="104">
        <f t="shared" si="10"/>
        <v>2271</v>
      </c>
      <c r="E23" s="104">
        <f t="shared" si="10"/>
        <v>59602</v>
      </c>
      <c r="F23" s="104">
        <f t="shared" si="10"/>
        <v>29433</v>
      </c>
      <c r="G23" s="104">
        <f t="shared" si="10"/>
        <v>93873</v>
      </c>
      <c r="H23" s="104">
        <f t="shared" si="10"/>
        <v>564</v>
      </c>
      <c r="I23" s="104">
        <f>SUM(I24:I29)</f>
        <v>204</v>
      </c>
      <c r="J23" s="104">
        <f>SUM(J24:J29)</f>
        <v>768</v>
      </c>
      <c r="K23" s="104">
        <f t="shared" si="10"/>
        <v>70</v>
      </c>
      <c r="L23" s="104">
        <f t="shared" si="10"/>
        <v>56190</v>
      </c>
      <c r="M23" s="104">
        <f t="shared" si="10"/>
        <v>56260</v>
      </c>
      <c r="N23" s="104">
        <f>SUM(N24:N29)</f>
        <v>150901</v>
      </c>
      <c r="O23" s="168" t="s">
        <v>14</v>
      </c>
    </row>
    <row r="24" spans="1:15" s="506" customFormat="1" ht="20.65" customHeight="1" x14ac:dyDescent="0.2">
      <c r="A24" s="505" t="s">
        <v>136</v>
      </c>
      <c r="B24" s="193">
        <v>253</v>
      </c>
      <c r="C24" s="193">
        <v>145</v>
      </c>
      <c r="D24" s="193" t="s">
        <v>16</v>
      </c>
      <c r="E24" s="193">
        <v>5608</v>
      </c>
      <c r="F24" s="193">
        <v>25491</v>
      </c>
      <c r="G24" s="487">
        <f t="shared" ref="G24:G29" si="11">SUM(B24:F24)</f>
        <v>31497</v>
      </c>
      <c r="H24" s="193">
        <v>259</v>
      </c>
      <c r="I24" s="193">
        <v>8</v>
      </c>
      <c r="J24" s="487">
        <f t="shared" ref="J24:J29" si="12">I24+H24</f>
        <v>267</v>
      </c>
      <c r="K24" s="193">
        <v>38</v>
      </c>
      <c r="L24" s="193">
        <v>4735</v>
      </c>
      <c r="M24" s="487">
        <f t="shared" ref="M24:M29" si="13">L24+K24</f>
        <v>4773</v>
      </c>
      <c r="N24" s="222">
        <f t="shared" ref="N24:N29" si="14">M24+J24+G24</f>
        <v>36537</v>
      </c>
      <c r="O24" s="419" t="s">
        <v>161</v>
      </c>
    </row>
    <row r="25" spans="1:15" s="39" customFormat="1" ht="20.65" customHeight="1" x14ac:dyDescent="0.2">
      <c r="A25" s="504" t="s">
        <v>137</v>
      </c>
      <c r="B25" s="489">
        <v>410</v>
      </c>
      <c r="C25" s="489">
        <v>113</v>
      </c>
      <c r="D25" s="489">
        <v>7</v>
      </c>
      <c r="E25" s="489">
        <v>19115</v>
      </c>
      <c r="F25" s="489">
        <v>3878</v>
      </c>
      <c r="G25" s="492">
        <f t="shared" si="11"/>
        <v>23523</v>
      </c>
      <c r="H25" s="489">
        <v>156</v>
      </c>
      <c r="I25" s="489">
        <v>70</v>
      </c>
      <c r="J25" s="492">
        <f t="shared" si="12"/>
        <v>226</v>
      </c>
      <c r="K25" s="489">
        <v>32</v>
      </c>
      <c r="L25" s="489">
        <v>24959</v>
      </c>
      <c r="M25" s="492">
        <f t="shared" si="13"/>
        <v>24991</v>
      </c>
      <c r="N25" s="485">
        <f t="shared" si="14"/>
        <v>48740</v>
      </c>
      <c r="O25" s="600" t="s">
        <v>9</v>
      </c>
    </row>
    <row r="26" spans="1:15" s="506" customFormat="1" ht="20.65" customHeight="1" x14ac:dyDescent="0.2">
      <c r="A26" s="505" t="s">
        <v>138</v>
      </c>
      <c r="B26" s="193">
        <v>443</v>
      </c>
      <c r="C26" s="193">
        <v>61</v>
      </c>
      <c r="D26" s="193">
        <v>79</v>
      </c>
      <c r="E26" s="193">
        <v>16367</v>
      </c>
      <c r="F26" s="193">
        <v>64</v>
      </c>
      <c r="G26" s="487">
        <f t="shared" si="11"/>
        <v>17014</v>
      </c>
      <c r="H26" s="193">
        <v>62</v>
      </c>
      <c r="I26" s="193">
        <v>66</v>
      </c>
      <c r="J26" s="487">
        <f t="shared" si="12"/>
        <v>128</v>
      </c>
      <c r="K26" s="193" t="s">
        <v>16</v>
      </c>
      <c r="L26" s="193">
        <v>18550</v>
      </c>
      <c r="M26" s="487">
        <f t="shared" si="13"/>
        <v>18550</v>
      </c>
      <c r="N26" s="222">
        <f t="shared" si="14"/>
        <v>35692</v>
      </c>
      <c r="O26" s="419" t="s">
        <v>162</v>
      </c>
    </row>
    <row r="27" spans="1:15" s="45" customFormat="1" ht="20.65" customHeight="1" x14ac:dyDescent="0.2">
      <c r="A27" s="504" t="s">
        <v>139</v>
      </c>
      <c r="B27" s="489">
        <v>359</v>
      </c>
      <c r="C27" s="489">
        <v>54</v>
      </c>
      <c r="D27" s="489">
        <v>903</v>
      </c>
      <c r="E27" s="489">
        <v>10460</v>
      </c>
      <c r="F27" s="489" t="s">
        <v>16</v>
      </c>
      <c r="G27" s="492">
        <f t="shared" si="11"/>
        <v>11776</v>
      </c>
      <c r="H27" s="489">
        <v>63</v>
      </c>
      <c r="I27" s="489">
        <v>36</v>
      </c>
      <c r="J27" s="492">
        <f t="shared" si="12"/>
        <v>99</v>
      </c>
      <c r="K27" s="489" t="s">
        <v>16</v>
      </c>
      <c r="L27" s="489">
        <v>6346</v>
      </c>
      <c r="M27" s="492">
        <f t="shared" si="13"/>
        <v>6346</v>
      </c>
      <c r="N27" s="485">
        <f t="shared" si="14"/>
        <v>18221</v>
      </c>
      <c r="O27" s="600" t="s">
        <v>7</v>
      </c>
    </row>
    <row r="28" spans="1:15" s="506" customFormat="1" ht="20.65" customHeight="1" x14ac:dyDescent="0.2">
      <c r="A28" s="505" t="s">
        <v>140</v>
      </c>
      <c r="B28" s="193">
        <v>278</v>
      </c>
      <c r="C28" s="193">
        <v>83</v>
      </c>
      <c r="D28" s="193">
        <v>1101</v>
      </c>
      <c r="E28" s="193">
        <v>6013</v>
      </c>
      <c r="F28" s="193" t="s">
        <v>16</v>
      </c>
      <c r="G28" s="487">
        <f t="shared" si="11"/>
        <v>7475</v>
      </c>
      <c r="H28" s="193">
        <v>21</v>
      </c>
      <c r="I28" s="193">
        <v>20</v>
      </c>
      <c r="J28" s="487">
        <f t="shared" si="12"/>
        <v>41</v>
      </c>
      <c r="K28" s="193" t="s">
        <v>16</v>
      </c>
      <c r="L28" s="193">
        <v>1430</v>
      </c>
      <c r="M28" s="487">
        <f t="shared" si="13"/>
        <v>1430</v>
      </c>
      <c r="N28" s="222">
        <f t="shared" si="14"/>
        <v>8946</v>
      </c>
      <c r="O28" s="419" t="s">
        <v>6</v>
      </c>
    </row>
    <row r="29" spans="1:15" s="45" customFormat="1" ht="20.65" customHeight="1" x14ac:dyDescent="0.2">
      <c r="A29" s="507" t="s">
        <v>141</v>
      </c>
      <c r="B29" s="490">
        <v>210</v>
      </c>
      <c r="C29" s="490">
        <v>158</v>
      </c>
      <c r="D29" s="490">
        <v>181</v>
      </c>
      <c r="E29" s="490">
        <v>2039</v>
      </c>
      <c r="F29" s="490" t="s">
        <v>16</v>
      </c>
      <c r="G29" s="493">
        <f t="shared" si="11"/>
        <v>2588</v>
      </c>
      <c r="H29" s="490">
        <v>3</v>
      </c>
      <c r="I29" s="490">
        <v>4</v>
      </c>
      <c r="J29" s="493">
        <f t="shared" si="12"/>
        <v>7</v>
      </c>
      <c r="K29" s="490" t="s">
        <v>16</v>
      </c>
      <c r="L29" s="490">
        <v>170</v>
      </c>
      <c r="M29" s="493">
        <f t="shared" si="13"/>
        <v>170</v>
      </c>
      <c r="N29" s="491">
        <f t="shared" si="14"/>
        <v>2765</v>
      </c>
      <c r="O29" s="601" t="s">
        <v>5</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C3447-07A2-45D6-A8D0-026C382D7376}">
  <sheetPr>
    <tabColor theme="5" tint="-0.249977111117893"/>
    <pageSetUpPr fitToPage="1"/>
  </sheetPr>
  <dimension ref="A1:R29"/>
  <sheetViews>
    <sheetView view="pageBreakPreview" zoomScale="60" zoomScaleNormal="100" workbookViewId="0">
      <selection activeCell="I16" sqref="I16"/>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1235</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153</v>
      </c>
    </row>
    <row r="3" spans="1:18" s="1" customFormat="1" ht="21" customHeight="1" x14ac:dyDescent="0.2">
      <c r="A3" s="1708" t="s">
        <v>1950</v>
      </c>
      <c r="B3" s="1708"/>
      <c r="C3" s="1708"/>
      <c r="D3" s="1708"/>
      <c r="E3" s="1708"/>
      <c r="F3" s="1708"/>
      <c r="G3" s="1708"/>
      <c r="H3" s="1708"/>
      <c r="I3" s="1708"/>
      <c r="J3" s="1708"/>
      <c r="K3" s="1708"/>
      <c r="L3" s="1708"/>
      <c r="M3" s="1708"/>
      <c r="N3" s="1708"/>
      <c r="O3" s="1708"/>
    </row>
    <row r="4" spans="1:18" s="15" customFormat="1" x14ac:dyDescent="0.2">
      <c r="A4" s="381" t="s">
        <v>134</v>
      </c>
      <c r="B4" s="1751"/>
      <c r="C4" s="1751"/>
      <c r="D4" s="1751"/>
      <c r="E4" s="1751"/>
      <c r="F4" s="1751"/>
      <c r="G4" s="1751"/>
      <c r="H4" s="1751"/>
      <c r="I4" s="1751"/>
      <c r="J4" s="1751"/>
      <c r="K4" s="1751"/>
      <c r="L4" s="1751"/>
      <c r="M4" s="1751"/>
      <c r="N4" s="1751"/>
      <c r="O4" s="382" t="s">
        <v>135</v>
      </c>
    </row>
    <row r="5" spans="1:18" s="15" customFormat="1" ht="25.15" customHeight="1" x14ac:dyDescent="0.2">
      <c r="A5" s="1551" t="s">
        <v>1171</v>
      </c>
      <c r="B5" s="1635" t="s">
        <v>1628</v>
      </c>
      <c r="C5" s="1635"/>
      <c r="D5" s="1635"/>
      <c r="E5" s="1635"/>
      <c r="F5" s="1635"/>
      <c r="G5" s="1635"/>
      <c r="H5" s="1635"/>
      <c r="I5" s="1635"/>
      <c r="J5" s="1635"/>
      <c r="K5" s="1635"/>
      <c r="L5" s="1635"/>
      <c r="M5" s="1635"/>
      <c r="N5" s="1635"/>
      <c r="O5" s="1562" t="s">
        <v>1170</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72" customFormat="1" ht="20.65" customHeight="1" x14ac:dyDescent="0.2">
      <c r="A9" s="539" t="s">
        <v>1220</v>
      </c>
      <c r="B9" s="102">
        <f>B16+B23</f>
        <v>9165</v>
      </c>
      <c r="C9" s="102">
        <f t="shared" ref="C9:M9" si="0">C16+C23</f>
        <v>604</v>
      </c>
      <c r="D9" s="102">
        <f t="shared" si="0"/>
        <v>6788</v>
      </c>
      <c r="E9" s="102">
        <f t="shared" si="0"/>
        <v>68408</v>
      </c>
      <c r="F9" s="102">
        <f t="shared" si="0"/>
        <v>14770</v>
      </c>
      <c r="G9" s="102">
        <f t="shared" si="0"/>
        <v>99735</v>
      </c>
      <c r="H9" s="102">
        <f t="shared" si="0"/>
        <v>989</v>
      </c>
      <c r="I9" s="102">
        <f t="shared" si="0"/>
        <v>1632</v>
      </c>
      <c r="J9" s="102">
        <f t="shared" si="0"/>
        <v>2621</v>
      </c>
      <c r="K9" s="102">
        <f t="shared" si="0"/>
        <v>741</v>
      </c>
      <c r="L9" s="102">
        <f t="shared" si="0"/>
        <v>663585</v>
      </c>
      <c r="M9" s="102">
        <f t="shared" si="0"/>
        <v>664326</v>
      </c>
      <c r="N9" s="102">
        <f>N16+N23</f>
        <v>766682</v>
      </c>
      <c r="O9" s="447" t="s">
        <v>883</v>
      </c>
    </row>
    <row r="10" spans="1:18" s="506" customFormat="1" ht="20.65" customHeight="1" x14ac:dyDescent="0.2">
      <c r="A10" s="597" t="s">
        <v>136</v>
      </c>
      <c r="B10" s="464">
        <f t="shared" ref="B10:M15" si="1">B17+B24</f>
        <v>230</v>
      </c>
      <c r="C10" s="464">
        <f t="shared" si="1"/>
        <v>31</v>
      </c>
      <c r="D10" s="1474">
        <f t="shared" si="1"/>
        <v>0</v>
      </c>
      <c r="E10" s="464">
        <f t="shared" si="1"/>
        <v>1423</v>
      </c>
      <c r="F10" s="464">
        <f t="shared" si="1"/>
        <v>10709</v>
      </c>
      <c r="G10" s="487">
        <f t="shared" si="1"/>
        <v>12393</v>
      </c>
      <c r="H10" s="464">
        <f t="shared" si="1"/>
        <v>226</v>
      </c>
      <c r="I10" s="464">
        <f t="shared" si="1"/>
        <v>34</v>
      </c>
      <c r="J10" s="487">
        <f t="shared" si="1"/>
        <v>260</v>
      </c>
      <c r="K10" s="464">
        <f t="shared" si="1"/>
        <v>286</v>
      </c>
      <c r="L10" s="464">
        <f t="shared" si="1"/>
        <v>30766</v>
      </c>
      <c r="M10" s="487">
        <f t="shared" si="1"/>
        <v>31052</v>
      </c>
      <c r="N10" s="222">
        <f t="shared" ref="N10:N15" si="2">N17+N24</f>
        <v>43705</v>
      </c>
      <c r="O10" s="475" t="s">
        <v>161</v>
      </c>
    </row>
    <row r="11" spans="1:18" s="15" customFormat="1" ht="20.65" customHeight="1" x14ac:dyDescent="0.2">
      <c r="A11" s="598" t="s">
        <v>137</v>
      </c>
      <c r="B11" s="465">
        <f t="shared" si="1"/>
        <v>2552</v>
      </c>
      <c r="C11" s="465">
        <f t="shared" si="1"/>
        <v>92</v>
      </c>
      <c r="D11" s="465">
        <f t="shared" si="1"/>
        <v>11</v>
      </c>
      <c r="E11" s="465">
        <f t="shared" si="1"/>
        <v>27436</v>
      </c>
      <c r="F11" s="465">
        <f t="shared" si="1"/>
        <v>4036</v>
      </c>
      <c r="G11" s="492">
        <f t="shared" si="1"/>
        <v>34127</v>
      </c>
      <c r="H11" s="465">
        <f t="shared" si="1"/>
        <v>534</v>
      </c>
      <c r="I11" s="465">
        <f t="shared" si="1"/>
        <v>528</v>
      </c>
      <c r="J11" s="492">
        <f t="shared" si="1"/>
        <v>1062</v>
      </c>
      <c r="K11" s="465">
        <f t="shared" si="1"/>
        <v>455</v>
      </c>
      <c r="L11" s="465">
        <f t="shared" si="1"/>
        <v>259797</v>
      </c>
      <c r="M11" s="492">
        <f t="shared" si="1"/>
        <v>260252</v>
      </c>
      <c r="N11" s="485">
        <f t="shared" si="2"/>
        <v>295441</v>
      </c>
      <c r="O11" s="599" t="s">
        <v>9</v>
      </c>
    </row>
    <row r="12" spans="1:18" s="506" customFormat="1" ht="20.65" customHeight="1" x14ac:dyDescent="0.2">
      <c r="A12" s="597" t="s">
        <v>138</v>
      </c>
      <c r="B12" s="464">
        <f t="shared" si="1"/>
        <v>2139</v>
      </c>
      <c r="C12" s="464">
        <f t="shared" si="1"/>
        <v>67</v>
      </c>
      <c r="D12" s="464">
        <f t="shared" si="1"/>
        <v>217</v>
      </c>
      <c r="E12" s="464">
        <f t="shared" si="1"/>
        <v>24249</v>
      </c>
      <c r="F12" s="464">
        <f t="shared" si="1"/>
        <v>25</v>
      </c>
      <c r="G12" s="487">
        <f t="shared" si="1"/>
        <v>26697</v>
      </c>
      <c r="H12" s="464">
        <f t="shared" si="1"/>
        <v>113</v>
      </c>
      <c r="I12" s="464">
        <f t="shared" si="1"/>
        <v>577</v>
      </c>
      <c r="J12" s="487">
        <f t="shared" si="1"/>
        <v>690</v>
      </c>
      <c r="K12" s="1474">
        <f t="shared" si="1"/>
        <v>0</v>
      </c>
      <c r="L12" s="464">
        <f t="shared" si="1"/>
        <v>225462</v>
      </c>
      <c r="M12" s="487">
        <f t="shared" si="1"/>
        <v>225462</v>
      </c>
      <c r="N12" s="222">
        <f t="shared" si="2"/>
        <v>252849</v>
      </c>
      <c r="O12" s="475" t="s">
        <v>162</v>
      </c>
    </row>
    <row r="13" spans="1:18" s="39" customFormat="1" ht="20.65" customHeight="1" x14ac:dyDescent="0.2">
      <c r="A13" s="598" t="s">
        <v>139</v>
      </c>
      <c r="B13" s="465">
        <f t="shared" si="1"/>
        <v>1296</v>
      </c>
      <c r="C13" s="465">
        <f t="shared" si="1"/>
        <v>42</v>
      </c>
      <c r="D13" s="465">
        <f t="shared" si="1"/>
        <v>1652</v>
      </c>
      <c r="E13" s="465">
        <f t="shared" si="1"/>
        <v>9890</v>
      </c>
      <c r="F13" s="1475">
        <f t="shared" si="1"/>
        <v>0</v>
      </c>
      <c r="G13" s="492">
        <f t="shared" si="1"/>
        <v>12880</v>
      </c>
      <c r="H13" s="465">
        <f t="shared" si="1"/>
        <v>74</v>
      </c>
      <c r="I13" s="465">
        <f t="shared" si="1"/>
        <v>380</v>
      </c>
      <c r="J13" s="492">
        <f t="shared" si="1"/>
        <v>454</v>
      </c>
      <c r="K13" s="1475">
        <f t="shared" si="1"/>
        <v>0</v>
      </c>
      <c r="L13" s="465">
        <f t="shared" si="1"/>
        <v>105572</v>
      </c>
      <c r="M13" s="492">
        <f t="shared" si="1"/>
        <v>105572</v>
      </c>
      <c r="N13" s="485">
        <f t="shared" si="2"/>
        <v>118906</v>
      </c>
      <c r="O13" s="599" t="s">
        <v>7</v>
      </c>
    </row>
    <row r="14" spans="1:18" s="506" customFormat="1" ht="20.65" customHeight="1" x14ac:dyDescent="0.2">
      <c r="A14" s="597" t="s">
        <v>140</v>
      </c>
      <c r="B14" s="464">
        <f t="shared" si="1"/>
        <v>1975</v>
      </c>
      <c r="C14" s="464">
        <f t="shared" si="1"/>
        <v>85</v>
      </c>
      <c r="D14" s="464">
        <f t="shared" si="1"/>
        <v>3303</v>
      </c>
      <c r="E14" s="464">
        <f t="shared" si="1"/>
        <v>4282</v>
      </c>
      <c r="F14" s="1474">
        <f t="shared" si="1"/>
        <v>0</v>
      </c>
      <c r="G14" s="487">
        <f t="shared" si="1"/>
        <v>9645</v>
      </c>
      <c r="H14" s="464">
        <f t="shared" si="1"/>
        <v>36</v>
      </c>
      <c r="I14" s="464">
        <f t="shared" si="1"/>
        <v>88</v>
      </c>
      <c r="J14" s="487">
        <f t="shared" si="1"/>
        <v>124</v>
      </c>
      <c r="K14" s="1474">
        <f t="shared" si="1"/>
        <v>0</v>
      </c>
      <c r="L14" s="464">
        <f t="shared" si="1"/>
        <v>35716</v>
      </c>
      <c r="M14" s="487">
        <f t="shared" si="1"/>
        <v>35716</v>
      </c>
      <c r="N14" s="222">
        <f t="shared" si="2"/>
        <v>45485</v>
      </c>
      <c r="O14" s="475" t="s">
        <v>6</v>
      </c>
    </row>
    <row r="15" spans="1:18" s="45" customFormat="1" ht="20.65" customHeight="1" x14ac:dyDescent="0.2">
      <c r="A15" s="598" t="s">
        <v>141</v>
      </c>
      <c r="B15" s="465">
        <f t="shared" si="1"/>
        <v>973</v>
      </c>
      <c r="C15" s="465">
        <f t="shared" si="1"/>
        <v>287</v>
      </c>
      <c r="D15" s="465">
        <f t="shared" si="1"/>
        <v>1605</v>
      </c>
      <c r="E15" s="465">
        <f t="shared" si="1"/>
        <v>1128</v>
      </c>
      <c r="F15" s="1475">
        <f t="shared" si="1"/>
        <v>0</v>
      </c>
      <c r="G15" s="492">
        <f t="shared" si="1"/>
        <v>3993</v>
      </c>
      <c r="H15" s="465">
        <f t="shared" si="1"/>
        <v>6</v>
      </c>
      <c r="I15" s="465">
        <f t="shared" si="1"/>
        <v>25</v>
      </c>
      <c r="J15" s="492">
        <f t="shared" si="1"/>
        <v>31</v>
      </c>
      <c r="K15" s="1475">
        <f t="shared" si="1"/>
        <v>0</v>
      </c>
      <c r="L15" s="465">
        <f t="shared" si="1"/>
        <v>6272</v>
      </c>
      <c r="M15" s="492">
        <f t="shared" si="1"/>
        <v>6272</v>
      </c>
      <c r="N15" s="485">
        <f t="shared" si="2"/>
        <v>10296</v>
      </c>
      <c r="O15" s="599" t="s">
        <v>5</v>
      </c>
    </row>
    <row r="16" spans="1:18" s="72" customFormat="1" ht="20.65" customHeight="1" x14ac:dyDescent="0.2">
      <c r="A16" s="183" t="s">
        <v>706</v>
      </c>
      <c r="B16" s="104">
        <f t="shared" ref="B16:M16" si="3">SUM(B17:B22)</f>
        <v>6397</v>
      </c>
      <c r="C16" s="104">
        <f t="shared" si="3"/>
        <v>401</v>
      </c>
      <c r="D16" s="104">
        <f t="shared" si="3"/>
        <v>3312</v>
      </c>
      <c r="E16" s="1478">
        <f t="shared" si="3"/>
        <v>0</v>
      </c>
      <c r="F16" s="104">
        <f t="shared" si="3"/>
        <v>6337</v>
      </c>
      <c r="G16" s="104">
        <f t="shared" si="3"/>
        <v>16447</v>
      </c>
      <c r="H16" s="104">
        <f t="shared" si="3"/>
        <v>290</v>
      </c>
      <c r="I16" s="104">
        <f t="shared" si="3"/>
        <v>378</v>
      </c>
      <c r="J16" s="104">
        <f t="shared" si="3"/>
        <v>668</v>
      </c>
      <c r="K16" s="104">
        <f t="shared" si="3"/>
        <v>397</v>
      </c>
      <c r="L16" s="104">
        <f t="shared" si="3"/>
        <v>505273</v>
      </c>
      <c r="M16" s="104">
        <f t="shared" si="3"/>
        <v>505670</v>
      </c>
      <c r="N16" s="104">
        <f>SUM(N17:N22)</f>
        <v>522785</v>
      </c>
      <c r="O16" s="168" t="s">
        <v>13</v>
      </c>
    </row>
    <row r="17" spans="1:15" s="506" customFormat="1" ht="20.65" customHeight="1" x14ac:dyDescent="0.2">
      <c r="A17" s="505" t="s">
        <v>136</v>
      </c>
      <c r="B17" s="193">
        <v>11</v>
      </c>
      <c r="C17" s="193">
        <v>17</v>
      </c>
      <c r="D17" s="193" t="s">
        <v>16</v>
      </c>
      <c r="E17" s="193" t="s">
        <v>16</v>
      </c>
      <c r="F17" s="193">
        <v>4795</v>
      </c>
      <c r="G17" s="487">
        <f t="shared" ref="G17:G22" si="4">SUM(B17:F17)</f>
        <v>4823</v>
      </c>
      <c r="H17" s="193">
        <v>56</v>
      </c>
      <c r="I17" s="193">
        <v>16</v>
      </c>
      <c r="J17" s="487">
        <f t="shared" ref="J17:J22" si="5">I17+H17</f>
        <v>72</v>
      </c>
      <c r="K17" s="193">
        <v>148</v>
      </c>
      <c r="L17" s="193">
        <v>24546</v>
      </c>
      <c r="M17" s="487">
        <f t="shared" ref="M17:M22" si="6">L17+K17</f>
        <v>24694</v>
      </c>
      <c r="N17" s="222">
        <f t="shared" ref="N17:N22" si="7">M17+J17+G17</f>
        <v>29589</v>
      </c>
      <c r="O17" s="419" t="s">
        <v>161</v>
      </c>
    </row>
    <row r="18" spans="1:15" s="39" customFormat="1" ht="20.65" customHeight="1" x14ac:dyDescent="0.2">
      <c r="A18" s="504" t="s">
        <v>137</v>
      </c>
      <c r="B18" s="489">
        <v>1606</v>
      </c>
      <c r="C18" s="489">
        <v>51</v>
      </c>
      <c r="D18" s="489">
        <v>5</v>
      </c>
      <c r="E18" s="489" t="s">
        <v>16</v>
      </c>
      <c r="F18" s="489">
        <v>1532</v>
      </c>
      <c r="G18" s="492">
        <f t="shared" si="4"/>
        <v>3194</v>
      </c>
      <c r="H18" s="489">
        <v>163</v>
      </c>
      <c r="I18" s="489">
        <v>100</v>
      </c>
      <c r="J18" s="492">
        <f t="shared" si="5"/>
        <v>263</v>
      </c>
      <c r="K18" s="489">
        <v>249</v>
      </c>
      <c r="L18" s="489">
        <v>190353</v>
      </c>
      <c r="M18" s="492">
        <f t="shared" si="6"/>
        <v>190602</v>
      </c>
      <c r="N18" s="485">
        <f t="shared" si="7"/>
        <v>194059</v>
      </c>
      <c r="O18" s="600" t="s">
        <v>9</v>
      </c>
    </row>
    <row r="19" spans="1:15" s="506" customFormat="1" ht="20.65" customHeight="1" x14ac:dyDescent="0.2">
      <c r="A19" s="505" t="s">
        <v>138</v>
      </c>
      <c r="B19" s="193">
        <v>1382</v>
      </c>
      <c r="C19" s="193">
        <v>28</v>
      </c>
      <c r="D19" s="193">
        <v>115</v>
      </c>
      <c r="E19" s="193" t="s">
        <v>16</v>
      </c>
      <c r="F19" s="193">
        <v>10</v>
      </c>
      <c r="G19" s="487">
        <f t="shared" si="4"/>
        <v>1535</v>
      </c>
      <c r="H19" s="193">
        <v>56</v>
      </c>
      <c r="I19" s="193">
        <v>139</v>
      </c>
      <c r="J19" s="487">
        <f t="shared" si="5"/>
        <v>195</v>
      </c>
      <c r="K19" s="193" t="s">
        <v>16</v>
      </c>
      <c r="L19" s="193">
        <v>171100</v>
      </c>
      <c r="M19" s="487">
        <f t="shared" si="6"/>
        <v>171100</v>
      </c>
      <c r="N19" s="222">
        <f t="shared" si="7"/>
        <v>172830</v>
      </c>
      <c r="O19" s="419" t="s">
        <v>162</v>
      </c>
    </row>
    <row r="20" spans="1:15" s="39" customFormat="1" ht="20.65" customHeight="1" x14ac:dyDescent="0.2">
      <c r="A20" s="504" t="s">
        <v>139</v>
      </c>
      <c r="B20" s="489">
        <v>835</v>
      </c>
      <c r="C20" s="489">
        <v>20</v>
      </c>
      <c r="D20" s="489">
        <v>431</v>
      </c>
      <c r="E20" s="489" t="s">
        <v>16</v>
      </c>
      <c r="F20" s="489" t="s">
        <v>16</v>
      </c>
      <c r="G20" s="492">
        <f t="shared" si="4"/>
        <v>1286</v>
      </c>
      <c r="H20" s="489">
        <v>11</v>
      </c>
      <c r="I20" s="489">
        <v>81</v>
      </c>
      <c r="J20" s="492">
        <f t="shared" si="5"/>
        <v>92</v>
      </c>
      <c r="K20" s="489" t="s">
        <v>16</v>
      </c>
      <c r="L20" s="489">
        <v>83573</v>
      </c>
      <c r="M20" s="492">
        <f t="shared" si="6"/>
        <v>83573</v>
      </c>
      <c r="N20" s="485">
        <f t="shared" si="7"/>
        <v>84951</v>
      </c>
      <c r="O20" s="600" t="s">
        <v>7</v>
      </c>
    </row>
    <row r="21" spans="1:15" s="506" customFormat="1" ht="20.65" customHeight="1" x14ac:dyDescent="0.2">
      <c r="A21" s="505" t="s">
        <v>140</v>
      </c>
      <c r="B21" s="193">
        <v>1727</v>
      </c>
      <c r="C21" s="193">
        <v>39</v>
      </c>
      <c r="D21" s="193">
        <v>1475</v>
      </c>
      <c r="E21" s="193" t="s">
        <v>16</v>
      </c>
      <c r="F21" s="193" t="s">
        <v>16</v>
      </c>
      <c r="G21" s="487">
        <f t="shared" si="4"/>
        <v>3241</v>
      </c>
      <c r="H21" s="193">
        <v>4</v>
      </c>
      <c r="I21" s="193">
        <v>34</v>
      </c>
      <c r="J21" s="487">
        <f t="shared" si="5"/>
        <v>38</v>
      </c>
      <c r="K21" s="193" t="s">
        <v>16</v>
      </c>
      <c r="L21" s="193">
        <v>30215</v>
      </c>
      <c r="M21" s="487">
        <f t="shared" si="6"/>
        <v>30215</v>
      </c>
      <c r="N21" s="222">
        <f t="shared" si="7"/>
        <v>33494</v>
      </c>
      <c r="O21" s="419" t="s">
        <v>6</v>
      </c>
    </row>
    <row r="22" spans="1:15" s="45" customFormat="1" ht="20.65" customHeight="1" x14ac:dyDescent="0.2">
      <c r="A22" s="504" t="s">
        <v>141</v>
      </c>
      <c r="B22" s="489">
        <v>836</v>
      </c>
      <c r="C22" s="489">
        <v>246</v>
      </c>
      <c r="D22" s="489">
        <v>1286</v>
      </c>
      <c r="E22" s="489" t="s">
        <v>16</v>
      </c>
      <c r="F22" s="489" t="s">
        <v>16</v>
      </c>
      <c r="G22" s="492">
        <f t="shared" si="4"/>
        <v>2368</v>
      </c>
      <c r="H22" s="489" t="s">
        <v>16</v>
      </c>
      <c r="I22" s="489">
        <v>8</v>
      </c>
      <c r="J22" s="492">
        <f t="shared" si="5"/>
        <v>8</v>
      </c>
      <c r="K22" s="489" t="s">
        <v>16</v>
      </c>
      <c r="L22" s="489">
        <v>5486</v>
      </c>
      <c r="M22" s="492">
        <f t="shared" si="6"/>
        <v>5486</v>
      </c>
      <c r="N22" s="485">
        <f t="shared" si="7"/>
        <v>7862</v>
      </c>
      <c r="O22" s="600" t="s">
        <v>5</v>
      </c>
    </row>
    <row r="23" spans="1:15" s="72" customFormat="1" ht="20.65" customHeight="1" x14ac:dyDescent="0.2">
      <c r="A23" s="183" t="s">
        <v>1468</v>
      </c>
      <c r="B23" s="104">
        <f t="shared" ref="B23:M23" si="8">SUM(B24:B29)</f>
        <v>2768</v>
      </c>
      <c r="C23" s="104">
        <f t="shared" si="8"/>
        <v>203</v>
      </c>
      <c r="D23" s="104">
        <f t="shared" si="8"/>
        <v>3476</v>
      </c>
      <c r="E23" s="104">
        <f t="shared" si="8"/>
        <v>68408</v>
      </c>
      <c r="F23" s="104">
        <f t="shared" si="8"/>
        <v>8433</v>
      </c>
      <c r="G23" s="104">
        <f t="shared" si="8"/>
        <v>83288</v>
      </c>
      <c r="H23" s="104">
        <f t="shared" si="8"/>
        <v>699</v>
      </c>
      <c r="I23" s="104">
        <f>SUM(I24:I29)</f>
        <v>1254</v>
      </c>
      <c r="J23" s="104">
        <f>SUM(J24:J29)</f>
        <v>1953</v>
      </c>
      <c r="K23" s="104">
        <f t="shared" si="8"/>
        <v>344</v>
      </c>
      <c r="L23" s="104">
        <f t="shared" si="8"/>
        <v>158312</v>
      </c>
      <c r="M23" s="104">
        <f t="shared" si="8"/>
        <v>158656</v>
      </c>
      <c r="N23" s="104">
        <f>SUM(N24:N29)</f>
        <v>243897</v>
      </c>
      <c r="O23" s="168" t="s">
        <v>14</v>
      </c>
    </row>
    <row r="24" spans="1:15" s="506" customFormat="1" ht="20.65" customHeight="1" x14ac:dyDescent="0.2">
      <c r="A24" s="505" t="s">
        <v>136</v>
      </c>
      <c r="B24" s="193">
        <v>219</v>
      </c>
      <c r="C24" s="193">
        <v>14</v>
      </c>
      <c r="D24" s="193" t="s">
        <v>16</v>
      </c>
      <c r="E24" s="193">
        <v>1423</v>
      </c>
      <c r="F24" s="193">
        <v>5914</v>
      </c>
      <c r="G24" s="487">
        <f t="shared" ref="G24:G29" si="9">SUM(B24:F24)</f>
        <v>7570</v>
      </c>
      <c r="H24" s="193">
        <v>170</v>
      </c>
      <c r="I24" s="193">
        <v>18</v>
      </c>
      <c r="J24" s="487">
        <f t="shared" ref="J24:J29" si="10">I24+H24</f>
        <v>188</v>
      </c>
      <c r="K24" s="193">
        <v>138</v>
      </c>
      <c r="L24" s="193">
        <v>6220</v>
      </c>
      <c r="M24" s="487">
        <f t="shared" ref="M24:M29" si="11">L24+K24</f>
        <v>6358</v>
      </c>
      <c r="N24" s="222">
        <f t="shared" ref="N24:N29" si="12">M24+J24+G24</f>
        <v>14116</v>
      </c>
      <c r="O24" s="419" t="s">
        <v>161</v>
      </c>
    </row>
    <row r="25" spans="1:15" s="39" customFormat="1" ht="20.65" customHeight="1" x14ac:dyDescent="0.2">
      <c r="A25" s="504" t="s">
        <v>137</v>
      </c>
      <c r="B25" s="489">
        <v>946</v>
      </c>
      <c r="C25" s="489">
        <v>41</v>
      </c>
      <c r="D25" s="489">
        <v>6</v>
      </c>
      <c r="E25" s="489">
        <v>27436</v>
      </c>
      <c r="F25" s="489">
        <v>2504</v>
      </c>
      <c r="G25" s="492">
        <f t="shared" si="9"/>
        <v>30933</v>
      </c>
      <c r="H25" s="489">
        <v>371</v>
      </c>
      <c r="I25" s="489">
        <v>428</v>
      </c>
      <c r="J25" s="492">
        <f t="shared" si="10"/>
        <v>799</v>
      </c>
      <c r="K25" s="489">
        <v>206</v>
      </c>
      <c r="L25" s="489">
        <v>69444</v>
      </c>
      <c r="M25" s="492">
        <f t="shared" si="11"/>
        <v>69650</v>
      </c>
      <c r="N25" s="485">
        <f t="shared" si="12"/>
        <v>101382</v>
      </c>
      <c r="O25" s="600" t="s">
        <v>9</v>
      </c>
    </row>
    <row r="26" spans="1:15" s="506" customFormat="1" ht="20.65" customHeight="1" x14ac:dyDescent="0.2">
      <c r="A26" s="505" t="s">
        <v>138</v>
      </c>
      <c r="B26" s="193">
        <v>757</v>
      </c>
      <c r="C26" s="193">
        <v>39</v>
      </c>
      <c r="D26" s="193">
        <v>102</v>
      </c>
      <c r="E26" s="193">
        <v>24249</v>
      </c>
      <c r="F26" s="193">
        <v>15</v>
      </c>
      <c r="G26" s="487">
        <f t="shared" si="9"/>
        <v>25162</v>
      </c>
      <c r="H26" s="193">
        <v>57</v>
      </c>
      <c r="I26" s="193">
        <v>438</v>
      </c>
      <c r="J26" s="487">
        <f t="shared" si="10"/>
        <v>495</v>
      </c>
      <c r="K26" s="193" t="s">
        <v>16</v>
      </c>
      <c r="L26" s="193">
        <v>54362</v>
      </c>
      <c r="M26" s="487">
        <f t="shared" si="11"/>
        <v>54362</v>
      </c>
      <c r="N26" s="222">
        <f t="shared" si="12"/>
        <v>80019</v>
      </c>
      <c r="O26" s="419" t="s">
        <v>162</v>
      </c>
    </row>
    <row r="27" spans="1:15" s="45" customFormat="1" ht="20.65" customHeight="1" x14ac:dyDescent="0.2">
      <c r="A27" s="504" t="s">
        <v>139</v>
      </c>
      <c r="B27" s="489">
        <v>461</v>
      </c>
      <c r="C27" s="489">
        <v>22</v>
      </c>
      <c r="D27" s="489">
        <v>1221</v>
      </c>
      <c r="E27" s="489">
        <v>9890</v>
      </c>
      <c r="F27" s="489" t="s">
        <v>16</v>
      </c>
      <c r="G27" s="492">
        <f t="shared" si="9"/>
        <v>11594</v>
      </c>
      <c r="H27" s="489">
        <v>63</v>
      </c>
      <c r="I27" s="489">
        <v>299</v>
      </c>
      <c r="J27" s="492">
        <f t="shared" si="10"/>
        <v>362</v>
      </c>
      <c r="K27" s="489" t="s">
        <v>16</v>
      </c>
      <c r="L27" s="489">
        <v>21999</v>
      </c>
      <c r="M27" s="492">
        <f t="shared" si="11"/>
        <v>21999</v>
      </c>
      <c r="N27" s="485">
        <f t="shared" si="12"/>
        <v>33955</v>
      </c>
      <c r="O27" s="600" t="s">
        <v>7</v>
      </c>
    </row>
    <row r="28" spans="1:15" s="506" customFormat="1" ht="20.65" customHeight="1" x14ac:dyDescent="0.2">
      <c r="A28" s="505" t="s">
        <v>140</v>
      </c>
      <c r="B28" s="193">
        <v>248</v>
      </c>
      <c r="C28" s="193">
        <v>46</v>
      </c>
      <c r="D28" s="193">
        <v>1828</v>
      </c>
      <c r="E28" s="193">
        <v>4282</v>
      </c>
      <c r="F28" s="193" t="s">
        <v>16</v>
      </c>
      <c r="G28" s="487">
        <f t="shared" si="9"/>
        <v>6404</v>
      </c>
      <c r="H28" s="193">
        <v>32</v>
      </c>
      <c r="I28" s="193">
        <v>54</v>
      </c>
      <c r="J28" s="487">
        <f t="shared" si="10"/>
        <v>86</v>
      </c>
      <c r="K28" s="193" t="s">
        <v>16</v>
      </c>
      <c r="L28" s="193">
        <v>5501</v>
      </c>
      <c r="M28" s="487">
        <f t="shared" si="11"/>
        <v>5501</v>
      </c>
      <c r="N28" s="222">
        <f t="shared" si="12"/>
        <v>11991</v>
      </c>
      <c r="O28" s="419" t="s">
        <v>6</v>
      </c>
    </row>
    <row r="29" spans="1:15" s="45" customFormat="1" ht="20.65" customHeight="1" x14ac:dyDescent="0.2">
      <c r="A29" s="507" t="s">
        <v>141</v>
      </c>
      <c r="B29" s="490">
        <v>137</v>
      </c>
      <c r="C29" s="490">
        <v>41</v>
      </c>
      <c r="D29" s="490">
        <v>319</v>
      </c>
      <c r="E29" s="490">
        <v>1128</v>
      </c>
      <c r="F29" s="490" t="s">
        <v>16</v>
      </c>
      <c r="G29" s="493">
        <f t="shared" si="9"/>
        <v>1625</v>
      </c>
      <c r="H29" s="490">
        <v>6</v>
      </c>
      <c r="I29" s="490">
        <v>17</v>
      </c>
      <c r="J29" s="493">
        <f t="shared" si="10"/>
        <v>23</v>
      </c>
      <c r="K29" s="490" t="s">
        <v>16</v>
      </c>
      <c r="L29" s="490">
        <v>786</v>
      </c>
      <c r="M29" s="493">
        <f t="shared" si="11"/>
        <v>786</v>
      </c>
      <c r="N29" s="491">
        <f t="shared" si="12"/>
        <v>2434</v>
      </c>
      <c r="O29" s="601" t="s">
        <v>5</v>
      </c>
    </row>
  </sheetData>
  <mergeCells count="20">
    <mergeCell ref="A1:O1"/>
    <mergeCell ref="A2:O2"/>
    <mergeCell ref="A3:O3"/>
    <mergeCell ref="B4:N4"/>
    <mergeCell ref="B6:G6"/>
    <mergeCell ref="H6:M6"/>
    <mergeCell ref="N6:N8"/>
    <mergeCell ref="B7:B8"/>
    <mergeCell ref="C7:C8"/>
    <mergeCell ref="K7:K8"/>
    <mergeCell ref="L7:L8"/>
    <mergeCell ref="A5:A8"/>
    <mergeCell ref="O5:O8"/>
    <mergeCell ref="B5:N5"/>
    <mergeCell ref="M7:M8"/>
    <mergeCell ref="D7:D8"/>
    <mergeCell ref="E7:E8"/>
    <mergeCell ref="F7:F8"/>
    <mergeCell ref="G7:G8"/>
    <mergeCell ref="H7:J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978D-18F6-4ADF-817C-3934F9D00E37}">
  <sheetPr>
    <tabColor theme="7" tint="-0.249977111117893"/>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7.5" style="42" customWidth="1"/>
    <col min="2" max="16384" width="8.875" style="42"/>
  </cols>
  <sheetData>
    <row r="1" spans="1:1" ht="34.5" x14ac:dyDescent="0.45">
      <c r="A1" s="41" t="s">
        <v>154</v>
      </c>
    </row>
    <row r="2" spans="1:1" ht="23.25" x14ac:dyDescent="0.35">
      <c r="A2" s="43" t="s">
        <v>1740</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1E257-E710-4D15-89BE-D7A123A6F61B}">
  <sheetPr>
    <tabColor theme="7" tint="-0.499984740745262"/>
    <pageSetUpPr fitToPage="1"/>
  </sheetPr>
  <dimension ref="A1:P22"/>
  <sheetViews>
    <sheetView view="pageBreakPreview" zoomScale="60" zoomScaleNormal="100" workbookViewId="0">
      <selection activeCell="A90" sqref="A90"/>
    </sheetView>
  </sheetViews>
  <sheetFormatPr defaultColWidth="9.125" defaultRowHeight="12.75" x14ac:dyDescent="0.2"/>
  <cols>
    <col min="1" max="1" width="17.5" style="17" customWidth="1"/>
    <col min="2" max="10" width="11.375" style="17" customWidth="1"/>
    <col min="11" max="11" width="17.5" style="17" customWidth="1"/>
    <col min="12" max="12" width="9.125" style="17"/>
    <col min="13" max="16" width="13.125" style="17" customWidth="1"/>
    <col min="17" max="16384" width="9.125" style="17"/>
  </cols>
  <sheetData>
    <row r="1" spans="1:16" s="7" customFormat="1" ht="21" customHeight="1" x14ac:dyDescent="0.25">
      <c r="A1" s="1645" t="s">
        <v>155</v>
      </c>
      <c r="B1" s="1645"/>
      <c r="C1" s="1645"/>
      <c r="D1" s="1645"/>
      <c r="E1" s="1645"/>
      <c r="F1" s="1645"/>
      <c r="G1" s="1645"/>
      <c r="H1" s="1645"/>
      <c r="I1" s="1645"/>
      <c r="J1" s="1645"/>
      <c r="K1" s="1645"/>
    </row>
    <row r="2" spans="1:16" s="7" customFormat="1" ht="21" customHeight="1" x14ac:dyDescent="0.2">
      <c r="A2" s="1646" t="s">
        <v>929</v>
      </c>
      <c r="B2" s="1646"/>
      <c r="C2" s="1646"/>
      <c r="D2" s="1646"/>
      <c r="E2" s="1646"/>
      <c r="F2" s="1646"/>
      <c r="G2" s="1646"/>
      <c r="H2" s="1646"/>
      <c r="I2" s="1646"/>
      <c r="J2" s="1646"/>
      <c r="K2" s="1646"/>
      <c r="N2" s="7" t="s">
        <v>157</v>
      </c>
    </row>
    <row r="3" spans="1:16" s="7" customFormat="1" ht="21" customHeight="1" x14ac:dyDescent="0.2">
      <c r="A3" s="1647" t="s">
        <v>1651</v>
      </c>
      <c r="B3" s="1647"/>
      <c r="C3" s="1647"/>
      <c r="D3" s="1647"/>
      <c r="E3" s="1647"/>
      <c r="F3" s="1647"/>
      <c r="G3" s="1647"/>
      <c r="H3" s="1647"/>
      <c r="I3" s="1647"/>
      <c r="J3" s="1647"/>
      <c r="K3" s="1647"/>
    </row>
    <row r="4" spans="1:16" s="12" customFormat="1" x14ac:dyDescent="0.2">
      <c r="A4" s="34" t="s">
        <v>142</v>
      </c>
      <c r="B4" s="24"/>
      <c r="C4" s="1648"/>
      <c r="D4" s="1648"/>
      <c r="E4" s="1648"/>
      <c r="F4" s="1648"/>
      <c r="G4" s="1648"/>
      <c r="H4" s="1648"/>
      <c r="I4" s="1648"/>
      <c r="K4" s="23" t="s">
        <v>143</v>
      </c>
    </row>
    <row r="5" spans="1:16" s="9" customFormat="1" ht="36.6" customHeight="1" x14ac:dyDescent="0.2">
      <c r="A5" s="1649" t="s">
        <v>935</v>
      </c>
      <c r="B5" s="1752" t="s">
        <v>1802</v>
      </c>
      <c r="C5" s="1752"/>
      <c r="D5" s="1752"/>
      <c r="E5" s="1752" t="s">
        <v>1801</v>
      </c>
      <c r="F5" s="1752"/>
      <c r="G5" s="1752"/>
      <c r="H5" s="1753" t="s">
        <v>1803</v>
      </c>
      <c r="I5" s="1754"/>
      <c r="J5" s="1754"/>
      <c r="K5" s="1680" t="s">
        <v>158</v>
      </c>
    </row>
    <row r="6" spans="1:16" s="38" customFormat="1" ht="43.9" customHeight="1" x14ac:dyDescent="0.2">
      <c r="A6" s="1650"/>
      <c r="B6" s="391" t="s">
        <v>1753</v>
      </c>
      <c r="C6" s="392" t="s">
        <v>1804</v>
      </c>
      <c r="D6" s="392" t="s">
        <v>685</v>
      </c>
      <c r="E6" s="391" t="s">
        <v>1753</v>
      </c>
      <c r="F6" s="1343" t="s">
        <v>1804</v>
      </c>
      <c r="G6" s="1343" t="s">
        <v>685</v>
      </c>
      <c r="H6" s="391" t="s">
        <v>1753</v>
      </c>
      <c r="I6" s="393" t="s">
        <v>1805</v>
      </c>
      <c r="J6" s="393" t="s">
        <v>1806</v>
      </c>
      <c r="K6" s="1681"/>
      <c r="M6" s="1364"/>
      <c r="N6" s="1364"/>
      <c r="O6" s="1366" t="s">
        <v>1496</v>
      </c>
      <c r="P6" s="1409" t="s">
        <v>1495</v>
      </c>
    </row>
    <row r="7" spans="1:16" s="12" customFormat="1" ht="30" customHeight="1" thickBot="1" x14ac:dyDescent="0.25">
      <c r="A7" s="236" t="s">
        <v>1259</v>
      </c>
      <c r="B7" s="99">
        <f t="shared" ref="B7:I7" si="0">SUM(B8:B15)</f>
        <v>18360</v>
      </c>
      <c r="C7" s="99">
        <f t="shared" si="0"/>
        <v>9040</v>
      </c>
      <c r="D7" s="99">
        <f t="shared" si="0"/>
        <v>9320</v>
      </c>
      <c r="E7" s="99">
        <f t="shared" si="0"/>
        <v>2665573</v>
      </c>
      <c r="F7" s="99">
        <f t="shared" si="0"/>
        <v>723180</v>
      </c>
      <c r="G7" s="99">
        <f t="shared" si="0"/>
        <v>1942393</v>
      </c>
      <c r="H7" s="99">
        <f>SUM(H8:H15)</f>
        <v>2683933</v>
      </c>
      <c r="I7" s="99">
        <f t="shared" si="0"/>
        <v>732220</v>
      </c>
      <c r="J7" s="99">
        <f>SUM(J8:J15)</f>
        <v>1951713</v>
      </c>
      <c r="K7" s="237" t="s">
        <v>12</v>
      </c>
      <c r="M7" s="1654" t="s">
        <v>160</v>
      </c>
      <c r="N7" s="1360" t="s">
        <v>1435</v>
      </c>
      <c r="O7" s="1426">
        <f>G8</f>
        <v>143442</v>
      </c>
      <c r="P7" s="1426">
        <f>D8</f>
        <v>3103</v>
      </c>
    </row>
    <row r="8" spans="1:16" s="38" customFormat="1" ht="30" customHeight="1" thickTop="1" thickBot="1" x14ac:dyDescent="0.25">
      <c r="A8" s="89" t="s">
        <v>159</v>
      </c>
      <c r="B8" s="238">
        <f t="shared" ref="B8:B15" si="1">SUM(C8:D8)</f>
        <v>5316</v>
      </c>
      <c r="C8" s="90">
        <v>2213</v>
      </c>
      <c r="D8" s="90">
        <v>3103</v>
      </c>
      <c r="E8" s="238">
        <f t="shared" ref="E8:E15" si="2">SUM(F8:G8)</f>
        <v>281813</v>
      </c>
      <c r="F8" s="90">
        <v>138371</v>
      </c>
      <c r="G8" s="90">
        <v>143442</v>
      </c>
      <c r="H8" s="98">
        <f>SUM(E8+B8)</f>
        <v>287129</v>
      </c>
      <c r="I8" s="96">
        <f>SUM(F8+C8)</f>
        <v>140584</v>
      </c>
      <c r="J8" s="96">
        <f>SUM(D8+G8)</f>
        <v>146545</v>
      </c>
      <c r="K8" s="95" t="s">
        <v>160</v>
      </c>
      <c r="M8" s="1654"/>
      <c r="N8" s="1360" t="s">
        <v>1434</v>
      </c>
      <c r="O8" s="1426">
        <f>F8</f>
        <v>138371</v>
      </c>
      <c r="P8" s="1426">
        <f>C8</f>
        <v>2213</v>
      </c>
    </row>
    <row r="9" spans="1:16" s="12" customFormat="1" ht="30" customHeight="1" thickTop="1" thickBot="1" x14ac:dyDescent="0.25">
      <c r="A9" s="10" t="s">
        <v>136</v>
      </c>
      <c r="B9" s="239">
        <f t="shared" si="1"/>
        <v>2909</v>
      </c>
      <c r="C9" s="29">
        <v>1265</v>
      </c>
      <c r="D9" s="29">
        <v>1644</v>
      </c>
      <c r="E9" s="239">
        <f t="shared" si="2"/>
        <v>298052</v>
      </c>
      <c r="F9" s="29">
        <v>91640</v>
      </c>
      <c r="G9" s="29">
        <v>206412</v>
      </c>
      <c r="H9" s="99">
        <f>SUM(E9+B9)</f>
        <v>300961</v>
      </c>
      <c r="I9" s="97">
        <f t="shared" ref="I9:I15" si="3">SUM(F9+C9)</f>
        <v>92905</v>
      </c>
      <c r="J9" s="97">
        <f t="shared" ref="J9:J15" si="4">SUM(D9+G9)</f>
        <v>208056</v>
      </c>
      <c r="K9" s="11" t="s">
        <v>161</v>
      </c>
      <c r="M9" s="1654" t="s">
        <v>10</v>
      </c>
      <c r="N9" s="1360" t="s">
        <v>1435</v>
      </c>
      <c r="O9" s="1426">
        <f>G9</f>
        <v>206412</v>
      </c>
      <c r="P9" s="1426">
        <f>D9</f>
        <v>1644</v>
      </c>
    </row>
    <row r="10" spans="1:16" s="38" customFormat="1" ht="30" customHeight="1" thickTop="1" thickBot="1" x14ac:dyDescent="0.25">
      <c r="A10" s="89" t="s">
        <v>137</v>
      </c>
      <c r="B10" s="238">
        <f t="shared" si="1"/>
        <v>2000</v>
      </c>
      <c r="C10" s="90">
        <v>1119</v>
      </c>
      <c r="D10" s="90">
        <v>881</v>
      </c>
      <c r="E10" s="238">
        <f t="shared" si="2"/>
        <v>887383</v>
      </c>
      <c r="F10" s="90">
        <v>207380</v>
      </c>
      <c r="G10" s="90">
        <v>680003</v>
      </c>
      <c r="H10" s="98">
        <f t="shared" ref="H10:H15" si="5">SUM(E10+B10)</f>
        <v>889383</v>
      </c>
      <c r="I10" s="96">
        <f t="shared" si="3"/>
        <v>208499</v>
      </c>
      <c r="J10" s="96">
        <f t="shared" si="4"/>
        <v>680884</v>
      </c>
      <c r="K10" s="95" t="s">
        <v>9</v>
      </c>
      <c r="M10" s="1654"/>
      <c r="N10" s="1360" t="s">
        <v>1434</v>
      </c>
      <c r="O10" s="1426">
        <f>F9</f>
        <v>91640</v>
      </c>
      <c r="P10" s="1426">
        <f>C9</f>
        <v>1265</v>
      </c>
    </row>
    <row r="11" spans="1:16" s="12" customFormat="1" ht="30" customHeight="1" thickTop="1" thickBot="1" x14ac:dyDescent="0.25">
      <c r="A11" s="10" t="s">
        <v>138</v>
      </c>
      <c r="B11" s="239">
        <f t="shared" si="1"/>
        <v>1857</v>
      </c>
      <c r="C11" s="29">
        <v>1047</v>
      </c>
      <c r="D11" s="29">
        <v>810</v>
      </c>
      <c r="E11" s="239">
        <f t="shared" si="2"/>
        <v>731890</v>
      </c>
      <c r="F11" s="29">
        <v>169589</v>
      </c>
      <c r="G11" s="29">
        <v>562301</v>
      </c>
      <c r="H11" s="99">
        <f t="shared" si="5"/>
        <v>733747</v>
      </c>
      <c r="I11" s="97">
        <f t="shared" si="3"/>
        <v>170636</v>
      </c>
      <c r="J11" s="97">
        <f t="shared" si="4"/>
        <v>563111</v>
      </c>
      <c r="K11" s="11" t="s">
        <v>162</v>
      </c>
      <c r="M11" s="1684" t="s">
        <v>9</v>
      </c>
      <c r="N11" s="1360" t="s">
        <v>1435</v>
      </c>
      <c r="O11" s="1426">
        <f>G10</f>
        <v>680003</v>
      </c>
      <c r="P11" s="1426">
        <f>D10</f>
        <v>881</v>
      </c>
    </row>
    <row r="12" spans="1:16" s="38" customFormat="1" ht="30" customHeight="1" thickTop="1" thickBot="1" x14ac:dyDescent="0.25">
      <c r="A12" s="89" t="s">
        <v>139</v>
      </c>
      <c r="B12" s="238">
        <f t="shared" si="1"/>
        <v>1472</v>
      </c>
      <c r="C12" s="90">
        <v>777</v>
      </c>
      <c r="D12" s="90">
        <v>695</v>
      </c>
      <c r="E12" s="238">
        <f t="shared" si="2"/>
        <v>323784</v>
      </c>
      <c r="F12" s="90">
        <v>74871</v>
      </c>
      <c r="G12" s="90">
        <v>248913</v>
      </c>
      <c r="H12" s="98">
        <f t="shared" si="5"/>
        <v>325256</v>
      </c>
      <c r="I12" s="96">
        <f t="shared" si="3"/>
        <v>75648</v>
      </c>
      <c r="J12" s="96">
        <f t="shared" si="4"/>
        <v>249608</v>
      </c>
      <c r="K12" s="95" t="s">
        <v>7</v>
      </c>
      <c r="M12" s="1685"/>
      <c r="N12" s="1360" t="s">
        <v>1434</v>
      </c>
      <c r="O12" s="1427">
        <f>F10</f>
        <v>207380</v>
      </c>
      <c r="P12" s="1427">
        <f>C10</f>
        <v>1119</v>
      </c>
    </row>
    <row r="13" spans="1:16" s="12" customFormat="1" ht="30" customHeight="1" thickTop="1" thickBot="1" x14ac:dyDescent="0.25">
      <c r="A13" s="10" t="s">
        <v>140</v>
      </c>
      <c r="B13" s="239">
        <f t="shared" si="1"/>
        <v>1522</v>
      </c>
      <c r="C13" s="29">
        <v>877</v>
      </c>
      <c r="D13" s="29">
        <v>645</v>
      </c>
      <c r="E13" s="239">
        <f t="shared" si="2"/>
        <v>111209</v>
      </c>
      <c r="F13" s="29">
        <v>29540</v>
      </c>
      <c r="G13" s="29">
        <v>81669</v>
      </c>
      <c r="H13" s="99">
        <f t="shared" si="5"/>
        <v>112731</v>
      </c>
      <c r="I13" s="97">
        <f t="shared" si="3"/>
        <v>30417</v>
      </c>
      <c r="J13" s="97">
        <f t="shared" si="4"/>
        <v>82314</v>
      </c>
      <c r="K13" s="11" t="s">
        <v>6</v>
      </c>
      <c r="M13" s="1684" t="s">
        <v>8</v>
      </c>
      <c r="N13" s="1360" t="s">
        <v>1435</v>
      </c>
      <c r="O13" s="1426">
        <f>G11</f>
        <v>562301</v>
      </c>
      <c r="P13" s="1426">
        <f>D11</f>
        <v>810</v>
      </c>
    </row>
    <row r="14" spans="1:16" s="38" customFormat="1" ht="30" customHeight="1" thickTop="1" thickBot="1" x14ac:dyDescent="0.25">
      <c r="A14" s="89" t="s">
        <v>163</v>
      </c>
      <c r="B14" s="238">
        <f t="shared" si="1"/>
        <v>1674</v>
      </c>
      <c r="C14" s="90">
        <v>919</v>
      </c>
      <c r="D14" s="90">
        <v>755</v>
      </c>
      <c r="E14" s="238">
        <f t="shared" si="2"/>
        <v>24804</v>
      </c>
      <c r="F14" s="90">
        <v>8751</v>
      </c>
      <c r="G14" s="90">
        <v>16053</v>
      </c>
      <c r="H14" s="98">
        <f t="shared" si="5"/>
        <v>26478</v>
      </c>
      <c r="I14" s="96">
        <f t="shared" si="3"/>
        <v>9670</v>
      </c>
      <c r="J14" s="96">
        <f t="shared" si="4"/>
        <v>16808</v>
      </c>
      <c r="K14" s="95" t="s">
        <v>164</v>
      </c>
      <c r="M14" s="1685"/>
      <c r="N14" s="1360" t="s">
        <v>1434</v>
      </c>
      <c r="O14" s="1426">
        <f>F11</f>
        <v>169589</v>
      </c>
      <c r="P14" s="1426">
        <f>C11</f>
        <v>1047</v>
      </c>
    </row>
    <row r="15" spans="1:16" s="12" customFormat="1" ht="30" customHeight="1" thickTop="1" x14ac:dyDescent="0.2">
      <c r="A15" s="240" t="s">
        <v>165</v>
      </c>
      <c r="B15" s="241">
        <f t="shared" si="1"/>
        <v>1610</v>
      </c>
      <c r="C15" s="242">
        <v>823</v>
      </c>
      <c r="D15" s="242">
        <v>787</v>
      </c>
      <c r="E15" s="241">
        <f t="shared" si="2"/>
        <v>6638</v>
      </c>
      <c r="F15" s="242">
        <v>3038</v>
      </c>
      <c r="G15" s="242">
        <v>3600</v>
      </c>
      <c r="H15" s="241">
        <f t="shared" si="5"/>
        <v>8248</v>
      </c>
      <c r="I15" s="243">
        <f t="shared" si="3"/>
        <v>3861</v>
      </c>
      <c r="J15" s="243">
        <f t="shared" si="4"/>
        <v>4387</v>
      </c>
      <c r="K15" s="244" t="s">
        <v>166</v>
      </c>
      <c r="M15" s="1684" t="s">
        <v>7</v>
      </c>
      <c r="N15" s="1360" t="s">
        <v>1435</v>
      </c>
      <c r="O15" s="1426">
        <f>G12</f>
        <v>248913</v>
      </c>
      <c r="P15" s="1426">
        <f>D12</f>
        <v>695</v>
      </c>
    </row>
    <row r="16" spans="1:16" ht="15" x14ac:dyDescent="0.2">
      <c r="M16" s="1685"/>
      <c r="N16" s="1360" t="s">
        <v>1434</v>
      </c>
      <c r="O16" s="1426">
        <f>F12</f>
        <v>74871</v>
      </c>
      <c r="P16" s="1426">
        <f>C12</f>
        <v>777</v>
      </c>
    </row>
    <row r="17" spans="13:16" ht="15" x14ac:dyDescent="0.2">
      <c r="M17" s="1684" t="s">
        <v>6</v>
      </c>
      <c r="N17" s="1360" t="s">
        <v>1435</v>
      </c>
      <c r="O17" s="1426">
        <f>G13</f>
        <v>81669</v>
      </c>
      <c r="P17" s="1426">
        <f>D13</f>
        <v>645</v>
      </c>
    </row>
    <row r="18" spans="13:16" ht="15" x14ac:dyDescent="0.2">
      <c r="M18" s="1685"/>
      <c r="N18" s="1360" t="s">
        <v>1434</v>
      </c>
      <c r="O18" s="1426">
        <f>F13</f>
        <v>29540</v>
      </c>
      <c r="P18" s="1426">
        <f>C13</f>
        <v>877</v>
      </c>
    </row>
    <row r="19" spans="13:16" ht="15" x14ac:dyDescent="0.2">
      <c r="M19" s="1684" t="s">
        <v>164</v>
      </c>
      <c r="N19" s="1360" t="s">
        <v>1435</v>
      </c>
      <c r="O19" s="1426">
        <f>G14</f>
        <v>16053</v>
      </c>
      <c r="P19" s="1426">
        <f>D14</f>
        <v>755</v>
      </c>
    </row>
    <row r="20" spans="13:16" ht="15" x14ac:dyDescent="0.2">
      <c r="M20" s="1685"/>
      <c r="N20" s="1360" t="s">
        <v>1434</v>
      </c>
      <c r="O20" s="1426">
        <f>F14</f>
        <v>8751</v>
      </c>
      <c r="P20" s="1426">
        <f>C14</f>
        <v>919</v>
      </c>
    </row>
    <row r="21" spans="13:16" ht="15" x14ac:dyDescent="0.2">
      <c r="M21" s="1684" t="s">
        <v>166</v>
      </c>
      <c r="N21" s="1360" t="s">
        <v>1435</v>
      </c>
      <c r="O21" s="1426">
        <f>G15</f>
        <v>3600</v>
      </c>
      <c r="P21" s="1426">
        <f>D15</f>
        <v>787</v>
      </c>
    </row>
    <row r="22" spans="13:16" ht="15" x14ac:dyDescent="0.2">
      <c r="M22" s="1685"/>
      <c r="N22" s="1360" t="s">
        <v>1434</v>
      </c>
      <c r="O22" s="1426">
        <f>F15</f>
        <v>3038</v>
      </c>
      <c r="P22" s="1426">
        <f>C15</f>
        <v>823</v>
      </c>
    </row>
  </sheetData>
  <mergeCells count="17">
    <mergeCell ref="M17:M18"/>
    <mergeCell ref="M19:M20"/>
    <mergeCell ref="M21:M22"/>
    <mergeCell ref="M15:M16"/>
    <mergeCell ref="M7:M8"/>
    <mergeCell ref="M11:M12"/>
    <mergeCell ref="M13:M14"/>
    <mergeCell ref="M9:M10"/>
    <mergeCell ref="A1:K1"/>
    <mergeCell ref="A2:K2"/>
    <mergeCell ref="A3:K3"/>
    <mergeCell ref="C4:I4"/>
    <mergeCell ref="A5:A6"/>
    <mergeCell ref="B5:D5"/>
    <mergeCell ref="E5:G5"/>
    <mergeCell ref="H5:J5"/>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3BFE-663E-486C-95B1-46A6B2BE4EDB}">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1090</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168</v>
      </c>
    </row>
    <row r="3" spans="1:12" s="7" customFormat="1" ht="21" customHeight="1" x14ac:dyDescent="0.2">
      <c r="A3" s="1647" t="s">
        <v>1654</v>
      </c>
      <c r="B3" s="1647"/>
      <c r="C3" s="1647"/>
      <c r="D3" s="1647"/>
      <c r="E3" s="1647"/>
      <c r="F3" s="1647"/>
      <c r="G3" s="1647"/>
      <c r="H3" s="1647"/>
      <c r="I3" s="1647"/>
    </row>
    <row r="4" spans="1:12" s="12" customFormat="1" x14ac:dyDescent="0.2">
      <c r="A4" s="34" t="s">
        <v>144</v>
      </c>
      <c r="B4" s="1648"/>
      <c r="C4" s="1648"/>
      <c r="D4" s="1648"/>
      <c r="E4" s="1648"/>
      <c r="F4" s="1648"/>
      <c r="G4" s="1648"/>
      <c r="H4" s="1648"/>
      <c r="I4" s="23" t="s">
        <v>1866</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766682</v>
      </c>
      <c r="C8" s="246">
        <f t="shared" si="0"/>
        <v>583130</v>
      </c>
      <c r="D8" s="246">
        <f t="shared" si="0"/>
        <v>504449</v>
      </c>
      <c r="E8" s="246">
        <f t="shared" si="0"/>
        <v>430834</v>
      </c>
      <c r="F8" s="246">
        <f t="shared" si="0"/>
        <v>221046</v>
      </c>
      <c r="G8" s="246">
        <f t="shared" si="0"/>
        <v>19411</v>
      </c>
      <c r="H8" s="246">
        <f>SUM(B8:G8)</f>
        <v>2525552</v>
      </c>
      <c r="I8" s="247" t="s">
        <v>80</v>
      </c>
    </row>
    <row r="9" spans="1:12" s="12" customFormat="1" ht="19.899999999999999" customHeight="1" x14ac:dyDescent="0.2">
      <c r="A9" s="622" t="s">
        <v>1496</v>
      </c>
      <c r="B9" s="623">
        <f t="shared" ref="B9:G9" si="1">SUM(B10:B17)</f>
        <v>763198</v>
      </c>
      <c r="C9" s="623">
        <f t="shared" si="1"/>
        <v>579190</v>
      </c>
      <c r="D9" s="623">
        <f t="shared" si="1"/>
        <v>502072</v>
      </c>
      <c r="E9" s="623">
        <f t="shared" si="1"/>
        <v>427986</v>
      </c>
      <c r="F9" s="623">
        <f t="shared" si="1"/>
        <v>218830</v>
      </c>
      <c r="G9" s="623">
        <f t="shared" si="1"/>
        <v>18871</v>
      </c>
      <c r="H9" s="624">
        <f t="shared" ref="H9:H28" si="2">SUM(B9:G9)</f>
        <v>2510147</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91842</v>
      </c>
      <c r="F10" s="1059">
        <f t="shared" si="3"/>
        <v>34533</v>
      </c>
      <c r="G10" s="1059">
        <f t="shared" si="3"/>
        <v>12</v>
      </c>
      <c r="H10" s="628">
        <f t="shared" si="2"/>
        <v>126387</v>
      </c>
      <c r="I10" s="1060" t="s">
        <v>160</v>
      </c>
    </row>
    <row r="11" spans="1:12" s="12" customFormat="1" ht="19.899999999999999" customHeight="1" x14ac:dyDescent="0.2">
      <c r="A11" s="630" t="s">
        <v>136</v>
      </c>
      <c r="B11" s="464">
        <f t="shared" si="3"/>
        <v>43489</v>
      </c>
      <c r="C11" s="464">
        <f t="shared" si="3"/>
        <v>97166</v>
      </c>
      <c r="D11" s="464">
        <f t="shared" si="3"/>
        <v>101185</v>
      </c>
      <c r="E11" s="464">
        <f t="shared" si="3"/>
        <v>37057</v>
      </c>
      <c r="F11" s="464">
        <f t="shared" si="3"/>
        <v>17977</v>
      </c>
      <c r="G11" s="464">
        <f t="shared" si="3"/>
        <v>1178</v>
      </c>
      <c r="H11" s="222">
        <f t="shared" si="2"/>
        <v>298052</v>
      </c>
      <c r="I11" s="475" t="s">
        <v>161</v>
      </c>
    </row>
    <row r="12" spans="1:12" s="38" customFormat="1" ht="19.899999999999999" customHeight="1" x14ac:dyDescent="0.2">
      <c r="A12" s="630" t="s">
        <v>137</v>
      </c>
      <c r="B12" s="464">
        <f t="shared" si="3"/>
        <v>294706</v>
      </c>
      <c r="C12" s="464">
        <f t="shared" si="3"/>
        <v>209634</v>
      </c>
      <c r="D12" s="464">
        <f t="shared" si="3"/>
        <v>173971</v>
      </c>
      <c r="E12" s="464">
        <f t="shared" si="3"/>
        <v>129765</v>
      </c>
      <c r="F12" s="464">
        <f t="shared" si="3"/>
        <v>72937</v>
      </c>
      <c r="G12" s="464">
        <f t="shared" si="3"/>
        <v>6370</v>
      </c>
      <c r="H12" s="222">
        <f t="shared" si="2"/>
        <v>887383</v>
      </c>
      <c r="I12" s="475" t="s">
        <v>9</v>
      </c>
    </row>
    <row r="13" spans="1:12" s="12" customFormat="1" ht="19.899999999999999" customHeight="1" x14ac:dyDescent="0.2">
      <c r="A13" s="630" t="s">
        <v>138</v>
      </c>
      <c r="B13" s="464">
        <f t="shared" si="3"/>
        <v>252001</v>
      </c>
      <c r="C13" s="464">
        <f t="shared" si="3"/>
        <v>162845</v>
      </c>
      <c r="D13" s="464">
        <f t="shared" si="3"/>
        <v>145973</v>
      </c>
      <c r="E13" s="464">
        <f>E32+E51</f>
        <v>108817</v>
      </c>
      <c r="F13" s="464">
        <f t="shared" si="3"/>
        <v>55984</v>
      </c>
      <c r="G13" s="464">
        <f t="shared" si="3"/>
        <v>6270</v>
      </c>
      <c r="H13" s="222">
        <f t="shared" si="2"/>
        <v>731890</v>
      </c>
      <c r="I13" s="475" t="s">
        <v>162</v>
      </c>
    </row>
    <row r="14" spans="1:12" s="38" customFormat="1" ht="19.899999999999999" customHeight="1" x14ac:dyDescent="0.2">
      <c r="A14" s="630" t="s">
        <v>139</v>
      </c>
      <c r="B14" s="464">
        <f t="shared" si="3"/>
        <v>118284</v>
      </c>
      <c r="C14" s="464">
        <f t="shared" si="3"/>
        <v>75581</v>
      </c>
      <c r="D14" s="464">
        <f t="shared" si="3"/>
        <v>57661</v>
      </c>
      <c r="E14" s="464">
        <f t="shared" si="3"/>
        <v>44554</v>
      </c>
      <c r="F14" s="464">
        <f t="shared" si="3"/>
        <v>25108</v>
      </c>
      <c r="G14" s="464">
        <f t="shared" si="3"/>
        <v>2596</v>
      </c>
      <c r="H14" s="222">
        <f t="shared" si="2"/>
        <v>323784</v>
      </c>
      <c r="I14" s="475" t="s">
        <v>7</v>
      </c>
    </row>
    <row r="15" spans="1:12" s="12" customFormat="1" ht="19.899999999999999" customHeight="1" x14ac:dyDescent="0.2">
      <c r="A15" s="630" t="s">
        <v>140</v>
      </c>
      <c r="B15" s="464">
        <f t="shared" si="3"/>
        <v>44954</v>
      </c>
      <c r="C15" s="464">
        <f t="shared" si="3"/>
        <v>28007</v>
      </c>
      <c r="D15" s="464">
        <f t="shared" si="3"/>
        <v>17656</v>
      </c>
      <c r="E15" s="464">
        <f t="shared" si="3"/>
        <v>12800</v>
      </c>
      <c r="F15" s="464">
        <f t="shared" si="3"/>
        <v>7091</v>
      </c>
      <c r="G15" s="464">
        <f t="shared" si="3"/>
        <v>701</v>
      </c>
      <c r="H15" s="222">
        <f t="shared" si="2"/>
        <v>111209</v>
      </c>
      <c r="I15" s="475" t="s">
        <v>6</v>
      </c>
    </row>
    <row r="16" spans="1:12" s="38" customFormat="1" ht="19.899999999999999" customHeight="1" x14ac:dyDescent="0.2">
      <c r="A16" s="630" t="s">
        <v>163</v>
      </c>
      <c r="B16" s="464">
        <f t="shared" si="3"/>
        <v>8675</v>
      </c>
      <c r="C16" s="464">
        <f t="shared" si="3"/>
        <v>5265</v>
      </c>
      <c r="D16" s="464">
        <f t="shared" si="3"/>
        <v>4292</v>
      </c>
      <c r="E16" s="464">
        <f t="shared" si="3"/>
        <v>2521</v>
      </c>
      <c r="F16" s="464">
        <f t="shared" si="3"/>
        <v>3832</v>
      </c>
      <c r="G16" s="464">
        <f t="shared" si="3"/>
        <v>219</v>
      </c>
      <c r="H16" s="222">
        <f t="shared" si="2"/>
        <v>24804</v>
      </c>
      <c r="I16" s="475" t="s">
        <v>164</v>
      </c>
    </row>
    <row r="17" spans="1:9" s="12" customFormat="1" ht="19.899999999999999" customHeight="1" x14ac:dyDescent="0.2">
      <c r="A17" s="632" t="s">
        <v>165</v>
      </c>
      <c r="B17" s="1061">
        <f t="shared" si="3"/>
        <v>1089</v>
      </c>
      <c r="C17" s="1061">
        <f t="shared" si="3"/>
        <v>692</v>
      </c>
      <c r="D17" s="1061">
        <f t="shared" si="3"/>
        <v>1334</v>
      </c>
      <c r="E17" s="1061">
        <f t="shared" si="3"/>
        <v>630</v>
      </c>
      <c r="F17" s="1061">
        <f t="shared" si="3"/>
        <v>1368</v>
      </c>
      <c r="G17" s="1061">
        <f t="shared" si="3"/>
        <v>1525</v>
      </c>
      <c r="H17" s="634">
        <f t="shared" si="2"/>
        <v>6638</v>
      </c>
      <c r="I17" s="1062" t="s">
        <v>166</v>
      </c>
    </row>
    <row r="18" spans="1:9" s="12" customFormat="1" ht="19.899999999999999" customHeight="1" x14ac:dyDescent="0.2">
      <c r="A18" s="622" t="s">
        <v>1653</v>
      </c>
      <c r="B18" s="623">
        <f t="shared" ref="B18:G18" si="4">SUM(B19:B26)</f>
        <v>3484</v>
      </c>
      <c r="C18" s="623">
        <f t="shared" si="4"/>
        <v>3940</v>
      </c>
      <c r="D18" s="623">
        <f t="shared" si="4"/>
        <v>2377</v>
      </c>
      <c r="E18" s="623">
        <f t="shared" si="4"/>
        <v>2848</v>
      </c>
      <c r="F18" s="623">
        <f t="shared" si="4"/>
        <v>2216</v>
      </c>
      <c r="G18" s="623">
        <f t="shared" si="4"/>
        <v>540</v>
      </c>
      <c r="H18" s="624">
        <f t="shared" si="2"/>
        <v>15405</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1558</v>
      </c>
      <c r="F19" s="1059">
        <f t="shared" si="5"/>
        <v>801</v>
      </c>
      <c r="G19" s="1059">
        <f t="shared" si="5"/>
        <v>2</v>
      </c>
      <c r="H19" s="628">
        <f t="shared" si="2"/>
        <v>2361</v>
      </c>
      <c r="I19" s="1060" t="s">
        <v>160</v>
      </c>
    </row>
    <row r="20" spans="1:9" s="12" customFormat="1" ht="19.899999999999999" customHeight="1" x14ac:dyDescent="0.2">
      <c r="A20" s="630" t="s">
        <v>136</v>
      </c>
      <c r="B20" s="464">
        <f t="shared" si="5"/>
        <v>216</v>
      </c>
      <c r="C20" s="464">
        <f t="shared" si="5"/>
        <v>1046</v>
      </c>
      <c r="D20" s="464">
        <f t="shared" si="5"/>
        <v>1213</v>
      </c>
      <c r="E20" s="464">
        <f t="shared" si="5"/>
        <v>309</v>
      </c>
      <c r="F20" s="464">
        <f t="shared" si="5"/>
        <v>121</v>
      </c>
      <c r="G20" s="464">
        <f t="shared" si="5"/>
        <v>4</v>
      </c>
      <c r="H20" s="222">
        <f t="shared" si="2"/>
        <v>2909</v>
      </c>
      <c r="I20" s="475" t="s">
        <v>161</v>
      </c>
    </row>
    <row r="21" spans="1:9" s="38" customFormat="1" ht="19.899999999999999" customHeight="1" x14ac:dyDescent="0.2">
      <c r="A21" s="630" t="s">
        <v>137</v>
      </c>
      <c r="B21" s="464">
        <f t="shared" si="5"/>
        <v>735</v>
      </c>
      <c r="C21" s="464">
        <f t="shared" si="5"/>
        <v>772</v>
      </c>
      <c r="D21" s="464">
        <f t="shared" si="5"/>
        <v>240</v>
      </c>
      <c r="E21" s="464">
        <f t="shared" si="5"/>
        <v>147</v>
      </c>
      <c r="F21" s="464">
        <f t="shared" si="5"/>
        <v>101</v>
      </c>
      <c r="G21" s="464">
        <f t="shared" si="5"/>
        <v>5</v>
      </c>
      <c r="H21" s="222">
        <f t="shared" si="2"/>
        <v>2000</v>
      </c>
      <c r="I21" s="475" t="s">
        <v>9</v>
      </c>
    </row>
    <row r="22" spans="1:9" s="12" customFormat="1" ht="19.899999999999999" customHeight="1" x14ac:dyDescent="0.2">
      <c r="A22" s="630" t="s">
        <v>138</v>
      </c>
      <c r="B22" s="464">
        <f t="shared" si="5"/>
        <v>848</v>
      </c>
      <c r="C22" s="464">
        <f t="shared" si="5"/>
        <v>632</v>
      </c>
      <c r="D22" s="464">
        <f t="shared" si="5"/>
        <v>185</v>
      </c>
      <c r="E22" s="464">
        <f t="shared" si="5"/>
        <v>134</v>
      </c>
      <c r="F22" s="464">
        <f t="shared" si="5"/>
        <v>47</v>
      </c>
      <c r="G22" s="464">
        <f t="shared" si="5"/>
        <v>11</v>
      </c>
      <c r="H22" s="222">
        <f t="shared" si="2"/>
        <v>1857</v>
      </c>
      <c r="I22" s="475" t="s">
        <v>162</v>
      </c>
    </row>
    <row r="23" spans="1:9" s="38" customFormat="1" ht="19.899999999999999" customHeight="1" x14ac:dyDescent="0.2">
      <c r="A23" s="630" t="s">
        <v>139</v>
      </c>
      <c r="B23" s="464">
        <f t="shared" si="5"/>
        <v>622</v>
      </c>
      <c r="C23" s="464">
        <f t="shared" si="5"/>
        <v>488</v>
      </c>
      <c r="D23" s="464">
        <f t="shared" si="5"/>
        <v>135</v>
      </c>
      <c r="E23" s="464">
        <f t="shared" si="5"/>
        <v>163</v>
      </c>
      <c r="F23" s="464">
        <f t="shared" si="5"/>
        <v>57</v>
      </c>
      <c r="G23" s="464">
        <f t="shared" si="5"/>
        <v>7</v>
      </c>
      <c r="H23" s="222">
        <f t="shared" si="2"/>
        <v>1472</v>
      </c>
      <c r="I23" s="475" t="s">
        <v>7</v>
      </c>
    </row>
    <row r="24" spans="1:9" s="12" customFormat="1" ht="19.899999999999999" customHeight="1" x14ac:dyDescent="0.2">
      <c r="A24" s="630" t="s">
        <v>140</v>
      </c>
      <c r="B24" s="464">
        <f t="shared" si="5"/>
        <v>531</v>
      </c>
      <c r="C24" s="464">
        <f t="shared" si="5"/>
        <v>430</v>
      </c>
      <c r="D24" s="464">
        <f t="shared" si="5"/>
        <v>176</v>
      </c>
      <c r="E24" s="464">
        <f t="shared" si="5"/>
        <v>181</v>
      </c>
      <c r="F24" s="464">
        <f t="shared" si="5"/>
        <v>187</v>
      </c>
      <c r="G24" s="464">
        <f t="shared" si="5"/>
        <v>17</v>
      </c>
      <c r="H24" s="222">
        <f t="shared" si="2"/>
        <v>1522</v>
      </c>
      <c r="I24" s="475" t="s">
        <v>6</v>
      </c>
    </row>
    <row r="25" spans="1:9" s="38" customFormat="1" ht="19.899999999999999" customHeight="1" x14ac:dyDescent="0.2">
      <c r="A25" s="630" t="s">
        <v>163</v>
      </c>
      <c r="B25" s="464">
        <f t="shared" si="5"/>
        <v>354</v>
      </c>
      <c r="C25" s="464">
        <f t="shared" si="5"/>
        <v>335</v>
      </c>
      <c r="D25" s="464">
        <f t="shared" si="5"/>
        <v>278</v>
      </c>
      <c r="E25" s="464">
        <f t="shared" si="5"/>
        <v>229</v>
      </c>
      <c r="F25" s="464">
        <f t="shared" si="5"/>
        <v>456</v>
      </c>
      <c r="G25" s="464">
        <f t="shared" si="5"/>
        <v>22</v>
      </c>
      <c r="H25" s="222">
        <f t="shared" si="2"/>
        <v>1674</v>
      </c>
      <c r="I25" s="475" t="s">
        <v>164</v>
      </c>
    </row>
    <row r="26" spans="1:9" s="12" customFormat="1" ht="19.899999999999999" customHeight="1" x14ac:dyDescent="0.2">
      <c r="A26" s="638" t="s">
        <v>165</v>
      </c>
      <c r="B26" s="553">
        <f t="shared" si="5"/>
        <v>178</v>
      </c>
      <c r="C26" s="553">
        <f t="shared" si="5"/>
        <v>237</v>
      </c>
      <c r="D26" s="553">
        <f t="shared" si="5"/>
        <v>150</v>
      </c>
      <c r="E26" s="553">
        <f t="shared" si="5"/>
        <v>127</v>
      </c>
      <c r="F26" s="553">
        <f t="shared" si="5"/>
        <v>446</v>
      </c>
      <c r="G26" s="553">
        <f t="shared" si="5"/>
        <v>472</v>
      </c>
      <c r="H26" s="554">
        <f t="shared" si="2"/>
        <v>1610</v>
      </c>
      <c r="I26" s="1063" t="s">
        <v>166</v>
      </c>
    </row>
    <row r="27" spans="1:9" s="38" customFormat="1" ht="25.9" customHeight="1" x14ac:dyDescent="0.2">
      <c r="A27" s="245" t="s">
        <v>706</v>
      </c>
      <c r="B27" s="246">
        <f t="shared" ref="B27:G27" si="6">SUM(B28+B37)</f>
        <v>522785</v>
      </c>
      <c r="C27" s="246">
        <f t="shared" si="6"/>
        <v>432229</v>
      </c>
      <c r="D27" s="246">
        <f t="shared" si="6"/>
        <v>376828</v>
      </c>
      <c r="E27" s="246">
        <f t="shared" si="6"/>
        <v>326852</v>
      </c>
      <c r="F27" s="246">
        <f t="shared" si="6"/>
        <v>194782</v>
      </c>
      <c r="G27" s="246">
        <f t="shared" si="6"/>
        <v>17521</v>
      </c>
      <c r="H27" s="246">
        <f t="shared" si="2"/>
        <v>1870997</v>
      </c>
      <c r="I27" s="247" t="s">
        <v>171</v>
      </c>
    </row>
    <row r="28" spans="1:9" s="12" customFormat="1" ht="19.899999999999999" customHeight="1" x14ac:dyDescent="0.2">
      <c r="A28" s="622" t="s">
        <v>1496</v>
      </c>
      <c r="B28" s="623">
        <f t="shared" ref="B28:G28" si="7">SUM(B29:B36)</f>
        <v>520958</v>
      </c>
      <c r="C28" s="623">
        <f t="shared" si="7"/>
        <v>430435</v>
      </c>
      <c r="D28" s="623">
        <f t="shared" si="7"/>
        <v>375620</v>
      </c>
      <c r="E28" s="623">
        <f t="shared" si="7"/>
        <v>325555</v>
      </c>
      <c r="F28" s="623">
        <f t="shared" si="7"/>
        <v>193453</v>
      </c>
      <c r="G28" s="623">
        <f t="shared" si="7"/>
        <v>17404</v>
      </c>
      <c r="H28" s="624">
        <f t="shared" si="2"/>
        <v>1863425</v>
      </c>
      <c r="I28" s="625" t="s">
        <v>169</v>
      </c>
    </row>
    <row r="29" spans="1:9" s="38" customFormat="1" ht="19.899999999999999" customHeight="1" x14ac:dyDescent="0.2">
      <c r="A29" s="626" t="s">
        <v>159</v>
      </c>
      <c r="B29" s="627" t="s">
        <v>16</v>
      </c>
      <c r="C29" s="1484">
        <v>0</v>
      </c>
      <c r="D29" s="1484">
        <v>0</v>
      </c>
      <c r="E29" s="627">
        <v>46948</v>
      </c>
      <c r="F29" s="627">
        <v>17522</v>
      </c>
      <c r="G29" s="627">
        <v>4</v>
      </c>
      <c r="H29" s="628">
        <f t="shared" ref="H29:H64" si="8">SUM(B29:G29)</f>
        <v>64474</v>
      </c>
      <c r="I29" s="629" t="s">
        <v>160</v>
      </c>
    </row>
    <row r="30" spans="1:9" s="12" customFormat="1" ht="19.899999999999999" customHeight="1" x14ac:dyDescent="0.2">
      <c r="A30" s="630" t="s">
        <v>136</v>
      </c>
      <c r="B30" s="193">
        <v>29486</v>
      </c>
      <c r="C30" s="193">
        <v>61113</v>
      </c>
      <c r="D30" s="193">
        <v>65097</v>
      </c>
      <c r="E30" s="193">
        <v>31796</v>
      </c>
      <c r="F30" s="193">
        <v>17750</v>
      </c>
      <c r="G30" s="193">
        <v>1170</v>
      </c>
      <c r="H30" s="222">
        <f t="shared" si="8"/>
        <v>206412</v>
      </c>
      <c r="I30" s="631" t="s">
        <v>161</v>
      </c>
    </row>
    <row r="31" spans="1:9" s="38" customFormat="1" ht="19.899999999999999" customHeight="1" x14ac:dyDescent="0.2">
      <c r="A31" s="630" t="s">
        <v>137</v>
      </c>
      <c r="B31" s="193">
        <v>193761</v>
      </c>
      <c r="C31" s="193">
        <v>161310</v>
      </c>
      <c r="D31" s="193">
        <v>137160</v>
      </c>
      <c r="E31" s="193">
        <v>110020</v>
      </c>
      <c r="F31" s="193">
        <v>71416</v>
      </c>
      <c r="G31" s="193">
        <v>6336</v>
      </c>
      <c r="H31" s="222">
        <f t="shared" si="8"/>
        <v>680003</v>
      </c>
      <c r="I31" s="631" t="s">
        <v>9</v>
      </c>
    </row>
    <row r="32" spans="1:9" s="12" customFormat="1" ht="19.899999999999999" customHeight="1" x14ac:dyDescent="0.2">
      <c r="A32" s="630" t="s">
        <v>138</v>
      </c>
      <c r="B32" s="193">
        <v>172452</v>
      </c>
      <c r="C32" s="193">
        <v>127488</v>
      </c>
      <c r="D32" s="193">
        <v>112529</v>
      </c>
      <c r="E32" s="193">
        <v>89532</v>
      </c>
      <c r="F32" s="193">
        <v>54069</v>
      </c>
      <c r="G32" s="193">
        <v>6231</v>
      </c>
      <c r="H32" s="222">
        <f t="shared" si="8"/>
        <v>562301</v>
      </c>
      <c r="I32" s="631" t="s">
        <v>162</v>
      </c>
    </row>
    <row r="33" spans="1:9" s="38" customFormat="1" ht="19.899999999999999" customHeight="1" x14ac:dyDescent="0.2">
      <c r="A33" s="630" t="s">
        <v>139</v>
      </c>
      <c r="B33" s="193">
        <v>84604</v>
      </c>
      <c r="C33" s="193">
        <v>57646</v>
      </c>
      <c r="D33" s="193">
        <v>44424</v>
      </c>
      <c r="E33" s="193">
        <v>35794</v>
      </c>
      <c r="F33" s="193">
        <v>23885</v>
      </c>
      <c r="G33" s="193">
        <v>2560</v>
      </c>
      <c r="H33" s="222">
        <f t="shared" si="8"/>
        <v>248913</v>
      </c>
      <c r="I33" s="631" t="s">
        <v>7</v>
      </c>
    </row>
    <row r="34" spans="1:9" s="12" customFormat="1" ht="19.899999999999999" customHeight="1" x14ac:dyDescent="0.2">
      <c r="A34" s="630" t="s">
        <v>140</v>
      </c>
      <c r="B34" s="193">
        <v>33197</v>
      </c>
      <c r="C34" s="193">
        <v>19319</v>
      </c>
      <c r="D34" s="193">
        <v>13161</v>
      </c>
      <c r="E34" s="193">
        <v>9592</v>
      </c>
      <c r="F34" s="193">
        <v>5779</v>
      </c>
      <c r="G34" s="193">
        <v>621</v>
      </c>
      <c r="H34" s="222">
        <f t="shared" si="8"/>
        <v>81669</v>
      </c>
      <c r="I34" s="631" t="s">
        <v>6</v>
      </c>
    </row>
    <row r="35" spans="1:9" s="38" customFormat="1" ht="19.899999999999999" customHeight="1" x14ac:dyDescent="0.2">
      <c r="A35" s="630" t="s">
        <v>163</v>
      </c>
      <c r="B35" s="193">
        <v>6637</v>
      </c>
      <c r="C35" s="193">
        <v>3198</v>
      </c>
      <c r="D35" s="193">
        <v>2544</v>
      </c>
      <c r="E35" s="193">
        <v>1469</v>
      </c>
      <c r="F35" s="193">
        <v>2053</v>
      </c>
      <c r="G35" s="193">
        <v>152</v>
      </c>
      <c r="H35" s="222">
        <f t="shared" si="8"/>
        <v>16053</v>
      </c>
      <c r="I35" s="631" t="s">
        <v>164</v>
      </c>
    </row>
    <row r="36" spans="1:9" s="12" customFormat="1" ht="19.899999999999999" customHeight="1" x14ac:dyDescent="0.2">
      <c r="A36" s="632" t="s">
        <v>165</v>
      </c>
      <c r="B36" s="633">
        <v>821</v>
      </c>
      <c r="C36" s="633">
        <v>361</v>
      </c>
      <c r="D36" s="633">
        <v>705</v>
      </c>
      <c r="E36" s="633">
        <v>404</v>
      </c>
      <c r="F36" s="633">
        <v>979</v>
      </c>
      <c r="G36" s="633">
        <v>330</v>
      </c>
      <c r="H36" s="634">
        <f t="shared" si="8"/>
        <v>3600</v>
      </c>
      <c r="I36" s="635" t="s">
        <v>166</v>
      </c>
    </row>
    <row r="37" spans="1:9" s="12" customFormat="1" ht="19.899999999999999" customHeight="1" x14ac:dyDescent="0.2">
      <c r="A37" s="622" t="s">
        <v>1653</v>
      </c>
      <c r="B37" s="623">
        <f t="shared" ref="B37:G37" si="9">SUM(B38:B45)</f>
        <v>1827</v>
      </c>
      <c r="C37" s="623">
        <f t="shared" si="9"/>
        <v>1794</v>
      </c>
      <c r="D37" s="623">
        <f t="shared" si="9"/>
        <v>1208</v>
      </c>
      <c r="E37" s="623">
        <f t="shared" si="9"/>
        <v>1297</v>
      </c>
      <c r="F37" s="623">
        <f t="shared" si="9"/>
        <v>1329</v>
      </c>
      <c r="G37" s="623">
        <f t="shared" si="9"/>
        <v>117</v>
      </c>
      <c r="H37" s="624">
        <f t="shared" si="8"/>
        <v>7572</v>
      </c>
      <c r="I37" s="625" t="s">
        <v>170</v>
      </c>
    </row>
    <row r="38" spans="1:9" s="38" customFormat="1" ht="19.899999999999999" customHeight="1" x14ac:dyDescent="0.2">
      <c r="A38" s="626" t="s">
        <v>159</v>
      </c>
      <c r="B38" s="627" t="s">
        <v>16</v>
      </c>
      <c r="C38" s="1484">
        <v>0</v>
      </c>
      <c r="D38" s="1484">
        <v>0</v>
      </c>
      <c r="E38" s="627">
        <v>720</v>
      </c>
      <c r="F38" s="627">
        <v>633</v>
      </c>
      <c r="G38" s="627">
        <v>2</v>
      </c>
      <c r="H38" s="628">
        <f t="shared" si="8"/>
        <v>1355</v>
      </c>
      <c r="I38" s="629" t="s">
        <v>160</v>
      </c>
    </row>
    <row r="39" spans="1:9" s="12" customFormat="1" ht="19.899999999999999" customHeight="1" x14ac:dyDescent="0.2">
      <c r="A39" s="630" t="s">
        <v>136</v>
      </c>
      <c r="B39" s="193">
        <v>103</v>
      </c>
      <c r="C39" s="193">
        <v>562</v>
      </c>
      <c r="D39" s="193">
        <v>696</v>
      </c>
      <c r="E39" s="193">
        <v>186</v>
      </c>
      <c r="F39" s="193">
        <v>95</v>
      </c>
      <c r="G39" s="193">
        <v>2</v>
      </c>
      <c r="H39" s="222">
        <f t="shared" si="8"/>
        <v>1644</v>
      </c>
      <c r="I39" s="631" t="s">
        <v>161</v>
      </c>
    </row>
    <row r="40" spans="1:9" s="38" customFormat="1" ht="19.899999999999999" customHeight="1" x14ac:dyDescent="0.2">
      <c r="A40" s="630" t="s">
        <v>137</v>
      </c>
      <c r="B40" s="193">
        <v>298</v>
      </c>
      <c r="C40" s="193">
        <v>356</v>
      </c>
      <c r="D40" s="193">
        <v>101</v>
      </c>
      <c r="E40" s="193">
        <v>58</v>
      </c>
      <c r="F40" s="193">
        <v>65</v>
      </c>
      <c r="G40" s="193">
        <v>3</v>
      </c>
      <c r="H40" s="222">
        <f t="shared" si="8"/>
        <v>881</v>
      </c>
      <c r="I40" s="631" t="s">
        <v>9</v>
      </c>
    </row>
    <row r="41" spans="1:9" s="12" customFormat="1" ht="19.899999999999999" customHeight="1" x14ac:dyDescent="0.2">
      <c r="A41" s="630" t="s">
        <v>138</v>
      </c>
      <c r="B41" s="193">
        <v>378</v>
      </c>
      <c r="C41" s="193">
        <v>297</v>
      </c>
      <c r="D41" s="193">
        <v>69</v>
      </c>
      <c r="E41" s="193">
        <v>41</v>
      </c>
      <c r="F41" s="193">
        <v>18</v>
      </c>
      <c r="G41" s="193">
        <v>7</v>
      </c>
      <c r="H41" s="222">
        <f t="shared" si="8"/>
        <v>810</v>
      </c>
      <c r="I41" s="631" t="s">
        <v>162</v>
      </c>
    </row>
    <row r="42" spans="1:9" s="38" customFormat="1" ht="19.899999999999999" customHeight="1" x14ac:dyDescent="0.2">
      <c r="A42" s="630" t="s">
        <v>139</v>
      </c>
      <c r="B42" s="193">
        <v>347</v>
      </c>
      <c r="C42" s="193">
        <v>202</v>
      </c>
      <c r="D42" s="193">
        <v>53</v>
      </c>
      <c r="E42" s="193">
        <v>61</v>
      </c>
      <c r="F42" s="193">
        <v>28</v>
      </c>
      <c r="G42" s="193">
        <v>4</v>
      </c>
      <c r="H42" s="222">
        <f t="shared" si="8"/>
        <v>695</v>
      </c>
      <c r="I42" s="631" t="s">
        <v>7</v>
      </c>
    </row>
    <row r="43" spans="1:9" s="12" customFormat="1" ht="19.899999999999999" customHeight="1" x14ac:dyDescent="0.2">
      <c r="A43" s="630" t="s">
        <v>140</v>
      </c>
      <c r="B43" s="193">
        <v>297</v>
      </c>
      <c r="C43" s="193">
        <v>172</v>
      </c>
      <c r="D43" s="193">
        <v>64</v>
      </c>
      <c r="E43" s="193">
        <v>53</v>
      </c>
      <c r="F43" s="193">
        <v>54</v>
      </c>
      <c r="G43" s="193">
        <v>5</v>
      </c>
      <c r="H43" s="222">
        <f t="shared" si="8"/>
        <v>645</v>
      </c>
      <c r="I43" s="631" t="s">
        <v>6</v>
      </c>
    </row>
    <row r="44" spans="1:9" s="38" customFormat="1" ht="19.899999999999999" customHeight="1" x14ac:dyDescent="0.2">
      <c r="A44" s="630" t="s">
        <v>163</v>
      </c>
      <c r="B44" s="193">
        <v>259</v>
      </c>
      <c r="C44" s="193">
        <v>133</v>
      </c>
      <c r="D44" s="193">
        <v>137</v>
      </c>
      <c r="E44" s="193">
        <v>96</v>
      </c>
      <c r="F44" s="193">
        <v>129</v>
      </c>
      <c r="G44" s="193">
        <v>1</v>
      </c>
      <c r="H44" s="222">
        <f t="shared" si="8"/>
        <v>755</v>
      </c>
      <c r="I44" s="631" t="s">
        <v>164</v>
      </c>
    </row>
    <row r="45" spans="1:9" s="12" customFormat="1" ht="19.899999999999999" customHeight="1" x14ac:dyDescent="0.2">
      <c r="A45" s="638" t="s">
        <v>165</v>
      </c>
      <c r="B45" s="563">
        <v>145</v>
      </c>
      <c r="C45" s="563">
        <v>72</v>
      </c>
      <c r="D45" s="563">
        <v>88</v>
      </c>
      <c r="E45" s="563">
        <v>82</v>
      </c>
      <c r="F45" s="563">
        <v>307</v>
      </c>
      <c r="G45" s="563">
        <v>93</v>
      </c>
      <c r="H45" s="554">
        <f t="shared" si="8"/>
        <v>787</v>
      </c>
      <c r="I45" s="639" t="s">
        <v>166</v>
      </c>
    </row>
    <row r="46" spans="1:9" s="38" customFormat="1" ht="25.9" customHeight="1" x14ac:dyDescent="0.2">
      <c r="A46" s="245" t="s">
        <v>1468</v>
      </c>
      <c r="B46" s="246">
        <f t="shared" ref="B46:F46" si="10">SUM(B47+B56)</f>
        <v>243897</v>
      </c>
      <c r="C46" s="246">
        <f t="shared" si="10"/>
        <v>150901</v>
      </c>
      <c r="D46" s="246">
        <f t="shared" si="10"/>
        <v>127621</v>
      </c>
      <c r="E46" s="246">
        <f t="shared" si="10"/>
        <v>103982</v>
      </c>
      <c r="F46" s="246">
        <f t="shared" si="10"/>
        <v>26264</v>
      </c>
      <c r="G46" s="246">
        <f>SUM(G47+G56)</f>
        <v>1890</v>
      </c>
      <c r="H46" s="246">
        <f>SUM(B46:G46)</f>
        <v>654555</v>
      </c>
      <c r="I46" s="247" t="s">
        <v>172</v>
      </c>
    </row>
    <row r="47" spans="1:9" s="12" customFormat="1" ht="19.899999999999999" customHeight="1" x14ac:dyDescent="0.2">
      <c r="A47" s="622" t="s">
        <v>1496</v>
      </c>
      <c r="B47" s="623">
        <f t="shared" ref="B47:G47" si="11">SUM(B48:B55)</f>
        <v>242240</v>
      </c>
      <c r="C47" s="623">
        <f t="shared" si="11"/>
        <v>148755</v>
      </c>
      <c r="D47" s="623">
        <f t="shared" si="11"/>
        <v>126452</v>
      </c>
      <c r="E47" s="623">
        <f t="shared" si="11"/>
        <v>102431</v>
      </c>
      <c r="F47" s="623">
        <f t="shared" si="11"/>
        <v>25377</v>
      </c>
      <c r="G47" s="623">
        <f t="shared" si="11"/>
        <v>1467</v>
      </c>
      <c r="H47" s="624">
        <f>SUM(B47:G47)</f>
        <v>646722</v>
      </c>
      <c r="I47" s="625" t="s">
        <v>169</v>
      </c>
    </row>
    <row r="48" spans="1:9" s="38" customFormat="1" ht="19.899999999999999" customHeight="1" x14ac:dyDescent="0.2">
      <c r="A48" s="626" t="s">
        <v>159</v>
      </c>
      <c r="B48" s="627" t="s">
        <v>16</v>
      </c>
      <c r="C48" s="1484">
        <v>0</v>
      </c>
      <c r="D48" s="1484">
        <v>0</v>
      </c>
      <c r="E48" s="627">
        <v>44894</v>
      </c>
      <c r="F48" s="627">
        <v>17011</v>
      </c>
      <c r="G48" s="627">
        <v>8</v>
      </c>
      <c r="H48" s="628">
        <f t="shared" si="8"/>
        <v>61913</v>
      </c>
      <c r="I48" s="629" t="s">
        <v>160</v>
      </c>
    </row>
    <row r="49" spans="1:9" s="12" customFormat="1" ht="19.899999999999999" customHeight="1" x14ac:dyDescent="0.2">
      <c r="A49" s="630" t="s">
        <v>136</v>
      </c>
      <c r="B49" s="193">
        <v>14003</v>
      </c>
      <c r="C49" s="193">
        <v>36053</v>
      </c>
      <c r="D49" s="193">
        <v>36088</v>
      </c>
      <c r="E49" s="193">
        <v>5261</v>
      </c>
      <c r="F49" s="193">
        <v>227</v>
      </c>
      <c r="G49" s="193">
        <v>8</v>
      </c>
      <c r="H49" s="222">
        <f t="shared" si="8"/>
        <v>91640</v>
      </c>
      <c r="I49" s="631" t="s">
        <v>161</v>
      </c>
    </row>
    <row r="50" spans="1:9" s="38" customFormat="1" ht="19.899999999999999" customHeight="1" x14ac:dyDescent="0.2">
      <c r="A50" s="630" t="s">
        <v>137</v>
      </c>
      <c r="B50" s="193">
        <v>100945</v>
      </c>
      <c r="C50" s="193">
        <v>48324</v>
      </c>
      <c r="D50" s="193">
        <v>36811</v>
      </c>
      <c r="E50" s="193">
        <v>19745</v>
      </c>
      <c r="F50" s="193">
        <v>1521</v>
      </c>
      <c r="G50" s="193">
        <v>34</v>
      </c>
      <c r="H50" s="222">
        <f t="shared" si="8"/>
        <v>207380</v>
      </c>
      <c r="I50" s="631" t="s">
        <v>9</v>
      </c>
    </row>
    <row r="51" spans="1:9" s="12" customFormat="1" ht="19.899999999999999" customHeight="1" x14ac:dyDescent="0.2">
      <c r="A51" s="630" t="s">
        <v>138</v>
      </c>
      <c r="B51" s="193">
        <v>79549</v>
      </c>
      <c r="C51" s="193">
        <v>35357</v>
      </c>
      <c r="D51" s="193">
        <v>33444</v>
      </c>
      <c r="E51" s="193">
        <v>19285</v>
      </c>
      <c r="F51" s="193">
        <v>1915</v>
      </c>
      <c r="G51" s="193">
        <v>39</v>
      </c>
      <c r="H51" s="222">
        <f t="shared" si="8"/>
        <v>169589</v>
      </c>
      <c r="I51" s="631" t="s">
        <v>162</v>
      </c>
    </row>
    <row r="52" spans="1:9" s="38" customFormat="1" ht="19.899999999999999" customHeight="1" x14ac:dyDescent="0.2">
      <c r="A52" s="630" t="s">
        <v>139</v>
      </c>
      <c r="B52" s="193">
        <v>33680</v>
      </c>
      <c r="C52" s="193">
        <v>17935</v>
      </c>
      <c r="D52" s="193">
        <v>13237</v>
      </c>
      <c r="E52" s="193">
        <v>8760</v>
      </c>
      <c r="F52" s="193">
        <v>1223</v>
      </c>
      <c r="G52" s="193">
        <v>36</v>
      </c>
      <c r="H52" s="222">
        <f t="shared" si="8"/>
        <v>74871</v>
      </c>
      <c r="I52" s="631" t="s">
        <v>7</v>
      </c>
    </row>
    <row r="53" spans="1:9" s="12" customFormat="1" ht="19.899999999999999" customHeight="1" x14ac:dyDescent="0.2">
      <c r="A53" s="630" t="s">
        <v>140</v>
      </c>
      <c r="B53" s="193">
        <v>11757</v>
      </c>
      <c r="C53" s="193">
        <v>8688</v>
      </c>
      <c r="D53" s="193">
        <v>4495</v>
      </c>
      <c r="E53" s="193">
        <v>3208</v>
      </c>
      <c r="F53" s="193">
        <v>1312</v>
      </c>
      <c r="G53" s="193">
        <v>80</v>
      </c>
      <c r="H53" s="222">
        <f t="shared" si="8"/>
        <v>29540</v>
      </c>
      <c r="I53" s="631" t="s">
        <v>6</v>
      </c>
    </row>
    <row r="54" spans="1:9" s="38" customFormat="1" ht="19.899999999999999" customHeight="1" x14ac:dyDescent="0.2">
      <c r="A54" s="630" t="s">
        <v>163</v>
      </c>
      <c r="B54" s="193">
        <v>2038</v>
      </c>
      <c r="C54" s="193">
        <v>2067</v>
      </c>
      <c r="D54" s="193">
        <v>1748</v>
      </c>
      <c r="E54" s="193">
        <v>1052</v>
      </c>
      <c r="F54" s="193">
        <v>1779</v>
      </c>
      <c r="G54" s="193">
        <v>67</v>
      </c>
      <c r="H54" s="222">
        <f t="shared" si="8"/>
        <v>8751</v>
      </c>
      <c r="I54" s="631" t="s">
        <v>164</v>
      </c>
    </row>
    <row r="55" spans="1:9" s="12" customFormat="1" ht="19.899999999999999" customHeight="1" x14ac:dyDescent="0.2">
      <c r="A55" s="632" t="s">
        <v>165</v>
      </c>
      <c r="B55" s="633">
        <v>268</v>
      </c>
      <c r="C55" s="633">
        <v>331</v>
      </c>
      <c r="D55" s="633">
        <v>629</v>
      </c>
      <c r="E55" s="633">
        <v>226</v>
      </c>
      <c r="F55" s="633">
        <v>389</v>
      </c>
      <c r="G55" s="633">
        <v>1195</v>
      </c>
      <c r="H55" s="634">
        <f t="shared" si="8"/>
        <v>3038</v>
      </c>
      <c r="I55" s="635" t="s">
        <v>166</v>
      </c>
    </row>
    <row r="56" spans="1:9" s="12" customFormat="1" ht="19.899999999999999" customHeight="1" x14ac:dyDescent="0.2">
      <c r="A56" s="622" t="s">
        <v>1653</v>
      </c>
      <c r="B56" s="623">
        <f t="shared" ref="B56:G56" si="12">SUM(B57:B64)</f>
        <v>1657</v>
      </c>
      <c r="C56" s="623">
        <f t="shared" si="12"/>
        <v>2146</v>
      </c>
      <c r="D56" s="623">
        <f t="shared" si="12"/>
        <v>1169</v>
      </c>
      <c r="E56" s="623">
        <f t="shared" si="12"/>
        <v>1551</v>
      </c>
      <c r="F56" s="623">
        <f t="shared" si="12"/>
        <v>887</v>
      </c>
      <c r="G56" s="623">
        <f t="shared" si="12"/>
        <v>423</v>
      </c>
      <c r="H56" s="624">
        <f>SUM(B56:G56)</f>
        <v>7833</v>
      </c>
      <c r="I56" s="625" t="s">
        <v>170</v>
      </c>
    </row>
    <row r="57" spans="1:9" s="38" customFormat="1" ht="19.899999999999999" customHeight="1" x14ac:dyDescent="0.2">
      <c r="A57" s="626" t="s">
        <v>159</v>
      </c>
      <c r="B57" s="627" t="s">
        <v>16</v>
      </c>
      <c r="C57" s="1484">
        <v>0</v>
      </c>
      <c r="D57" s="1484">
        <v>0</v>
      </c>
      <c r="E57" s="627">
        <v>838</v>
      </c>
      <c r="F57" s="627">
        <v>168</v>
      </c>
      <c r="G57" s="627" t="s">
        <v>16</v>
      </c>
      <c r="H57" s="628">
        <f t="shared" si="8"/>
        <v>1006</v>
      </c>
      <c r="I57" s="629" t="s">
        <v>160</v>
      </c>
    </row>
    <row r="58" spans="1:9" s="12" customFormat="1" ht="19.899999999999999" customHeight="1" x14ac:dyDescent="0.2">
      <c r="A58" s="630" t="s">
        <v>136</v>
      </c>
      <c r="B58" s="193">
        <v>113</v>
      </c>
      <c r="C58" s="193">
        <v>484</v>
      </c>
      <c r="D58" s="193">
        <v>517</v>
      </c>
      <c r="E58" s="193">
        <v>123</v>
      </c>
      <c r="F58" s="193">
        <v>26</v>
      </c>
      <c r="G58" s="193">
        <v>2</v>
      </c>
      <c r="H58" s="222">
        <f t="shared" si="8"/>
        <v>1265</v>
      </c>
      <c r="I58" s="631" t="s">
        <v>161</v>
      </c>
    </row>
    <row r="59" spans="1:9" s="38" customFormat="1" ht="19.899999999999999" customHeight="1" x14ac:dyDescent="0.2">
      <c r="A59" s="630" t="s">
        <v>137</v>
      </c>
      <c r="B59" s="193">
        <v>437</v>
      </c>
      <c r="C59" s="193">
        <v>416</v>
      </c>
      <c r="D59" s="193">
        <v>139</v>
      </c>
      <c r="E59" s="193">
        <v>89</v>
      </c>
      <c r="F59" s="193">
        <v>36</v>
      </c>
      <c r="G59" s="193">
        <v>2</v>
      </c>
      <c r="H59" s="222">
        <f t="shared" si="8"/>
        <v>1119</v>
      </c>
      <c r="I59" s="631" t="s">
        <v>9</v>
      </c>
    </row>
    <row r="60" spans="1:9" s="12" customFormat="1" ht="19.899999999999999" customHeight="1" x14ac:dyDescent="0.2">
      <c r="A60" s="630" t="s">
        <v>138</v>
      </c>
      <c r="B60" s="193">
        <v>470</v>
      </c>
      <c r="C60" s="193">
        <v>335</v>
      </c>
      <c r="D60" s="193">
        <v>116</v>
      </c>
      <c r="E60" s="193">
        <v>93</v>
      </c>
      <c r="F60" s="193">
        <v>29</v>
      </c>
      <c r="G60" s="193">
        <v>4</v>
      </c>
      <c r="H60" s="222">
        <f t="shared" si="8"/>
        <v>1047</v>
      </c>
      <c r="I60" s="631" t="s">
        <v>162</v>
      </c>
    </row>
    <row r="61" spans="1:9" s="38" customFormat="1" ht="19.899999999999999" customHeight="1" x14ac:dyDescent="0.2">
      <c r="A61" s="630" t="s">
        <v>139</v>
      </c>
      <c r="B61" s="193">
        <v>275</v>
      </c>
      <c r="C61" s="193">
        <v>286</v>
      </c>
      <c r="D61" s="193">
        <v>82</v>
      </c>
      <c r="E61" s="193">
        <v>102</v>
      </c>
      <c r="F61" s="193">
        <v>29</v>
      </c>
      <c r="G61" s="193">
        <v>3</v>
      </c>
      <c r="H61" s="222">
        <f t="shared" si="8"/>
        <v>777</v>
      </c>
      <c r="I61" s="631" t="s">
        <v>7</v>
      </c>
    </row>
    <row r="62" spans="1:9" s="12" customFormat="1" ht="19.899999999999999" customHeight="1" x14ac:dyDescent="0.2">
      <c r="A62" s="630" t="s">
        <v>140</v>
      </c>
      <c r="B62" s="193">
        <v>234</v>
      </c>
      <c r="C62" s="193">
        <v>258</v>
      </c>
      <c r="D62" s="193">
        <v>112</v>
      </c>
      <c r="E62" s="193">
        <v>128</v>
      </c>
      <c r="F62" s="193">
        <v>133</v>
      </c>
      <c r="G62" s="193">
        <v>12</v>
      </c>
      <c r="H62" s="222">
        <f t="shared" si="8"/>
        <v>877</v>
      </c>
      <c r="I62" s="631" t="s">
        <v>6</v>
      </c>
    </row>
    <row r="63" spans="1:9" s="38" customFormat="1" ht="19.899999999999999" customHeight="1" x14ac:dyDescent="0.2">
      <c r="A63" s="630" t="s">
        <v>163</v>
      </c>
      <c r="B63" s="193">
        <v>95</v>
      </c>
      <c r="C63" s="193">
        <v>202</v>
      </c>
      <c r="D63" s="193">
        <v>141</v>
      </c>
      <c r="E63" s="193">
        <v>133</v>
      </c>
      <c r="F63" s="193">
        <v>327</v>
      </c>
      <c r="G63" s="193">
        <v>21</v>
      </c>
      <c r="H63" s="222">
        <f t="shared" si="8"/>
        <v>919</v>
      </c>
      <c r="I63" s="631" t="s">
        <v>164</v>
      </c>
    </row>
    <row r="64" spans="1:9" s="12" customFormat="1" ht="19.899999999999999" customHeight="1" x14ac:dyDescent="0.2">
      <c r="A64" s="636" t="s">
        <v>165</v>
      </c>
      <c r="B64" s="196">
        <v>33</v>
      </c>
      <c r="C64" s="196">
        <v>165</v>
      </c>
      <c r="D64" s="196">
        <v>62</v>
      </c>
      <c r="E64" s="196">
        <v>45</v>
      </c>
      <c r="F64" s="196">
        <v>139</v>
      </c>
      <c r="G64" s="196">
        <v>379</v>
      </c>
      <c r="H64" s="488">
        <f t="shared" si="8"/>
        <v>823</v>
      </c>
      <c r="I64" s="637" t="s">
        <v>166</v>
      </c>
    </row>
  </sheetData>
  <mergeCells count="7">
    <mergeCell ref="A1:I1"/>
    <mergeCell ref="A2:I2"/>
    <mergeCell ref="A3:I3"/>
    <mergeCell ref="B4:H4"/>
    <mergeCell ref="B5:H5"/>
    <mergeCell ref="A5:A7"/>
    <mergeCell ref="I5:I7"/>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BD10-3CB9-4029-BD8D-6DD28A9535ED}">
  <sheetPr>
    <tabColor theme="4"/>
    <pageSetUpPr fitToPage="1"/>
  </sheetPr>
  <dimension ref="A1:N24"/>
  <sheetViews>
    <sheetView view="pageBreakPreview" zoomScale="60" zoomScaleNormal="10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752</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row>
    <row r="3" spans="1:14" s="891" customFormat="1" ht="21" customHeight="1" x14ac:dyDescent="0.2">
      <c r="A3" s="1548" t="s">
        <v>933</v>
      </c>
      <c r="B3" s="1548"/>
      <c r="C3" s="1548"/>
      <c r="D3" s="1548"/>
      <c r="E3" s="1548"/>
      <c r="F3" s="1548"/>
      <c r="G3" s="1548"/>
      <c r="H3" s="1549"/>
      <c r="I3" s="1549"/>
      <c r="J3" s="1549"/>
      <c r="K3" s="1549"/>
      <c r="N3" s="891" t="s">
        <v>1112</v>
      </c>
    </row>
    <row r="4" spans="1:14" s="892" customFormat="1" x14ac:dyDescent="0.2">
      <c r="A4" s="860" t="s">
        <v>753</v>
      </c>
      <c r="B4" s="901"/>
      <c r="C4" s="1560"/>
      <c r="D4" s="1560"/>
      <c r="E4" s="1560"/>
      <c r="F4" s="1560"/>
      <c r="G4" s="1560"/>
      <c r="H4" s="1560"/>
      <c r="I4" s="1560"/>
      <c r="J4" s="1560"/>
      <c r="K4" s="863" t="s">
        <v>1112</v>
      </c>
    </row>
    <row r="5" spans="1:14" s="892" customFormat="1" ht="25.15" customHeight="1" x14ac:dyDescent="0.2">
      <c r="A5" s="1551" t="s">
        <v>935</v>
      </c>
      <c r="B5" s="1555" t="s">
        <v>1244</v>
      </c>
      <c r="C5" s="1556"/>
      <c r="D5" s="1556"/>
      <c r="E5" s="1556"/>
      <c r="F5" s="1556"/>
      <c r="G5" s="1556"/>
      <c r="H5" s="1556"/>
      <c r="I5" s="1557"/>
      <c r="J5" s="1558" t="s">
        <v>1736</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 t="shared" ref="B7:I7" si="0">SUM(B8:B24)</f>
        <v>148384</v>
      </c>
      <c r="C7" s="895">
        <f t="shared" si="0"/>
        <v>55466</v>
      </c>
      <c r="D7" s="895">
        <f t="shared" si="0"/>
        <v>13457</v>
      </c>
      <c r="E7" s="895">
        <f t="shared" si="0"/>
        <v>112943</v>
      </c>
      <c r="F7" s="895">
        <f t="shared" si="0"/>
        <v>101604</v>
      </c>
      <c r="G7" s="895">
        <f t="shared" si="0"/>
        <v>184827</v>
      </c>
      <c r="H7" s="895">
        <f t="shared" si="0"/>
        <v>536683</v>
      </c>
      <c r="I7" s="895">
        <f t="shared" si="0"/>
        <v>881154</v>
      </c>
      <c r="J7" s="895">
        <f>SUM(J8:J24)</f>
        <v>2034518</v>
      </c>
      <c r="K7" s="896" t="s">
        <v>12</v>
      </c>
    </row>
    <row r="8" spans="1:14" s="46" customFormat="1" ht="21.95" customHeight="1" x14ac:dyDescent="0.2">
      <c r="A8" s="68" t="s">
        <v>722</v>
      </c>
      <c r="B8" s="69">
        <v>254</v>
      </c>
      <c r="C8" s="69">
        <v>829</v>
      </c>
      <c r="D8" s="69">
        <v>54</v>
      </c>
      <c r="E8" s="69">
        <v>516</v>
      </c>
      <c r="F8" s="69">
        <v>956</v>
      </c>
      <c r="G8" s="69">
        <v>1737</v>
      </c>
      <c r="H8" s="69">
        <v>5861</v>
      </c>
      <c r="I8" s="69">
        <v>5578</v>
      </c>
      <c r="J8" s="174">
        <f>SUM(B8:I8)</f>
        <v>15785</v>
      </c>
      <c r="K8" s="70" t="s">
        <v>723</v>
      </c>
    </row>
    <row r="9" spans="1:14" s="46" customFormat="1" ht="21.95" customHeight="1" x14ac:dyDescent="0.2">
      <c r="A9" s="897" t="s">
        <v>724</v>
      </c>
      <c r="B9" s="898">
        <v>1029</v>
      </c>
      <c r="C9" s="898">
        <v>3496</v>
      </c>
      <c r="D9" s="898">
        <v>220</v>
      </c>
      <c r="E9" s="898">
        <v>2474</v>
      </c>
      <c r="F9" s="898">
        <v>3944</v>
      </c>
      <c r="G9" s="898">
        <v>7844</v>
      </c>
      <c r="H9" s="898">
        <v>24294</v>
      </c>
      <c r="I9" s="898">
        <v>23719</v>
      </c>
      <c r="J9" s="899">
        <f t="shared" ref="J9:J24" si="1">SUM(B9:I9)</f>
        <v>67020</v>
      </c>
      <c r="K9" s="900" t="s">
        <v>677</v>
      </c>
    </row>
    <row r="10" spans="1:14" s="46" customFormat="1" ht="21.95" customHeight="1" x14ac:dyDescent="0.2">
      <c r="A10" s="68" t="s">
        <v>725</v>
      </c>
      <c r="B10" s="69">
        <v>1337</v>
      </c>
      <c r="C10" s="69">
        <v>4218</v>
      </c>
      <c r="D10" s="69">
        <v>328</v>
      </c>
      <c r="E10" s="69">
        <v>3244</v>
      </c>
      <c r="F10" s="69">
        <v>4463</v>
      </c>
      <c r="G10" s="69">
        <v>9641</v>
      </c>
      <c r="H10" s="69">
        <v>30146</v>
      </c>
      <c r="I10" s="69">
        <v>27339</v>
      </c>
      <c r="J10" s="174">
        <f t="shared" si="1"/>
        <v>80716</v>
      </c>
      <c r="K10" s="70" t="s">
        <v>676</v>
      </c>
    </row>
    <row r="11" spans="1:14" s="46" customFormat="1" ht="21.95" customHeight="1" x14ac:dyDescent="0.2">
      <c r="A11" s="897" t="s">
        <v>726</v>
      </c>
      <c r="B11" s="898">
        <v>1165</v>
      </c>
      <c r="C11" s="898">
        <v>3737</v>
      </c>
      <c r="D11" s="898">
        <v>332</v>
      </c>
      <c r="E11" s="898">
        <v>2746</v>
      </c>
      <c r="F11" s="898">
        <v>3721</v>
      </c>
      <c r="G11" s="898">
        <v>7397</v>
      </c>
      <c r="H11" s="898">
        <v>25780</v>
      </c>
      <c r="I11" s="898">
        <v>20951</v>
      </c>
      <c r="J11" s="899">
        <f t="shared" si="1"/>
        <v>65829</v>
      </c>
      <c r="K11" s="900" t="s">
        <v>727</v>
      </c>
    </row>
    <row r="12" spans="1:14" s="46" customFormat="1" ht="21.95" customHeight="1" x14ac:dyDescent="0.2">
      <c r="A12" s="68" t="s">
        <v>728</v>
      </c>
      <c r="B12" s="69">
        <v>1196</v>
      </c>
      <c r="C12" s="69">
        <v>2785</v>
      </c>
      <c r="D12" s="69">
        <v>245</v>
      </c>
      <c r="E12" s="69">
        <v>2200</v>
      </c>
      <c r="F12" s="69">
        <v>3103</v>
      </c>
      <c r="G12" s="69">
        <v>5317</v>
      </c>
      <c r="H12" s="69">
        <v>19780</v>
      </c>
      <c r="I12" s="69">
        <v>16031</v>
      </c>
      <c r="J12" s="174">
        <f t="shared" si="1"/>
        <v>50657</v>
      </c>
      <c r="K12" s="70" t="s">
        <v>729</v>
      </c>
    </row>
    <row r="13" spans="1:14" s="46" customFormat="1" ht="21.95" customHeight="1" x14ac:dyDescent="0.2">
      <c r="A13" s="897" t="s">
        <v>730</v>
      </c>
      <c r="B13" s="898">
        <v>13810</v>
      </c>
      <c r="C13" s="898">
        <v>4056</v>
      </c>
      <c r="D13" s="898">
        <v>1224</v>
      </c>
      <c r="E13" s="898">
        <v>8829</v>
      </c>
      <c r="F13" s="898">
        <v>9578</v>
      </c>
      <c r="G13" s="898">
        <v>13122</v>
      </c>
      <c r="H13" s="898">
        <v>40284</v>
      </c>
      <c r="I13" s="898">
        <v>66496</v>
      </c>
      <c r="J13" s="899">
        <f t="shared" si="1"/>
        <v>157399</v>
      </c>
      <c r="K13" s="900" t="s">
        <v>731</v>
      </c>
    </row>
    <row r="14" spans="1:14" s="46" customFormat="1" ht="21.95" customHeight="1" x14ac:dyDescent="0.2">
      <c r="A14" s="68" t="s">
        <v>732</v>
      </c>
      <c r="B14" s="69">
        <v>27895</v>
      </c>
      <c r="C14" s="69">
        <v>6738</v>
      </c>
      <c r="D14" s="69">
        <v>2317</v>
      </c>
      <c r="E14" s="69">
        <v>16612</v>
      </c>
      <c r="F14" s="69">
        <v>16920</v>
      </c>
      <c r="G14" s="69">
        <v>25440</v>
      </c>
      <c r="H14" s="69">
        <v>74481</v>
      </c>
      <c r="I14" s="69">
        <v>138289</v>
      </c>
      <c r="J14" s="174">
        <f t="shared" si="1"/>
        <v>308692</v>
      </c>
      <c r="K14" s="70" t="s">
        <v>733</v>
      </c>
    </row>
    <row r="15" spans="1:14" s="46" customFormat="1" ht="21.95" customHeight="1" x14ac:dyDescent="0.2">
      <c r="A15" s="897" t="s">
        <v>734</v>
      </c>
      <c r="B15" s="898">
        <v>32804</v>
      </c>
      <c r="C15" s="898">
        <v>7843</v>
      </c>
      <c r="D15" s="898">
        <v>2606</v>
      </c>
      <c r="E15" s="898">
        <v>20435</v>
      </c>
      <c r="F15" s="898">
        <v>18592</v>
      </c>
      <c r="G15" s="898">
        <v>31945</v>
      </c>
      <c r="H15" s="898">
        <v>90168</v>
      </c>
      <c r="I15" s="898">
        <v>167799</v>
      </c>
      <c r="J15" s="899">
        <f t="shared" si="1"/>
        <v>372192</v>
      </c>
      <c r="K15" s="900" t="s">
        <v>735</v>
      </c>
    </row>
    <row r="16" spans="1:14" s="46" customFormat="1" ht="21.95" customHeight="1" x14ac:dyDescent="0.2">
      <c r="A16" s="68" t="s">
        <v>736</v>
      </c>
      <c r="B16" s="69">
        <v>28765</v>
      </c>
      <c r="C16" s="69">
        <v>6967</v>
      </c>
      <c r="D16" s="69">
        <v>2222</v>
      </c>
      <c r="E16" s="69">
        <v>20731</v>
      </c>
      <c r="F16" s="69">
        <v>15469</v>
      </c>
      <c r="G16" s="69">
        <v>29779</v>
      </c>
      <c r="H16" s="69">
        <v>77817</v>
      </c>
      <c r="I16" s="69">
        <v>148972</v>
      </c>
      <c r="J16" s="174">
        <f t="shared" si="1"/>
        <v>330722</v>
      </c>
      <c r="K16" s="70" t="s">
        <v>737</v>
      </c>
    </row>
    <row r="17" spans="1:11" s="46" customFormat="1" ht="21.95" customHeight="1" x14ac:dyDescent="0.2">
      <c r="A17" s="897" t="s">
        <v>738</v>
      </c>
      <c r="B17" s="898">
        <v>18717</v>
      </c>
      <c r="C17" s="898">
        <v>5241</v>
      </c>
      <c r="D17" s="898">
        <v>1528</v>
      </c>
      <c r="E17" s="898">
        <v>13952</v>
      </c>
      <c r="F17" s="898">
        <v>10390</v>
      </c>
      <c r="G17" s="898">
        <v>21033</v>
      </c>
      <c r="H17" s="898">
        <v>56828</v>
      </c>
      <c r="I17" s="898">
        <v>104700</v>
      </c>
      <c r="J17" s="899">
        <f t="shared" si="1"/>
        <v>232389</v>
      </c>
      <c r="K17" s="900" t="s">
        <v>739</v>
      </c>
    </row>
    <row r="18" spans="1:11" s="46" customFormat="1" ht="21.95" customHeight="1" x14ac:dyDescent="0.2">
      <c r="A18" s="68" t="s">
        <v>740</v>
      </c>
      <c r="B18" s="69">
        <v>11211</v>
      </c>
      <c r="C18" s="69">
        <v>3914</v>
      </c>
      <c r="D18" s="69">
        <v>1103</v>
      </c>
      <c r="E18" s="69">
        <v>9922</v>
      </c>
      <c r="F18" s="69">
        <v>6348</v>
      </c>
      <c r="G18" s="69">
        <v>14478</v>
      </c>
      <c r="H18" s="69">
        <v>37901</v>
      </c>
      <c r="I18" s="69">
        <v>68060</v>
      </c>
      <c r="J18" s="174">
        <f t="shared" si="1"/>
        <v>152937</v>
      </c>
      <c r="K18" s="70" t="s">
        <v>741</v>
      </c>
    </row>
    <row r="19" spans="1:11" s="46" customFormat="1" ht="21.95" customHeight="1" x14ac:dyDescent="0.2">
      <c r="A19" s="897" t="s">
        <v>742</v>
      </c>
      <c r="B19" s="898">
        <v>6213</v>
      </c>
      <c r="C19" s="898">
        <v>2553</v>
      </c>
      <c r="D19" s="898">
        <v>647</v>
      </c>
      <c r="E19" s="898">
        <v>6077</v>
      </c>
      <c r="F19" s="898">
        <v>3785</v>
      </c>
      <c r="G19" s="898">
        <v>8882</v>
      </c>
      <c r="H19" s="898">
        <v>24258</v>
      </c>
      <c r="I19" s="898">
        <v>44256</v>
      </c>
      <c r="J19" s="899">
        <f t="shared" si="1"/>
        <v>96671</v>
      </c>
      <c r="K19" s="900" t="s">
        <v>743</v>
      </c>
    </row>
    <row r="20" spans="1:11" s="46" customFormat="1" ht="21.95" customHeight="1" x14ac:dyDescent="0.2">
      <c r="A20" s="68" t="s">
        <v>744</v>
      </c>
      <c r="B20" s="69">
        <v>2501</v>
      </c>
      <c r="C20" s="69">
        <v>1457</v>
      </c>
      <c r="D20" s="69">
        <v>331</v>
      </c>
      <c r="E20" s="69">
        <v>3433</v>
      </c>
      <c r="F20" s="69">
        <v>2051</v>
      </c>
      <c r="G20" s="69">
        <v>4566</v>
      </c>
      <c r="H20" s="69">
        <v>14035</v>
      </c>
      <c r="I20" s="69">
        <v>25360</v>
      </c>
      <c r="J20" s="174">
        <f t="shared" si="1"/>
        <v>53734</v>
      </c>
      <c r="K20" s="70" t="s">
        <v>745</v>
      </c>
    </row>
    <row r="21" spans="1:11" s="46" customFormat="1" ht="21.95" customHeight="1" x14ac:dyDescent="0.2">
      <c r="A21" s="897" t="s">
        <v>746</v>
      </c>
      <c r="B21" s="898">
        <v>1021</v>
      </c>
      <c r="C21" s="898">
        <v>856</v>
      </c>
      <c r="D21" s="898">
        <v>161</v>
      </c>
      <c r="E21" s="898">
        <v>1218</v>
      </c>
      <c r="F21" s="898">
        <v>1152</v>
      </c>
      <c r="G21" s="898">
        <v>2099</v>
      </c>
      <c r="H21" s="898">
        <v>8059</v>
      </c>
      <c r="I21" s="898">
        <v>14014</v>
      </c>
      <c r="J21" s="899">
        <f t="shared" si="1"/>
        <v>28580</v>
      </c>
      <c r="K21" s="900" t="s">
        <v>747</v>
      </c>
    </row>
    <row r="22" spans="1:11" s="46" customFormat="1" ht="21.95" customHeight="1" x14ac:dyDescent="0.2">
      <c r="A22" s="68" t="s">
        <v>748</v>
      </c>
      <c r="B22" s="69">
        <v>269</v>
      </c>
      <c r="C22" s="69">
        <v>407</v>
      </c>
      <c r="D22" s="69">
        <v>77</v>
      </c>
      <c r="E22" s="69">
        <v>348</v>
      </c>
      <c r="F22" s="69">
        <v>535</v>
      </c>
      <c r="G22" s="69">
        <v>846</v>
      </c>
      <c r="H22" s="69">
        <v>3509</v>
      </c>
      <c r="I22" s="69">
        <v>5830</v>
      </c>
      <c r="J22" s="174">
        <f t="shared" si="1"/>
        <v>11821</v>
      </c>
      <c r="K22" s="70" t="s">
        <v>749</v>
      </c>
    </row>
    <row r="23" spans="1:11" s="46" customFormat="1" ht="21.95" customHeight="1" x14ac:dyDescent="0.2">
      <c r="A23" s="897" t="s">
        <v>750</v>
      </c>
      <c r="B23" s="898">
        <v>99</v>
      </c>
      <c r="C23" s="898">
        <v>184</v>
      </c>
      <c r="D23" s="898">
        <v>33</v>
      </c>
      <c r="E23" s="898">
        <v>114</v>
      </c>
      <c r="F23" s="898">
        <v>277</v>
      </c>
      <c r="G23" s="898">
        <v>365</v>
      </c>
      <c r="H23" s="898">
        <v>1659</v>
      </c>
      <c r="I23" s="898">
        <v>2256</v>
      </c>
      <c r="J23" s="899">
        <f t="shared" si="1"/>
        <v>4987</v>
      </c>
      <c r="K23" s="900" t="s">
        <v>751</v>
      </c>
    </row>
    <row r="24" spans="1:11" s="46" customFormat="1" ht="21.95" customHeight="1" x14ac:dyDescent="0.2">
      <c r="A24" s="1448" t="s">
        <v>165</v>
      </c>
      <c r="B24" s="134">
        <v>98</v>
      </c>
      <c r="C24" s="134">
        <v>185</v>
      </c>
      <c r="D24" s="134">
        <v>29</v>
      </c>
      <c r="E24" s="134">
        <v>92</v>
      </c>
      <c r="F24" s="134">
        <v>320</v>
      </c>
      <c r="G24" s="134">
        <v>336</v>
      </c>
      <c r="H24" s="134">
        <v>1823</v>
      </c>
      <c r="I24" s="134">
        <v>1504</v>
      </c>
      <c r="J24" s="175">
        <f t="shared" si="1"/>
        <v>4387</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7139B-1F23-4656-9F5F-9C9298D5E3C5}">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174</v>
      </c>
    </row>
    <row r="3" spans="1:12" s="7" customFormat="1" ht="21" customHeight="1" x14ac:dyDescent="0.2">
      <c r="A3" s="1647" t="s">
        <v>1661</v>
      </c>
      <c r="B3" s="1647"/>
      <c r="C3" s="1647"/>
      <c r="D3" s="1647"/>
      <c r="E3" s="1647"/>
      <c r="F3" s="1647"/>
      <c r="G3" s="1647"/>
      <c r="H3" s="1647"/>
      <c r="I3" s="1647"/>
    </row>
    <row r="4" spans="1:12" s="12" customFormat="1" x14ac:dyDescent="0.2">
      <c r="A4" s="34" t="s">
        <v>146</v>
      </c>
      <c r="B4" s="1648"/>
      <c r="C4" s="1648"/>
      <c r="D4" s="1648"/>
      <c r="E4" s="1648"/>
      <c r="F4" s="1648"/>
      <c r="G4" s="1648"/>
      <c r="H4" s="1648"/>
      <c r="I4" s="23" t="s">
        <v>1867</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83391</v>
      </c>
      <c r="C8" s="246">
        <f t="shared" si="0"/>
        <v>71962</v>
      </c>
      <c r="D8" s="246">
        <f t="shared" si="0"/>
        <v>34447</v>
      </c>
      <c r="E8" s="246">
        <f t="shared" si="0"/>
        <v>32069</v>
      </c>
      <c r="F8" s="246">
        <f t="shared" si="0"/>
        <v>22396</v>
      </c>
      <c r="G8" s="246">
        <f t="shared" si="0"/>
        <v>1991</v>
      </c>
      <c r="H8" s="246">
        <f>SUM(B8:G8)</f>
        <v>246256</v>
      </c>
      <c r="I8" s="247" t="s">
        <v>80</v>
      </c>
    </row>
    <row r="9" spans="1:12" s="12" customFormat="1" ht="19.899999999999999" customHeight="1" x14ac:dyDescent="0.2">
      <c r="A9" s="622" t="s">
        <v>1496</v>
      </c>
      <c r="B9" s="623">
        <f t="shared" ref="B9:G9" si="1">SUM(B10:B17)</f>
        <v>82384</v>
      </c>
      <c r="C9" s="623">
        <f t="shared" si="1"/>
        <v>70213</v>
      </c>
      <c r="D9" s="623">
        <f t="shared" si="1"/>
        <v>33538</v>
      </c>
      <c r="E9" s="623">
        <f t="shared" si="1"/>
        <v>31053</v>
      </c>
      <c r="F9" s="623">
        <f t="shared" si="1"/>
        <v>20798</v>
      </c>
      <c r="G9" s="623">
        <f t="shared" si="1"/>
        <v>1523</v>
      </c>
      <c r="H9" s="624">
        <f t="shared" ref="H9:H64" si="2">SUM(B9:G9)</f>
        <v>239509</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21988</v>
      </c>
      <c r="F10" s="1059">
        <f t="shared" si="3"/>
        <v>14956</v>
      </c>
      <c r="G10" s="1483">
        <f t="shared" si="3"/>
        <v>0</v>
      </c>
      <c r="H10" s="628">
        <f t="shared" si="2"/>
        <v>36944</v>
      </c>
      <c r="I10" s="1060" t="s">
        <v>160</v>
      </c>
    </row>
    <row r="11" spans="1:12" s="12" customFormat="1" ht="19.899999999999999" customHeight="1" x14ac:dyDescent="0.2">
      <c r="A11" s="630" t="s">
        <v>136</v>
      </c>
      <c r="B11" s="464">
        <f t="shared" si="3"/>
        <v>9529</v>
      </c>
      <c r="C11" s="464">
        <f t="shared" si="3"/>
        <v>22368</v>
      </c>
      <c r="D11" s="464">
        <f t="shared" si="3"/>
        <v>23885</v>
      </c>
      <c r="E11" s="464">
        <f t="shared" si="3"/>
        <v>2525</v>
      </c>
      <c r="F11" s="464">
        <f t="shared" si="3"/>
        <v>253</v>
      </c>
      <c r="G11" s="1474">
        <f t="shared" si="3"/>
        <v>0</v>
      </c>
      <c r="H11" s="222">
        <f t="shared" si="2"/>
        <v>58560</v>
      </c>
      <c r="I11" s="475" t="s">
        <v>161</v>
      </c>
    </row>
    <row r="12" spans="1:12" s="38" customFormat="1" ht="19.899999999999999" customHeight="1" x14ac:dyDescent="0.2">
      <c r="A12" s="630" t="s">
        <v>137</v>
      </c>
      <c r="B12" s="464">
        <f t="shared" si="3"/>
        <v>27969</v>
      </c>
      <c r="C12" s="464">
        <f t="shared" si="3"/>
        <v>17645</v>
      </c>
      <c r="D12" s="464">
        <f t="shared" si="3"/>
        <v>2512</v>
      </c>
      <c r="E12" s="464">
        <f t="shared" si="3"/>
        <v>1140</v>
      </c>
      <c r="F12" s="464">
        <f t="shared" si="3"/>
        <v>377</v>
      </c>
      <c r="G12" s="464">
        <f t="shared" si="3"/>
        <v>2</v>
      </c>
      <c r="H12" s="222">
        <f t="shared" si="2"/>
        <v>49645</v>
      </c>
      <c r="I12" s="475" t="s">
        <v>9</v>
      </c>
    </row>
    <row r="13" spans="1:12" s="12" customFormat="1" ht="19.899999999999999" customHeight="1" x14ac:dyDescent="0.2">
      <c r="A13" s="630" t="s">
        <v>138</v>
      </c>
      <c r="B13" s="464">
        <f t="shared" si="3"/>
        <v>20389</v>
      </c>
      <c r="C13" s="464">
        <f t="shared" si="3"/>
        <v>12705</v>
      </c>
      <c r="D13" s="464">
        <f t="shared" si="3"/>
        <v>2198</v>
      </c>
      <c r="E13" s="464">
        <f>E32+E51</f>
        <v>1377</v>
      </c>
      <c r="F13" s="464">
        <f t="shared" si="3"/>
        <v>475</v>
      </c>
      <c r="G13" s="464">
        <f t="shared" si="3"/>
        <v>3</v>
      </c>
      <c r="H13" s="222">
        <f t="shared" si="2"/>
        <v>37147</v>
      </c>
      <c r="I13" s="475" t="s">
        <v>162</v>
      </c>
    </row>
    <row r="14" spans="1:12" s="38" customFormat="1" ht="19.899999999999999" customHeight="1" x14ac:dyDescent="0.2">
      <c r="A14" s="630" t="s">
        <v>139</v>
      </c>
      <c r="B14" s="464">
        <f t="shared" si="3"/>
        <v>14149</v>
      </c>
      <c r="C14" s="464">
        <f t="shared" si="3"/>
        <v>9395</v>
      </c>
      <c r="D14" s="464">
        <f t="shared" si="3"/>
        <v>1522</v>
      </c>
      <c r="E14" s="464">
        <f t="shared" si="3"/>
        <v>1398</v>
      </c>
      <c r="F14" s="464">
        <f t="shared" si="3"/>
        <v>674</v>
      </c>
      <c r="G14" s="464">
        <f t="shared" si="3"/>
        <v>4</v>
      </c>
      <c r="H14" s="222">
        <f t="shared" si="2"/>
        <v>27142</v>
      </c>
      <c r="I14" s="475" t="s">
        <v>7</v>
      </c>
    </row>
    <row r="15" spans="1:12" s="12" customFormat="1" ht="19.899999999999999" customHeight="1" x14ac:dyDescent="0.2">
      <c r="A15" s="630" t="s">
        <v>140</v>
      </c>
      <c r="B15" s="464">
        <f t="shared" si="3"/>
        <v>8363</v>
      </c>
      <c r="C15" s="464">
        <f t="shared" si="3"/>
        <v>6498</v>
      </c>
      <c r="D15" s="464">
        <f t="shared" si="3"/>
        <v>1343</v>
      </c>
      <c r="E15" s="464">
        <f t="shared" si="3"/>
        <v>1462</v>
      </c>
      <c r="F15" s="464">
        <f t="shared" si="3"/>
        <v>1393</v>
      </c>
      <c r="G15" s="464">
        <f t="shared" si="3"/>
        <v>31</v>
      </c>
      <c r="H15" s="222">
        <f t="shared" si="2"/>
        <v>19090</v>
      </c>
      <c r="I15" s="475" t="s">
        <v>6</v>
      </c>
    </row>
    <row r="16" spans="1:12" s="38" customFormat="1" ht="19.899999999999999" customHeight="1" x14ac:dyDescent="0.2">
      <c r="A16" s="630" t="s">
        <v>163</v>
      </c>
      <c r="B16" s="464">
        <f t="shared" si="3"/>
        <v>1894</v>
      </c>
      <c r="C16" s="464">
        <f t="shared" si="3"/>
        <v>1502</v>
      </c>
      <c r="D16" s="464">
        <f t="shared" si="3"/>
        <v>1450</v>
      </c>
      <c r="E16" s="464">
        <f t="shared" si="3"/>
        <v>912</v>
      </c>
      <c r="F16" s="464">
        <f t="shared" si="3"/>
        <v>1718</v>
      </c>
      <c r="G16" s="464">
        <f t="shared" si="3"/>
        <v>8</v>
      </c>
      <c r="H16" s="222">
        <f t="shared" si="2"/>
        <v>7484</v>
      </c>
      <c r="I16" s="475" t="s">
        <v>164</v>
      </c>
    </row>
    <row r="17" spans="1:9" s="12" customFormat="1" ht="19.899999999999999" customHeight="1" x14ac:dyDescent="0.2">
      <c r="A17" s="632" t="s">
        <v>165</v>
      </c>
      <c r="B17" s="1061">
        <f t="shared" si="3"/>
        <v>91</v>
      </c>
      <c r="C17" s="1061">
        <f t="shared" si="3"/>
        <v>100</v>
      </c>
      <c r="D17" s="1061">
        <f t="shared" si="3"/>
        <v>628</v>
      </c>
      <c r="E17" s="1061">
        <f t="shared" si="3"/>
        <v>251</v>
      </c>
      <c r="F17" s="1061">
        <f t="shared" si="3"/>
        <v>952</v>
      </c>
      <c r="G17" s="1061">
        <f t="shared" si="3"/>
        <v>1475</v>
      </c>
      <c r="H17" s="634">
        <f t="shared" si="2"/>
        <v>3497</v>
      </c>
      <c r="I17" s="1062" t="s">
        <v>166</v>
      </c>
    </row>
    <row r="18" spans="1:9" s="12" customFormat="1" ht="19.899999999999999" customHeight="1" x14ac:dyDescent="0.2">
      <c r="A18" s="622" t="s">
        <v>1653</v>
      </c>
      <c r="B18" s="623">
        <f t="shared" ref="B18:G18" si="4">SUM(B19:B26)</f>
        <v>1007</v>
      </c>
      <c r="C18" s="623">
        <f t="shared" si="4"/>
        <v>1749</v>
      </c>
      <c r="D18" s="623">
        <f t="shared" si="4"/>
        <v>909</v>
      </c>
      <c r="E18" s="623">
        <f t="shared" si="4"/>
        <v>1016</v>
      </c>
      <c r="F18" s="623">
        <f t="shared" si="4"/>
        <v>1598</v>
      </c>
      <c r="G18" s="623">
        <f t="shared" si="4"/>
        <v>468</v>
      </c>
      <c r="H18" s="624">
        <f t="shared" si="2"/>
        <v>6747</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405</v>
      </c>
      <c r="F19" s="1059">
        <f t="shared" si="5"/>
        <v>421</v>
      </c>
      <c r="G19" s="1483">
        <f t="shared" si="5"/>
        <v>0</v>
      </c>
      <c r="H19" s="628">
        <f t="shared" si="2"/>
        <v>826</v>
      </c>
      <c r="I19" s="1060" t="s">
        <v>160</v>
      </c>
    </row>
    <row r="20" spans="1:9" s="12" customFormat="1" ht="19.899999999999999" customHeight="1" x14ac:dyDescent="0.2">
      <c r="A20" s="630" t="s">
        <v>136</v>
      </c>
      <c r="B20" s="464">
        <f t="shared" si="5"/>
        <v>82</v>
      </c>
      <c r="C20" s="464">
        <f t="shared" si="5"/>
        <v>435</v>
      </c>
      <c r="D20" s="464">
        <f t="shared" si="5"/>
        <v>543</v>
      </c>
      <c r="E20" s="464">
        <f t="shared" si="5"/>
        <v>122</v>
      </c>
      <c r="F20" s="464">
        <f t="shared" si="5"/>
        <v>69</v>
      </c>
      <c r="G20" s="1474">
        <f t="shared" si="5"/>
        <v>0</v>
      </c>
      <c r="H20" s="222">
        <f t="shared" si="2"/>
        <v>1251</v>
      </c>
      <c r="I20" s="475" t="s">
        <v>161</v>
      </c>
    </row>
    <row r="21" spans="1:9" s="38" customFormat="1" ht="19.899999999999999" customHeight="1" x14ac:dyDescent="0.2">
      <c r="A21" s="630" t="s">
        <v>137</v>
      </c>
      <c r="B21" s="464">
        <f t="shared" si="5"/>
        <v>181</v>
      </c>
      <c r="C21" s="464">
        <f t="shared" si="5"/>
        <v>373</v>
      </c>
      <c r="D21" s="464">
        <f t="shared" si="5"/>
        <v>83</v>
      </c>
      <c r="E21" s="464">
        <f t="shared" si="5"/>
        <v>48</v>
      </c>
      <c r="F21" s="464">
        <f t="shared" si="5"/>
        <v>60</v>
      </c>
      <c r="G21" s="464">
        <f t="shared" si="5"/>
        <v>2</v>
      </c>
      <c r="H21" s="222">
        <f t="shared" si="2"/>
        <v>747</v>
      </c>
      <c r="I21" s="475" t="s">
        <v>9</v>
      </c>
    </row>
    <row r="22" spans="1:9" s="12" customFormat="1" ht="19.899999999999999" customHeight="1" x14ac:dyDescent="0.2">
      <c r="A22" s="630" t="s">
        <v>138</v>
      </c>
      <c r="B22" s="464">
        <f t="shared" si="5"/>
        <v>169</v>
      </c>
      <c r="C22" s="464">
        <f t="shared" si="5"/>
        <v>315</v>
      </c>
      <c r="D22" s="464">
        <f t="shared" si="5"/>
        <v>53</v>
      </c>
      <c r="E22" s="464">
        <f t="shared" si="5"/>
        <v>38</v>
      </c>
      <c r="F22" s="464">
        <f t="shared" si="5"/>
        <v>27</v>
      </c>
      <c r="G22" s="464">
        <f t="shared" si="5"/>
        <v>1</v>
      </c>
      <c r="H22" s="222">
        <f t="shared" si="2"/>
        <v>603</v>
      </c>
      <c r="I22" s="475" t="s">
        <v>162</v>
      </c>
    </row>
    <row r="23" spans="1:9" s="38" customFormat="1" ht="19.899999999999999" customHeight="1" x14ac:dyDescent="0.2">
      <c r="A23" s="630" t="s">
        <v>139</v>
      </c>
      <c r="B23" s="464">
        <f t="shared" si="5"/>
        <v>211</v>
      </c>
      <c r="C23" s="464">
        <f t="shared" si="5"/>
        <v>280</v>
      </c>
      <c r="D23" s="464">
        <f t="shared" si="5"/>
        <v>41</v>
      </c>
      <c r="E23" s="464">
        <f t="shared" si="5"/>
        <v>69</v>
      </c>
      <c r="F23" s="464">
        <f t="shared" si="5"/>
        <v>40</v>
      </c>
      <c r="G23" s="464">
        <f t="shared" si="5"/>
        <v>1</v>
      </c>
      <c r="H23" s="222">
        <f t="shared" si="2"/>
        <v>642</v>
      </c>
      <c r="I23" s="475" t="s">
        <v>7</v>
      </c>
    </row>
    <row r="24" spans="1:9" s="12" customFormat="1" ht="19.899999999999999" customHeight="1" x14ac:dyDescent="0.2">
      <c r="A24" s="630" t="s">
        <v>140</v>
      </c>
      <c r="B24" s="464">
        <f t="shared" si="5"/>
        <v>230</v>
      </c>
      <c r="C24" s="464">
        <f t="shared" si="5"/>
        <v>226</v>
      </c>
      <c r="D24" s="464">
        <f t="shared" si="5"/>
        <v>77</v>
      </c>
      <c r="E24" s="464">
        <f t="shared" si="5"/>
        <v>124</v>
      </c>
      <c r="F24" s="464">
        <f t="shared" si="5"/>
        <v>169</v>
      </c>
      <c r="G24" s="464">
        <f t="shared" si="5"/>
        <v>4</v>
      </c>
      <c r="H24" s="222">
        <f t="shared" si="2"/>
        <v>830</v>
      </c>
      <c r="I24" s="475" t="s">
        <v>6</v>
      </c>
    </row>
    <row r="25" spans="1:9" s="38" customFormat="1" ht="19.899999999999999" customHeight="1" x14ac:dyDescent="0.2">
      <c r="A25" s="630" t="s">
        <v>163</v>
      </c>
      <c r="B25" s="464">
        <f t="shared" si="5"/>
        <v>111</v>
      </c>
      <c r="C25" s="464">
        <f t="shared" si="5"/>
        <v>97</v>
      </c>
      <c r="D25" s="464">
        <f t="shared" si="5"/>
        <v>91</v>
      </c>
      <c r="E25" s="464">
        <f t="shared" si="5"/>
        <v>146</v>
      </c>
      <c r="F25" s="464">
        <f t="shared" si="5"/>
        <v>407</v>
      </c>
      <c r="G25" s="464">
        <f t="shared" si="5"/>
        <v>1</v>
      </c>
      <c r="H25" s="222">
        <f t="shared" si="2"/>
        <v>853</v>
      </c>
      <c r="I25" s="475" t="s">
        <v>164</v>
      </c>
    </row>
    <row r="26" spans="1:9" s="12" customFormat="1" ht="19.899999999999999" customHeight="1" x14ac:dyDescent="0.2">
      <c r="A26" s="638" t="s">
        <v>165</v>
      </c>
      <c r="B26" s="553">
        <f t="shared" si="5"/>
        <v>23</v>
      </c>
      <c r="C26" s="553">
        <f t="shared" si="5"/>
        <v>23</v>
      </c>
      <c r="D26" s="553">
        <f t="shared" si="5"/>
        <v>21</v>
      </c>
      <c r="E26" s="553">
        <f t="shared" si="5"/>
        <v>64</v>
      </c>
      <c r="F26" s="553">
        <f t="shared" si="5"/>
        <v>405</v>
      </c>
      <c r="G26" s="553">
        <f t="shared" si="5"/>
        <v>459</v>
      </c>
      <c r="H26" s="554">
        <f t="shared" si="2"/>
        <v>995</v>
      </c>
      <c r="I26" s="1063" t="s">
        <v>166</v>
      </c>
    </row>
    <row r="27" spans="1:9" s="38" customFormat="1" ht="25.9" customHeight="1" x14ac:dyDescent="0.2">
      <c r="A27" s="245" t="s">
        <v>706</v>
      </c>
      <c r="B27" s="246">
        <f t="shared" ref="B27:G27" si="6">SUM(B28+B37)</f>
        <v>42976</v>
      </c>
      <c r="C27" s="246">
        <f t="shared" si="6"/>
        <v>30973</v>
      </c>
      <c r="D27" s="246">
        <f t="shared" si="6"/>
        <v>18131</v>
      </c>
      <c r="E27" s="246">
        <f t="shared" si="6"/>
        <v>16375</v>
      </c>
      <c r="F27" s="246">
        <f t="shared" si="6"/>
        <v>10532</v>
      </c>
      <c r="G27" s="246">
        <f t="shared" si="6"/>
        <v>425</v>
      </c>
      <c r="H27" s="246">
        <f t="shared" si="2"/>
        <v>119412</v>
      </c>
      <c r="I27" s="247" t="s">
        <v>171</v>
      </c>
    </row>
    <row r="28" spans="1:9" s="12" customFormat="1" ht="19.899999999999999" customHeight="1" x14ac:dyDescent="0.2">
      <c r="A28" s="622" t="s">
        <v>1496</v>
      </c>
      <c r="B28" s="623">
        <f t="shared" ref="B28:G28" si="7">SUM(B29:B36)</f>
        <v>42396</v>
      </c>
      <c r="C28" s="623">
        <f t="shared" si="7"/>
        <v>30050</v>
      </c>
      <c r="D28" s="623">
        <f t="shared" si="7"/>
        <v>17600</v>
      </c>
      <c r="E28" s="623">
        <f t="shared" si="7"/>
        <v>15847</v>
      </c>
      <c r="F28" s="623">
        <f t="shared" si="7"/>
        <v>9797</v>
      </c>
      <c r="G28" s="623">
        <f t="shared" si="7"/>
        <v>330</v>
      </c>
      <c r="H28" s="624">
        <f t="shared" si="2"/>
        <v>116020</v>
      </c>
      <c r="I28" s="625" t="s">
        <v>169</v>
      </c>
    </row>
    <row r="29" spans="1:9" s="38" customFormat="1" ht="19.899999999999999" customHeight="1" x14ac:dyDescent="0.2">
      <c r="A29" s="626" t="s">
        <v>159</v>
      </c>
      <c r="B29" s="627" t="s">
        <v>16</v>
      </c>
      <c r="C29" s="1484">
        <v>0</v>
      </c>
      <c r="D29" s="1484">
        <v>0</v>
      </c>
      <c r="E29" s="627">
        <v>10979</v>
      </c>
      <c r="F29" s="627">
        <v>7647</v>
      </c>
      <c r="G29" s="627" t="s">
        <v>16</v>
      </c>
      <c r="H29" s="628">
        <f t="shared" si="2"/>
        <v>18626</v>
      </c>
      <c r="I29" s="629" t="s">
        <v>160</v>
      </c>
    </row>
    <row r="30" spans="1:9" s="12" customFormat="1" ht="19.899999999999999" customHeight="1" x14ac:dyDescent="0.2">
      <c r="A30" s="630" t="s">
        <v>136</v>
      </c>
      <c r="B30" s="193">
        <v>4811</v>
      </c>
      <c r="C30" s="193">
        <v>10441</v>
      </c>
      <c r="D30" s="193">
        <v>12583</v>
      </c>
      <c r="E30" s="193">
        <v>1604</v>
      </c>
      <c r="F30" s="193">
        <v>152</v>
      </c>
      <c r="G30" s="193" t="s">
        <v>16</v>
      </c>
      <c r="H30" s="222">
        <f t="shared" si="2"/>
        <v>29591</v>
      </c>
      <c r="I30" s="631" t="s">
        <v>161</v>
      </c>
    </row>
    <row r="31" spans="1:9" s="38" customFormat="1" ht="19.899999999999999" customHeight="1" x14ac:dyDescent="0.2">
      <c r="A31" s="630" t="s">
        <v>137</v>
      </c>
      <c r="B31" s="193">
        <v>14918</v>
      </c>
      <c r="C31" s="193">
        <v>7230</v>
      </c>
      <c r="D31" s="193">
        <v>1386</v>
      </c>
      <c r="E31" s="193">
        <v>646</v>
      </c>
      <c r="F31" s="193">
        <v>189</v>
      </c>
      <c r="G31" s="193">
        <v>1</v>
      </c>
      <c r="H31" s="222">
        <f t="shared" si="2"/>
        <v>24370</v>
      </c>
      <c r="I31" s="631" t="s">
        <v>9</v>
      </c>
    </row>
    <row r="32" spans="1:9" s="12" customFormat="1" ht="19.899999999999999" customHeight="1" x14ac:dyDescent="0.2">
      <c r="A32" s="630" t="s">
        <v>138</v>
      </c>
      <c r="B32" s="193">
        <v>9917</v>
      </c>
      <c r="C32" s="193">
        <v>5025</v>
      </c>
      <c r="D32" s="193">
        <v>1261</v>
      </c>
      <c r="E32" s="193">
        <v>725</v>
      </c>
      <c r="F32" s="193">
        <v>156</v>
      </c>
      <c r="G32" s="193">
        <v>1</v>
      </c>
      <c r="H32" s="222">
        <f t="shared" si="2"/>
        <v>17085</v>
      </c>
      <c r="I32" s="631" t="s">
        <v>162</v>
      </c>
    </row>
    <row r="33" spans="1:9" s="38" customFormat="1" ht="19.899999999999999" customHeight="1" x14ac:dyDescent="0.2">
      <c r="A33" s="630" t="s">
        <v>139</v>
      </c>
      <c r="B33" s="193">
        <v>7114</v>
      </c>
      <c r="C33" s="193">
        <v>3809</v>
      </c>
      <c r="D33" s="193">
        <v>730</v>
      </c>
      <c r="E33" s="193">
        <v>715</v>
      </c>
      <c r="F33" s="193">
        <v>216</v>
      </c>
      <c r="G33" s="193">
        <v>4</v>
      </c>
      <c r="H33" s="222">
        <f t="shared" si="2"/>
        <v>12588</v>
      </c>
      <c r="I33" s="631" t="s">
        <v>7</v>
      </c>
    </row>
    <row r="34" spans="1:9" s="12" customFormat="1" ht="19.899999999999999" customHeight="1" x14ac:dyDescent="0.2">
      <c r="A34" s="630" t="s">
        <v>140</v>
      </c>
      <c r="B34" s="193">
        <v>4375</v>
      </c>
      <c r="C34" s="193">
        <v>2626</v>
      </c>
      <c r="D34" s="193">
        <v>620</v>
      </c>
      <c r="E34" s="193">
        <v>604</v>
      </c>
      <c r="F34" s="193">
        <v>347</v>
      </c>
      <c r="G34" s="193">
        <v>16</v>
      </c>
      <c r="H34" s="222">
        <f t="shared" si="2"/>
        <v>8588</v>
      </c>
      <c r="I34" s="631" t="s">
        <v>6</v>
      </c>
    </row>
    <row r="35" spans="1:9" s="38" customFormat="1" ht="19.899999999999999" customHeight="1" x14ac:dyDescent="0.2">
      <c r="A35" s="630" t="s">
        <v>163</v>
      </c>
      <c r="B35" s="193">
        <v>1176</v>
      </c>
      <c r="C35" s="193">
        <v>834</v>
      </c>
      <c r="D35" s="193">
        <v>672</v>
      </c>
      <c r="E35" s="193">
        <v>371</v>
      </c>
      <c r="F35" s="193">
        <v>409</v>
      </c>
      <c r="G35" s="193">
        <v>1</v>
      </c>
      <c r="H35" s="222">
        <f t="shared" si="2"/>
        <v>3463</v>
      </c>
      <c r="I35" s="631" t="s">
        <v>164</v>
      </c>
    </row>
    <row r="36" spans="1:9" s="12" customFormat="1" ht="19.899999999999999" customHeight="1" x14ac:dyDescent="0.2">
      <c r="A36" s="632" t="s">
        <v>165</v>
      </c>
      <c r="B36" s="633">
        <v>85</v>
      </c>
      <c r="C36" s="633">
        <v>85</v>
      </c>
      <c r="D36" s="633">
        <v>348</v>
      </c>
      <c r="E36" s="633">
        <v>203</v>
      </c>
      <c r="F36" s="633">
        <v>681</v>
      </c>
      <c r="G36" s="633">
        <v>307</v>
      </c>
      <c r="H36" s="634">
        <f t="shared" si="2"/>
        <v>1709</v>
      </c>
      <c r="I36" s="635" t="s">
        <v>166</v>
      </c>
    </row>
    <row r="37" spans="1:9" s="12" customFormat="1" ht="19.899999999999999" customHeight="1" x14ac:dyDescent="0.2">
      <c r="A37" s="622" t="s">
        <v>1653</v>
      </c>
      <c r="B37" s="623">
        <f t="shared" ref="B37:G37" si="8">SUM(B38:B45)</f>
        <v>580</v>
      </c>
      <c r="C37" s="623">
        <f t="shared" si="8"/>
        <v>923</v>
      </c>
      <c r="D37" s="623">
        <f t="shared" si="8"/>
        <v>531</v>
      </c>
      <c r="E37" s="623">
        <f t="shared" si="8"/>
        <v>528</v>
      </c>
      <c r="F37" s="623">
        <f t="shared" si="8"/>
        <v>735</v>
      </c>
      <c r="G37" s="623">
        <f t="shared" si="8"/>
        <v>95</v>
      </c>
      <c r="H37" s="624">
        <f t="shared" si="2"/>
        <v>3392</v>
      </c>
      <c r="I37" s="625" t="s">
        <v>170</v>
      </c>
    </row>
    <row r="38" spans="1:9" s="38" customFormat="1" ht="19.899999999999999" customHeight="1" x14ac:dyDescent="0.2">
      <c r="A38" s="626" t="s">
        <v>159</v>
      </c>
      <c r="B38" s="627" t="s">
        <v>16</v>
      </c>
      <c r="C38" s="1484">
        <v>0</v>
      </c>
      <c r="D38" s="1484">
        <v>0</v>
      </c>
      <c r="E38" s="627">
        <v>221</v>
      </c>
      <c r="F38" s="627">
        <v>253</v>
      </c>
      <c r="G38" s="627" t="s">
        <v>16</v>
      </c>
      <c r="H38" s="628">
        <f t="shared" si="2"/>
        <v>474</v>
      </c>
      <c r="I38" s="629" t="s">
        <v>160</v>
      </c>
    </row>
    <row r="39" spans="1:9" s="12" customFormat="1" ht="19.899999999999999" customHeight="1" x14ac:dyDescent="0.2">
      <c r="A39" s="630" t="s">
        <v>136</v>
      </c>
      <c r="B39" s="193">
        <v>43</v>
      </c>
      <c r="C39" s="193">
        <v>219</v>
      </c>
      <c r="D39" s="193">
        <v>324</v>
      </c>
      <c r="E39" s="193">
        <v>73</v>
      </c>
      <c r="F39" s="193">
        <v>44</v>
      </c>
      <c r="G39" s="193" t="s">
        <v>16</v>
      </c>
      <c r="H39" s="222">
        <f t="shared" si="2"/>
        <v>703</v>
      </c>
      <c r="I39" s="631" t="s">
        <v>161</v>
      </c>
    </row>
    <row r="40" spans="1:9" s="38" customFormat="1" ht="19.899999999999999" customHeight="1" x14ac:dyDescent="0.2">
      <c r="A40" s="630" t="s">
        <v>137</v>
      </c>
      <c r="B40" s="193">
        <v>110</v>
      </c>
      <c r="C40" s="193">
        <v>207</v>
      </c>
      <c r="D40" s="193">
        <v>48</v>
      </c>
      <c r="E40" s="193">
        <v>30</v>
      </c>
      <c r="F40" s="193">
        <v>26</v>
      </c>
      <c r="G40" s="193">
        <v>2</v>
      </c>
      <c r="H40" s="222">
        <f t="shared" si="2"/>
        <v>423</v>
      </c>
      <c r="I40" s="631" t="s">
        <v>9</v>
      </c>
    </row>
    <row r="41" spans="1:9" s="12" customFormat="1" ht="19.899999999999999" customHeight="1" x14ac:dyDescent="0.2">
      <c r="A41" s="630" t="s">
        <v>138</v>
      </c>
      <c r="B41" s="193">
        <v>95</v>
      </c>
      <c r="C41" s="193">
        <v>181</v>
      </c>
      <c r="D41" s="193">
        <v>30</v>
      </c>
      <c r="E41" s="193">
        <v>16</v>
      </c>
      <c r="F41" s="193">
        <v>9</v>
      </c>
      <c r="G41" s="193">
        <v>1</v>
      </c>
      <c r="H41" s="222">
        <f t="shared" si="2"/>
        <v>332</v>
      </c>
      <c r="I41" s="631" t="s">
        <v>162</v>
      </c>
    </row>
    <row r="42" spans="1:9" s="38" customFormat="1" ht="19.899999999999999" customHeight="1" x14ac:dyDescent="0.2">
      <c r="A42" s="630" t="s">
        <v>139</v>
      </c>
      <c r="B42" s="193">
        <v>120</v>
      </c>
      <c r="C42" s="193">
        <v>137</v>
      </c>
      <c r="D42" s="193">
        <v>19</v>
      </c>
      <c r="E42" s="193">
        <v>35</v>
      </c>
      <c r="F42" s="193">
        <v>15</v>
      </c>
      <c r="G42" s="193" t="s">
        <v>16</v>
      </c>
      <c r="H42" s="222">
        <f t="shared" si="2"/>
        <v>326</v>
      </c>
      <c r="I42" s="631" t="s">
        <v>7</v>
      </c>
    </row>
    <row r="43" spans="1:9" s="12" customFormat="1" ht="19.899999999999999" customHeight="1" x14ac:dyDescent="0.2">
      <c r="A43" s="630" t="s">
        <v>140</v>
      </c>
      <c r="B43" s="193">
        <v>110</v>
      </c>
      <c r="C43" s="193">
        <v>105</v>
      </c>
      <c r="D43" s="193">
        <v>38</v>
      </c>
      <c r="E43" s="193">
        <v>34</v>
      </c>
      <c r="F43" s="193">
        <v>39</v>
      </c>
      <c r="G43" s="193">
        <v>1</v>
      </c>
      <c r="H43" s="222">
        <f t="shared" si="2"/>
        <v>327</v>
      </c>
      <c r="I43" s="631" t="s">
        <v>6</v>
      </c>
    </row>
    <row r="44" spans="1:9" s="38" customFormat="1" ht="19.899999999999999" customHeight="1" x14ac:dyDescent="0.2">
      <c r="A44" s="630" t="s">
        <v>163</v>
      </c>
      <c r="B44" s="193">
        <v>79</v>
      </c>
      <c r="C44" s="193">
        <v>56</v>
      </c>
      <c r="D44" s="193">
        <v>56</v>
      </c>
      <c r="E44" s="193">
        <v>66</v>
      </c>
      <c r="F44" s="193">
        <v>83</v>
      </c>
      <c r="G44" s="193" t="s">
        <v>16</v>
      </c>
      <c r="H44" s="222">
        <f t="shared" si="2"/>
        <v>340</v>
      </c>
      <c r="I44" s="631" t="s">
        <v>164</v>
      </c>
    </row>
    <row r="45" spans="1:9" s="12" customFormat="1" ht="19.899999999999999" customHeight="1" x14ac:dyDescent="0.2">
      <c r="A45" s="638" t="s">
        <v>165</v>
      </c>
      <c r="B45" s="563">
        <v>23</v>
      </c>
      <c r="C45" s="563">
        <v>18</v>
      </c>
      <c r="D45" s="563">
        <v>16</v>
      </c>
      <c r="E45" s="563">
        <v>53</v>
      </c>
      <c r="F45" s="563">
        <v>266</v>
      </c>
      <c r="G45" s="563">
        <v>91</v>
      </c>
      <c r="H45" s="554">
        <f t="shared" si="2"/>
        <v>467</v>
      </c>
      <c r="I45" s="639" t="s">
        <v>166</v>
      </c>
    </row>
    <row r="46" spans="1:9" s="38" customFormat="1" ht="25.9" customHeight="1" x14ac:dyDescent="0.2">
      <c r="A46" s="245" t="s">
        <v>1468</v>
      </c>
      <c r="B46" s="246">
        <f t="shared" ref="B46:G46" si="9">SUM(B47+B56)</f>
        <v>40415</v>
      </c>
      <c r="C46" s="246">
        <f t="shared" si="9"/>
        <v>40989</v>
      </c>
      <c r="D46" s="246">
        <f t="shared" si="9"/>
        <v>16316</v>
      </c>
      <c r="E46" s="246">
        <f t="shared" si="9"/>
        <v>15694</v>
      </c>
      <c r="F46" s="246">
        <f t="shared" si="9"/>
        <v>11864</v>
      </c>
      <c r="G46" s="246">
        <f t="shared" si="9"/>
        <v>1566</v>
      </c>
      <c r="H46" s="246">
        <f t="shared" si="2"/>
        <v>126844</v>
      </c>
      <c r="I46" s="247" t="s">
        <v>172</v>
      </c>
    </row>
    <row r="47" spans="1:9" s="12" customFormat="1" ht="19.899999999999999" customHeight="1" x14ac:dyDescent="0.2">
      <c r="A47" s="622" t="s">
        <v>1496</v>
      </c>
      <c r="B47" s="623">
        <f t="shared" ref="B47:G47" si="10">SUM(B48:B55)</f>
        <v>39988</v>
      </c>
      <c r="C47" s="623">
        <f t="shared" si="10"/>
        <v>40163</v>
      </c>
      <c r="D47" s="623">
        <f t="shared" si="10"/>
        <v>15938</v>
      </c>
      <c r="E47" s="623">
        <f t="shared" si="10"/>
        <v>15206</v>
      </c>
      <c r="F47" s="623">
        <f t="shared" si="10"/>
        <v>11001</v>
      </c>
      <c r="G47" s="623">
        <f t="shared" si="10"/>
        <v>1193</v>
      </c>
      <c r="H47" s="624">
        <f t="shared" si="2"/>
        <v>123489</v>
      </c>
      <c r="I47" s="625" t="s">
        <v>169</v>
      </c>
    </row>
    <row r="48" spans="1:9" s="38" customFormat="1" ht="19.899999999999999" customHeight="1" x14ac:dyDescent="0.2">
      <c r="A48" s="626" t="s">
        <v>159</v>
      </c>
      <c r="B48" s="627" t="s">
        <v>16</v>
      </c>
      <c r="C48" s="1484">
        <v>0</v>
      </c>
      <c r="D48" s="1484">
        <v>0</v>
      </c>
      <c r="E48" s="627">
        <v>11009</v>
      </c>
      <c r="F48" s="627">
        <v>7309</v>
      </c>
      <c r="G48" s="627" t="s">
        <v>16</v>
      </c>
      <c r="H48" s="628">
        <f t="shared" si="2"/>
        <v>18318</v>
      </c>
      <c r="I48" s="629" t="s">
        <v>160</v>
      </c>
    </row>
    <row r="49" spans="1:9" s="12" customFormat="1" ht="19.899999999999999" customHeight="1" x14ac:dyDescent="0.2">
      <c r="A49" s="630" t="s">
        <v>136</v>
      </c>
      <c r="B49" s="193">
        <v>4718</v>
      </c>
      <c r="C49" s="193">
        <v>11927</v>
      </c>
      <c r="D49" s="193">
        <v>11302</v>
      </c>
      <c r="E49" s="193">
        <v>921</v>
      </c>
      <c r="F49" s="193">
        <v>101</v>
      </c>
      <c r="G49" s="193" t="s">
        <v>16</v>
      </c>
      <c r="H49" s="222">
        <f t="shared" si="2"/>
        <v>28969</v>
      </c>
      <c r="I49" s="631" t="s">
        <v>161</v>
      </c>
    </row>
    <row r="50" spans="1:9" s="38" customFormat="1" ht="19.899999999999999" customHeight="1" x14ac:dyDescent="0.2">
      <c r="A50" s="630" t="s">
        <v>137</v>
      </c>
      <c r="B50" s="193">
        <v>13051</v>
      </c>
      <c r="C50" s="193">
        <v>10415</v>
      </c>
      <c r="D50" s="193">
        <v>1126</v>
      </c>
      <c r="E50" s="193">
        <v>494</v>
      </c>
      <c r="F50" s="193">
        <v>188</v>
      </c>
      <c r="G50" s="193">
        <v>1</v>
      </c>
      <c r="H50" s="222">
        <f t="shared" si="2"/>
        <v>25275</v>
      </c>
      <c r="I50" s="631" t="s">
        <v>9</v>
      </c>
    </row>
    <row r="51" spans="1:9" s="12" customFormat="1" ht="19.899999999999999" customHeight="1" x14ac:dyDescent="0.2">
      <c r="A51" s="630" t="s">
        <v>138</v>
      </c>
      <c r="B51" s="193">
        <v>10472</v>
      </c>
      <c r="C51" s="193">
        <v>7680</v>
      </c>
      <c r="D51" s="193">
        <v>937</v>
      </c>
      <c r="E51" s="193">
        <v>652</v>
      </c>
      <c r="F51" s="193">
        <v>319</v>
      </c>
      <c r="G51" s="193">
        <v>2</v>
      </c>
      <c r="H51" s="222">
        <f t="shared" si="2"/>
        <v>20062</v>
      </c>
      <c r="I51" s="631" t="s">
        <v>162</v>
      </c>
    </row>
    <row r="52" spans="1:9" s="38" customFormat="1" ht="19.899999999999999" customHeight="1" x14ac:dyDescent="0.2">
      <c r="A52" s="630" t="s">
        <v>139</v>
      </c>
      <c r="B52" s="193">
        <v>7035</v>
      </c>
      <c r="C52" s="193">
        <v>5586</v>
      </c>
      <c r="D52" s="193">
        <v>792</v>
      </c>
      <c r="E52" s="193">
        <v>683</v>
      </c>
      <c r="F52" s="193">
        <v>458</v>
      </c>
      <c r="G52" s="193" t="s">
        <v>16</v>
      </c>
      <c r="H52" s="222">
        <f t="shared" si="2"/>
        <v>14554</v>
      </c>
      <c r="I52" s="631" t="s">
        <v>7</v>
      </c>
    </row>
    <row r="53" spans="1:9" s="12" customFormat="1" ht="19.899999999999999" customHeight="1" x14ac:dyDescent="0.2">
      <c r="A53" s="630" t="s">
        <v>140</v>
      </c>
      <c r="B53" s="193">
        <v>3988</v>
      </c>
      <c r="C53" s="193">
        <v>3872</v>
      </c>
      <c r="D53" s="193">
        <v>723</v>
      </c>
      <c r="E53" s="193">
        <v>858</v>
      </c>
      <c r="F53" s="193">
        <v>1046</v>
      </c>
      <c r="G53" s="193">
        <v>15</v>
      </c>
      <c r="H53" s="222">
        <f t="shared" si="2"/>
        <v>10502</v>
      </c>
      <c r="I53" s="631" t="s">
        <v>6</v>
      </c>
    </row>
    <row r="54" spans="1:9" s="38" customFormat="1" ht="19.899999999999999" customHeight="1" x14ac:dyDescent="0.2">
      <c r="A54" s="630" t="s">
        <v>163</v>
      </c>
      <c r="B54" s="193">
        <v>718</v>
      </c>
      <c r="C54" s="193">
        <v>668</v>
      </c>
      <c r="D54" s="193">
        <v>778</v>
      </c>
      <c r="E54" s="193">
        <v>541</v>
      </c>
      <c r="F54" s="193">
        <v>1309</v>
      </c>
      <c r="G54" s="193">
        <v>7</v>
      </c>
      <c r="H54" s="222">
        <f t="shared" si="2"/>
        <v>4021</v>
      </c>
      <c r="I54" s="631" t="s">
        <v>164</v>
      </c>
    </row>
    <row r="55" spans="1:9" s="12" customFormat="1" ht="19.899999999999999" customHeight="1" x14ac:dyDescent="0.2">
      <c r="A55" s="632" t="s">
        <v>165</v>
      </c>
      <c r="B55" s="633">
        <v>6</v>
      </c>
      <c r="C55" s="633">
        <v>15</v>
      </c>
      <c r="D55" s="633">
        <v>280</v>
      </c>
      <c r="E55" s="633">
        <v>48</v>
      </c>
      <c r="F55" s="633">
        <v>271</v>
      </c>
      <c r="G55" s="633">
        <v>1168</v>
      </c>
      <c r="H55" s="634">
        <f t="shared" si="2"/>
        <v>1788</v>
      </c>
      <c r="I55" s="635" t="s">
        <v>166</v>
      </c>
    </row>
    <row r="56" spans="1:9" s="12" customFormat="1" ht="19.899999999999999" customHeight="1" x14ac:dyDescent="0.2">
      <c r="A56" s="622" t="s">
        <v>1653</v>
      </c>
      <c r="B56" s="623">
        <f t="shared" ref="B56:G56" si="11">SUM(B57:B64)</f>
        <v>427</v>
      </c>
      <c r="C56" s="623">
        <f t="shared" si="11"/>
        <v>826</v>
      </c>
      <c r="D56" s="623">
        <f t="shared" si="11"/>
        <v>378</v>
      </c>
      <c r="E56" s="623">
        <f t="shared" si="11"/>
        <v>488</v>
      </c>
      <c r="F56" s="623">
        <f t="shared" si="11"/>
        <v>863</v>
      </c>
      <c r="G56" s="623">
        <f t="shared" si="11"/>
        <v>373</v>
      </c>
      <c r="H56" s="624">
        <f>SUM(B56:G56)</f>
        <v>3355</v>
      </c>
      <c r="I56" s="625" t="s">
        <v>170</v>
      </c>
    </row>
    <row r="57" spans="1:9" s="38" customFormat="1" ht="19.899999999999999" customHeight="1" x14ac:dyDescent="0.2">
      <c r="A57" s="626" t="s">
        <v>159</v>
      </c>
      <c r="B57" s="627" t="s">
        <v>16</v>
      </c>
      <c r="C57" s="1484">
        <v>0</v>
      </c>
      <c r="D57" s="1484">
        <v>0</v>
      </c>
      <c r="E57" s="627">
        <v>184</v>
      </c>
      <c r="F57" s="627">
        <v>168</v>
      </c>
      <c r="G57" s="627" t="s">
        <v>16</v>
      </c>
      <c r="H57" s="628">
        <f t="shared" si="2"/>
        <v>352</v>
      </c>
      <c r="I57" s="629" t="s">
        <v>160</v>
      </c>
    </row>
    <row r="58" spans="1:9" s="12" customFormat="1" ht="19.899999999999999" customHeight="1" x14ac:dyDescent="0.2">
      <c r="A58" s="630" t="s">
        <v>136</v>
      </c>
      <c r="B58" s="193">
        <v>39</v>
      </c>
      <c r="C58" s="193">
        <v>216</v>
      </c>
      <c r="D58" s="193">
        <v>219</v>
      </c>
      <c r="E58" s="193">
        <v>49</v>
      </c>
      <c r="F58" s="193">
        <v>25</v>
      </c>
      <c r="G58" s="193" t="s">
        <v>16</v>
      </c>
      <c r="H58" s="222">
        <f t="shared" si="2"/>
        <v>548</v>
      </c>
      <c r="I58" s="631" t="s">
        <v>161</v>
      </c>
    </row>
    <row r="59" spans="1:9" s="38" customFormat="1" ht="19.899999999999999" customHeight="1" x14ac:dyDescent="0.2">
      <c r="A59" s="630" t="s">
        <v>137</v>
      </c>
      <c r="B59" s="193">
        <v>71</v>
      </c>
      <c r="C59" s="193">
        <v>166</v>
      </c>
      <c r="D59" s="193">
        <v>35</v>
      </c>
      <c r="E59" s="193">
        <v>18</v>
      </c>
      <c r="F59" s="193">
        <v>34</v>
      </c>
      <c r="G59" s="193" t="s">
        <v>16</v>
      </c>
      <c r="H59" s="222">
        <f t="shared" si="2"/>
        <v>324</v>
      </c>
      <c r="I59" s="631" t="s">
        <v>9</v>
      </c>
    </row>
    <row r="60" spans="1:9" s="12" customFormat="1" ht="19.899999999999999" customHeight="1" x14ac:dyDescent="0.2">
      <c r="A60" s="630" t="s">
        <v>138</v>
      </c>
      <c r="B60" s="193">
        <v>74</v>
      </c>
      <c r="C60" s="193">
        <v>134</v>
      </c>
      <c r="D60" s="193">
        <v>23</v>
      </c>
      <c r="E60" s="193">
        <v>22</v>
      </c>
      <c r="F60" s="193">
        <v>18</v>
      </c>
      <c r="G60" s="193" t="s">
        <v>16</v>
      </c>
      <c r="H60" s="222">
        <f t="shared" si="2"/>
        <v>271</v>
      </c>
      <c r="I60" s="631" t="s">
        <v>162</v>
      </c>
    </row>
    <row r="61" spans="1:9" s="38" customFormat="1" ht="19.899999999999999" customHeight="1" x14ac:dyDescent="0.2">
      <c r="A61" s="630" t="s">
        <v>139</v>
      </c>
      <c r="B61" s="193">
        <v>91</v>
      </c>
      <c r="C61" s="193">
        <v>143</v>
      </c>
      <c r="D61" s="193">
        <v>22</v>
      </c>
      <c r="E61" s="193">
        <v>34</v>
      </c>
      <c r="F61" s="193">
        <v>25</v>
      </c>
      <c r="G61" s="193">
        <v>1</v>
      </c>
      <c r="H61" s="222">
        <f t="shared" si="2"/>
        <v>316</v>
      </c>
      <c r="I61" s="631" t="s">
        <v>7</v>
      </c>
    </row>
    <row r="62" spans="1:9" s="12" customFormat="1" ht="19.899999999999999" customHeight="1" x14ac:dyDescent="0.2">
      <c r="A62" s="630" t="s">
        <v>140</v>
      </c>
      <c r="B62" s="193">
        <v>120</v>
      </c>
      <c r="C62" s="193">
        <v>121</v>
      </c>
      <c r="D62" s="193">
        <v>39</v>
      </c>
      <c r="E62" s="193">
        <v>90</v>
      </c>
      <c r="F62" s="193">
        <v>130</v>
      </c>
      <c r="G62" s="193">
        <v>3</v>
      </c>
      <c r="H62" s="222">
        <f t="shared" si="2"/>
        <v>503</v>
      </c>
      <c r="I62" s="631" t="s">
        <v>6</v>
      </c>
    </row>
    <row r="63" spans="1:9" s="38" customFormat="1" ht="19.899999999999999" customHeight="1" x14ac:dyDescent="0.2">
      <c r="A63" s="630" t="s">
        <v>163</v>
      </c>
      <c r="B63" s="193">
        <v>32</v>
      </c>
      <c r="C63" s="193">
        <v>41</v>
      </c>
      <c r="D63" s="193">
        <v>35</v>
      </c>
      <c r="E63" s="193">
        <v>80</v>
      </c>
      <c r="F63" s="193">
        <v>324</v>
      </c>
      <c r="G63" s="193">
        <v>1</v>
      </c>
      <c r="H63" s="222">
        <f t="shared" si="2"/>
        <v>513</v>
      </c>
      <c r="I63" s="631" t="s">
        <v>164</v>
      </c>
    </row>
    <row r="64" spans="1:9" s="12" customFormat="1" ht="19.899999999999999" customHeight="1" x14ac:dyDescent="0.2">
      <c r="A64" s="636" t="s">
        <v>165</v>
      </c>
      <c r="B64" s="196" t="s">
        <v>16</v>
      </c>
      <c r="C64" s="196">
        <v>5</v>
      </c>
      <c r="D64" s="196">
        <v>5</v>
      </c>
      <c r="E64" s="196">
        <v>11</v>
      </c>
      <c r="F64" s="196">
        <v>139</v>
      </c>
      <c r="G64" s="196">
        <v>368</v>
      </c>
      <c r="H64" s="488">
        <f t="shared" si="2"/>
        <v>528</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766C-539A-4BEF-84A1-826ED9574B11}">
  <sheetPr>
    <tabColor theme="7" tint="-0.249977111117893"/>
    <pageSetUpPr fitToPage="1"/>
  </sheetPr>
  <dimension ref="A1:L64"/>
  <sheetViews>
    <sheetView view="pageBreakPreview" zoomScale="60" zoomScaleNormal="100" workbookViewId="0">
      <selection activeCell="A90" sqref="A90"/>
    </sheetView>
  </sheetViews>
  <sheetFormatPr defaultColWidth="9.125" defaultRowHeight="12.75" x14ac:dyDescent="0.2"/>
  <cols>
    <col min="1" max="1" width="19.75" style="17" customWidth="1"/>
    <col min="2" max="8" width="14" style="17" customWidth="1"/>
    <col min="9" max="9" width="19.75" style="17" customWidth="1"/>
    <col min="10" max="16384" width="9.125" style="17"/>
  </cols>
  <sheetData>
    <row r="1" spans="1:12" s="7" customFormat="1" ht="21" customHeight="1" x14ac:dyDescent="0.25">
      <c r="A1" s="1645" t="s">
        <v>1092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176</v>
      </c>
    </row>
    <row r="3" spans="1:12" s="7" customFormat="1" ht="21" customHeight="1" x14ac:dyDescent="0.2">
      <c r="A3" s="1647" t="s">
        <v>1660</v>
      </c>
      <c r="B3" s="1647"/>
      <c r="C3" s="1647"/>
      <c r="D3" s="1647"/>
      <c r="E3" s="1647"/>
      <c r="F3" s="1647"/>
      <c r="G3" s="1647"/>
      <c r="H3" s="1647"/>
      <c r="I3" s="1647"/>
    </row>
    <row r="4" spans="1:12" s="12" customFormat="1" x14ac:dyDescent="0.2">
      <c r="A4" s="34" t="s">
        <v>148</v>
      </c>
      <c r="B4" s="1648"/>
      <c r="C4" s="1648"/>
      <c r="D4" s="1648"/>
      <c r="E4" s="1648"/>
      <c r="F4" s="1648"/>
      <c r="G4" s="1648"/>
      <c r="H4" s="1648"/>
      <c r="I4" s="23" t="s">
        <v>1868</v>
      </c>
    </row>
    <row r="5" spans="1:12" s="9" customFormat="1" ht="25.15" customHeight="1" x14ac:dyDescent="0.2">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
      <c r="A7" s="1650"/>
      <c r="B7" s="1035" t="s">
        <v>74</v>
      </c>
      <c r="C7" s="1035" t="s">
        <v>1267</v>
      </c>
      <c r="D7" s="1035" t="s">
        <v>1268</v>
      </c>
      <c r="E7" s="1035" t="s">
        <v>73</v>
      </c>
      <c r="F7" s="1035" t="s">
        <v>1920</v>
      </c>
      <c r="G7" s="1035" t="s">
        <v>60</v>
      </c>
      <c r="H7" s="1036" t="s">
        <v>1259</v>
      </c>
      <c r="I7" s="1653"/>
    </row>
    <row r="8" spans="1:12" s="38" customFormat="1" ht="25.9" customHeight="1" x14ac:dyDescent="0.2">
      <c r="A8" s="245" t="s">
        <v>1221</v>
      </c>
      <c r="B8" s="246">
        <f t="shared" ref="B8:G8" si="0">SUM(B9+B18)</f>
        <v>683291</v>
      </c>
      <c r="C8" s="246">
        <f t="shared" si="0"/>
        <v>511168</v>
      </c>
      <c r="D8" s="246">
        <f t="shared" si="0"/>
        <v>470002</v>
      </c>
      <c r="E8" s="246">
        <f t="shared" si="0"/>
        <v>398765</v>
      </c>
      <c r="F8" s="246">
        <f t="shared" si="0"/>
        <v>198650</v>
      </c>
      <c r="G8" s="246">
        <f t="shared" si="0"/>
        <v>17420</v>
      </c>
      <c r="H8" s="246">
        <f>SUM(B8:G8)</f>
        <v>2279296</v>
      </c>
      <c r="I8" s="247" t="s">
        <v>80</v>
      </c>
    </row>
    <row r="9" spans="1:12" s="12" customFormat="1" ht="19.899999999999999" customHeight="1" x14ac:dyDescent="0.2">
      <c r="A9" s="622" t="s">
        <v>1496</v>
      </c>
      <c r="B9" s="623">
        <f t="shared" ref="B9:G9" si="1">SUM(B10:B17)</f>
        <v>680814</v>
      </c>
      <c r="C9" s="623">
        <f t="shared" si="1"/>
        <v>508977</v>
      </c>
      <c r="D9" s="623">
        <f t="shared" si="1"/>
        <v>468534</v>
      </c>
      <c r="E9" s="623">
        <f t="shared" si="1"/>
        <v>396933</v>
      </c>
      <c r="F9" s="623">
        <f t="shared" si="1"/>
        <v>198032</v>
      </c>
      <c r="G9" s="623">
        <f t="shared" si="1"/>
        <v>17348</v>
      </c>
      <c r="H9" s="624">
        <f t="shared" ref="H9:H28" si="2">SUM(B9:G9)</f>
        <v>2270638</v>
      </c>
      <c r="I9" s="625" t="s">
        <v>169</v>
      </c>
    </row>
    <row r="10" spans="1:12" s="38" customFormat="1" ht="19.899999999999999" customHeight="1" x14ac:dyDescent="0.2">
      <c r="A10" s="626" t="s">
        <v>159</v>
      </c>
      <c r="B10" s="1483">
        <f t="shared" ref="B10:G17" si="3">B29+B48</f>
        <v>0</v>
      </c>
      <c r="C10" s="1483">
        <f t="shared" si="3"/>
        <v>0</v>
      </c>
      <c r="D10" s="1483">
        <f t="shared" si="3"/>
        <v>0</v>
      </c>
      <c r="E10" s="1059">
        <f t="shared" si="3"/>
        <v>69854</v>
      </c>
      <c r="F10" s="1059">
        <f t="shared" si="3"/>
        <v>19577</v>
      </c>
      <c r="G10" s="1059">
        <f t="shared" si="3"/>
        <v>12</v>
      </c>
      <c r="H10" s="628">
        <f t="shared" si="2"/>
        <v>89443</v>
      </c>
      <c r="I10" s="1060" t="s">
        <v>160</v>
      </c>
    </row>
    <row r="11" spans="1:12" s="12" customFormat="1" ht="19.899999999999999" customHeight="1" x14ac:dyDescent="0.2">
      <c r="A11" s="630" t="s">
        <v>136</v>
      </c>
      <c r="B11" s="464">
        <f t="shared" si="3"/>
        <v>33960</v>
      </c>
      <c r="C11" s="464">
        <f t="shared" si="3"/>
        <v>74798</v>
      </c>
      <c r="D11" s="464">
        <f t="shared" si="3"/>
        <v>77300</v>
      </c>
      <c r="E11" s="464">
        <f t="shared" si="3"/>
        <v>34532</v>
      </c>
      <c r="F11" s="464">
        <f t="shared" si="3"/>
        <v>17724</v>
      </c>
      <c r="G11" s="464">
        <f t="shared" si="3"/>
        <v>1178</v>
      </c>
      <c r="H11" s="222">
        <f t="shared" si="2"/>
        <v>239492</v>
      </c>
      <c r="I11" s="475" t="s">
        <v>161</v>
      </c>
    </row>
    <row r="12" spans="1:12" s="38" customFormat="1" ht="19.899999999999999" customHeight="1" x14ac:dyDescent="0.2">
      <c r="A12" s="630" t="s">
        <v>137</v>
      </c>
      <c r="B12" s="464">
        <f t="shared" si="3"/>
        <v>266737</v>
      </c>
      <c r="C12" s="464">
        <f t="shared" si="3"/>
        <v>191989</v>
      </c>
      <c r="D12" s="464">
        <f t="shared" si="3"/>
        <v>171459</v>
      </c>
      <c r="E12" s="464">
        <f t="shared" si="3"/>
        <v>128625</v>
      </c>
      <c r="F12" s="464">
        <f t="shared" si="3"/>
        <v>72560</v>
      </c>
      <c r="G12" s="464">
        <f t="shared" si="3"/>
        <v>6368</v>
      </c>
      <c r="H12" s="222">
        <f t="shared" si="2"/>
        <v>837738</v>
      </c>
      <c r="I12" s="475" t="s">
        <v>9</v>
      </c>
    </row>
    <row r="13" spans="1:12" s="12" customFormat="1" ht="19.899999999999999" customHeight="1" x14ac:dyDescent="0.2">
      <c r="A13" s="630" t="s">
        <v>138</v>
      </c>
      <c r="B13" s="464">
        <f t="shared" si="3"/>
        <v>231612</v>
      </c>
      <c r="C13" s="464">
        <f t="shared" si="3"/>
        <v>150140</v>
      </c>
      <c r="D13" s="464">
        <f t="shared" si="3"/>
        <v>143775</v>
      </c>
      <c r="E13" s="464">
        <f>E32+E51</f>
        <v>107440</v>
      </c>
      <c r="F13" s="464">
        <f t="shared" si="3"/>
        <v>55509</v>
      </c>
      <c r="G13" s="464">
        <f t="shared" si="3"/>
        <v>6267</v>
      </c>
      <c r="H13" s="222">
        <f t="shared" si="2"/>
        <v>694743</v>
      </c>
      <c r="I13" s="475" t="s">
        <v>162</v>
      </c>
    </row>
    <row r="14" spans="1:12" s="38" customFormat="1" ht="19.899999999999999" customHeight="1" x14ac:dyDescent="0.2">
      <c r="A14" s="630" t="s">
        <v>139</v>
      </c>
      <c r="B14" s="464">
        <f t="shared" si="3"/>
        <v>104135</v>
      </c>
      <c r="C14" s="464">
        <f t="shared" si="3"/>
        <v>66186</v>
      </c>
      <c r="D14" s="464">
        <f t="shared" si="3"/>
        <v>56139</v>
      </c>
      <c r="E14" s="464">
        <f t="shared" si="3"/>
        <v>43156</v>
      </c>
      <c r="F14" s="464">
        <f t="shared" si="3"/>
        <v>24434</v>
      </c>
      <c r="G14" s="464">
        <f t="shared" si="3"/>
        <v>2592</v>
      </c>
      <c r="H14" s="222">
        <f t="shared" si="2"/>
        <v>296642</v>
      </c>
      <c r="I14" s="475" t="s">
        <v>7</v>
      </c>
    </row>
    <row r="15" spans="1:12" s="12" customFormat="1" ht="19.899999999999999" customHeight="1" x14ac:dyDescent="0.2">
      <c r="A15" s="630" t="s">
        <v>140</v>
      </c>
      <c r="B15" s="464">
        <f t="shared" si="3"/>
        <v>36591</v>
      </c>
      <c r="C15" s="464">
        <f t="shared" si="3"/>
        <v>21509</v>
      </c>
      <c r="D15" s="464">
        <f t="shared" si="3"/>
        <v>16313</v>
      </c>
      <c r="E15" s="464">
        <f t="shared" si="3"/>
        <v>11338</v>
      </c>
      <c r="F15" s="464">
        <f t="shared" si="3"/>
        <v>5698</v>
      </c>
      <c r="G15" s="464">
        <f t="shared" si="3"/>
        <v>670</v>
      </c>
      <c r="H15" s="222">
        <f t="shared" si="2"/>
        <v>92119</v>
      </c>
      <c r="I15" s="475" t="s">
        <v>6</v>
      </c>
    </row>
    <row r="16" spans="1:12" s="38" customFormat="1" ht="19.899999999999999" customHeight="1" x14ac:dyDescent="0.2">
      <c r="A16" s="630" t="s">
        <v>163</v>
      </c>
      <c r="B16" s="464">
        <f t="shared" si="3"/>
        <v>6781</v>
      </c>
      <c r="C16" s="464">
        <f t="shared" si="3"/>
        <v>3763</v>
      </c>
      <c r="D16" s="464">
        <f t="shared" si="3"/>
        <v>2842</v>
      </c>
      <c r="E16" s="464">
        <f t="shared" si="3"/>
        <v>1609</v>
      </c>
      <c r="F16" s="464">
        <f t="shared" si="3"/>
        <v>2114</v>
      </c>
      <c r="G16" s="464">
        <f t="shared" si="3"/>
        <v>211</v>
      </c>
      <c r="H16" s="222">
        <f t="shared" si="2"/>
        <v>17320</v>
      </c>
      <c r="I16" s="475" t="s">
        <v>164</v>
      </c>
    </row>
    <row r="17" spans="1:9" s="12" customFormat="1" ht="19.899999999999999" customHeight="1" x14ac:dyDescent="0.2">
      <c r="A17" s="632" t="s">
        <v>165</v>
      </c>
      <c r="B17" s="1061">
        <f t="shared" si="3"/>
        <v>998</v>
      </c>
      <c r="C17" s="1061">
        <f t="shared" si="3"/>
        <v>592</v>
      </c>
      <c r="D17" s="1061">
        <f t="shared" si="3"/>
        <v>706</v>
      </c>
      <c r="E17" s="1061">
        <f t="shared" si="3"/>
        <v>379</v>
      </c>
      <c r="F17" s="1061">
        <f t="shared" si="3"/>
        <v>416</v>
      </c>
      <c r="G17" s="1061">
        <f t="shared" si="3"/>
        <v>50</v>
      </c>
      <c r="H17" s="634">
        <f t="shared" si="2"/>
        <v>3141</v>
      </c>
      <c r="I17" s="1062" t="s">
        <v>166</v>
      </c>
    </row>
    <row r="18" spans="1:9" s="12" customFormat="1" ht="19.899999999999999" customHeight="1" x14ac:dyDescent="0.2">
      <c r="A18" s="622" t="s">
        <v>1653</v>
      </c>
      <c r="B18" s="623">
        <f t="shared" ref="B18:G18" si="4">SUM(B19:B26)</f>
        <v>2477</v>
      </c>
      <c r="C18" s="623">
        <f t="shared" si="4"/>
        <v>2191</v>
      </c>
      <c r="D18" s="623">
        <f t="shared" si="4"/>
        <v>1468</v>
      </c>
      <c r="E18" s="623">
        <f t="shared" si="4"/>
        <v>1832</v>
      </c>
      <c r="F18" s="623">
        <f t="shared" si="4"/>
        <v>618</v>
      </c>
      <c r="G18" s="623">
        <f t="shared" si="4"/>
        <v>72</v>
      </c>
      <c r="H18" s="624">
        <f t="shared" si="2"/>
        <v>8658</v>
      </c>
      <c r="I18" s="625" t="s">
        <v>170</v>
      </c>
    </row>
    <row r="19" spans="1:9" s="38" customFormat="1" ht="19.899999999999999" customHeight="1" x14ac:dyDescent="0.2">
      <c r="A19" s="626" t="s">
        <v>159</v>
      </c>
      <c r="B19" s="1483">
        <f t="shared" ref="B19:G26" si="5">B38+B57</f>
        <v>0</v>
      </c>
      <c r="C19" s="1483">
        <f t="shared" si="5"/>
        <v>0</v>
      </c>
      <c r="D19" s="1483">
        <f t="shared" si="5"/>
        <v>0</v>
      </c>
      <c r="E19" s="1059">
        <f t="shared" si="5"/>
        <v>1153</v>
      </c>
      <c r="F19" s="1059">
        <f t="shared" si="5"/>
        <v>380</v>
      </c>
      <c r="G19" s="1059">
        <f t="shared" si="5"/>
        <v>2</v>
      </c>
      <c r="H19" s="628">
        <f t="shared" si="2"/>
        <v>1535</v>
      </c>
      <c r="I19" s="1060" t="s">
        <v>160</v>
      </c>
    </row>
    <row r="20" spans="1:9" s="12" customFormat="1" ht="19.899999999999999" customHeight="1" x14ac:dyDescent="0.2">
      <c r="A20" s="630" t="s">
        <v>136</v>
      </c>
      <c r="B20" s="464">
        <f t="shared" si="5"/>
        <v>134</v>
      </c>
      <c r="C20" s="464">
        <f t="shared" si="5"/>
        <v>611</v>
      </c>
      <c r="D20" s="464">
        <f t="shared" si="5"/>
        <v>670</v>
      </c>
      <c r="E20" s="464">
        <f t="shared" si="5"/>
        <v>187</v>
      </c>
      <c r="F20" s="464">
        <f t="shared" si="5"/>
        <v>52</v>
      </c>
      <c r="G20" s="464">
        <f t="shared" si="5"/>
        <v>4</v>
      </c>
      <c r="H20" s="222">
        <f t="shared" si="2"/>
        <v>1658</v>
      </c>
      <c r="I20" s="475" t="s">
        <v>161</v>
      </c>
    </row>
    <row r="21" spans="1:9" s="38" customFormat="1" ht="19.899999999999999" customHeight="1" x14ac:dyDescent="0.2">
      <c r="A21" s="630" t="s">
        <v>137</v>
      </c>
      <c r="B21" s="464">
        <f t="shared" si="5"/>
        <v>554</v>
      </c>
      <c r="C21" s="464">
        <f t="shared" si="5"/>
        <v>399</v>
      </c>
      <c r="D21" s="464">
        <f t="shared" si="5"/>
        <v>157</v>
      </c>
      <c r="E21" s="464">
        <f t="shared" si="5"/>
        <v>99</v>
      </c>
      <c r="F21" s="464">
        <f t="shared" si="5"/>
        <v>41</v>
      </c>
      <c r="G21" s="464">
        <f t="shared" si="5"/>
        <v>3</v>
      </c>
      <c r="H21" s="222">
        <f t="shared" si="2"/>
        <v>1253</v>
      </c>
      <c r="I21" s="475" t="s">
        <v>9</v>
      </c>
    </row>
    <row r="22" spans="1:9" s="12" customFormat="1" ht="19.899999999999999" customHeight="1" x14ac:dyDescent="0.2">
      <c r="A22" s="630" t="s">
        <v>138</v>
      </c>
      <c r="B22" s="464">
        <f t="shared" si="5"/>
        <v>679</v>
      </c>
      <c r="C22" s="464">
        <f t="shared" si="5"/>
        <v>317</v>
      </c>
      <c r="D22" s="464">
        <f t="shared" si="5"/>
        <v>132</v>
      </c>
      <c r="E22" s="464">
        <f t="shared" si="5"/>
        <v>96</v>
      </c>
      <c r="F22" s="464">
        <f t="shared" si="5"/>
        <v>20</v>
      </c>
      <c r="G22" s="464">
        <f t="shared" si="5"/>
        <v>10</v>
      </c>
      <c r="H22" s="222">
        <f t="shared" si="2"/>
        <v>1254</v>
      </c>
      <c r="I22" s="475" t="s">
        <v>162</v>
      </c>
    </row>
    <row r="23" spans="1:9" s="38" customFormat="1" ht="19.899999999999999" customHeight="1" x14ac:dyDescent="0.2">
      <c r="A23" s="630" t="s">
        <v>139</v>
      </c>
      <c r="B23" s="464">
        <f t="shared" si="5"/>
        <v>411</v>
      </c>
      <c r="C23" s="464">
        <f t="shared" si="5"/>
        <v>208</v>
      </c>
      <c r="D23" s="464">
        <f t="shared" si="5"/>
        <v>94</v>
      </c>
      <c r="E23" s="464">
        <f t="shared" si="5"/>
        <v>94</v>
      </c>
      <c r="F23" s="464">
        <f t="shared" si="5"/>
        <v>17</v>
      </c>
      <c r="G23" s="464">
        <f t="shared" si="5"/>
        <v>6</v>
      </c>
      <c r="H23" s="222">
        <f t="shared" si="2"/>
        <v>830</v>
      </c>
      <c r="I23" s="475" t="s">
        <v>7</v>
      </c>
    </row>
    <row r="24" spans="1:9" s="12" customFormat="1" ht="19.899999999999999" customHeight="1" x14ac:dyDescent="0.2">
      <c r="A24" s="630" t="s">
        <v>140</v>
      </c>
      <c r="B24" s="464">
        <f t="shared" si="5"/>
        <v>301</v>
      </c>
      <c r="C24" s="464">
        <f t="shared" si="5"/>
        <v>204</v>
      </c>
      <c r="D24" s="464">
        <f t="shared" si="5"/>
        <v>99</v>
      </c>
      <c r="E24" s="464">
        <f t="shared" si="5"/>
        <v>57</v>
      </c>
      <c r="F24" s="464">
        <f t="shared" si="5"/>
        <v>18</v>
      </c>
      <c r="G24" s="464">
        <f t="shared" si="5"/>
        <v>13</v>
      </c>
      <c r="H24" s="222">
        <f t="shared" si="2"/>
        <v>692</v>
      </c>
      <c r="I24" s="475" t="s">
        <v>6</v>
      </c>
    </row>
    <row r="25" spans="1:9" s="38" customFormat="1" ht="19.899999999999999" customHeight="1" x14ac:dyDescent="0.2">
      <c r="A25" s="630" t="s">
        <v>163</v>
      </c>
      <c r="B25" s="464">
        <f t="shared" si="5"/>
        <v>243</v>
      </c>
      <c r="C25" s="464">
        <f t="shared" si="5"/>
        <v>238</v>
      </c>
      <c r="D25" s="464">
        <f t="shared" si="5"/>
        <v>187</v>
      </c>
      <c r="E25" s="464">
        <f t="shared" si="5"/>
        <v>83</v>
      </c>
      <c r="F25" s="464">
        <f t="shared" si="5"/>
        <v>49</v>
      </c>
      <c r="G25" s="464">
        <f t="shared" si="5"/>
        <v>21</v>
      </c>
      <c r="H25" s="222">
        <f t="shared" si="2"/>
        <v>821</v>
      </c>
      <c r="I25" s="475" t="s">
        <v>164</v>
      </c>
    </row>
    <row r="26" spans="1:9" s="12" customFormat="1" ht="19.899999999999999" customHeight="1" x14ac:dyDescent="0.2">
      <c r="A26" s="638" t="s">
        <v>165</v>
      </c>
      <c r="B26" s="553">
        <f t="shared" si="5"/>
        <v>155</v>
      </c>
      <c r="C26" s="553">
        <f t="shared" si="5"/>
        <v>214</v>
      </c>
      <c r="D26" s="553">
        <f t="shared" si="5"/>
        <v>129</v>
      </c>
      <c r="E26" s="553">
        <f t="shared" si="5"/>
        <v>63</v>
      </c>
      <c r="F26" s="553">
        <f t="shared" si="5"/>
        <v>41</v>
      </c>
      <c r="G26" s="553">
        <f t="shared" si="5"/>
        <v>13</v>
      </c>
      <c r="H26" s="554">
        <f t="shared" si="2"/>
        <v>615</v>
      </c>
      <c r="I26" s="1063" t="s">
        <v>166</v>
      </c>
    </row>
    <row r="27" spans="1:9" s="38" customFormat="1" ht="25.9" customHeight="1" x14ac:dyDescent="0.2">
      <c r="A27" s="245" t="s">
        <v>706</v>
      </c>
      <c r="B27" s="246">
        <f t="shared" ref="B27:G27" si="6">SUM(B28+B37)</f>
        <v>479809</v>
      </c>
      <c r="C27" s="246">
        <f t="shared" si="6"/>
        <v>401256</v>
      </c>
      <c r="D27" s="246">
        <f t="shared" si="6"/>
        <v>358697</v>
      </c>
      <c r="E27" s="246">
        <f t="shared" si="6"/>
        <v>310477</v>
      </c>
      <c r="F27" s="246">
        <f t="shared" si="6"/>
        <v>184250</v>
      </c>
      <c r="G27" s="246">
        <f t="shared" si="6"/>
        <v>17096</v>
      </c>
      <c r="H27" s="246">
        <f t="shared" si="2"/>
        <v>1751585</v>
      </c>
      <c r="I27" s="247" t="s">
        <v>171</v>
      </c>
    </row>
    <row r="28" spans="1:9" s="12" customFormat="1" ht="19.899999999999999" customHeight="1" x14ac:dyDescent="0.2">
      <c r="A28" s="622" t="s">
        <v>1496</v>
      </c>
      <c r="B28" s="623">
        <f t="shared" ref="B28:G28" si="7">SUM(B29:B36)</f>
        <v>478562</v>
      </c>
      <c r="C28" s="623">
        <f t="shared" si="7"/>
        <v>400385</v>
      </c>
      <c r="D28" s="623">
        <f t="shared" si="7"/>
        <v>358020</v>
      </c>
      <c r="E28" s="623">
        <f t="shared" si="7"/>
        <v>309708</v>
      </c>
      <c r="F28" s="623">
        <f t="shared" si="7"/>
        <v>183656</v>
      </c>
      <c r="G28" s="623">
        <f t="shared" si="7"/>
        <v>17074</v>
      </c>
      <c r="H28" s="624">
        <f t="shared" si="2"/>
        <v>1747405</v>
      </c>
      <c r="I28" s="625" t="s">
        <v>169</v>
      </c>
    </row>
    <row r="29" spans="1:9" s="38" customFormat="1" ht="19.899999999999999" customHeight="1" x14ac:dyDescent="0.2">
      <c r="A29" s="626" t="s">
        <v>159</v>
      </c>
      <c r="B29" s="627" t="s">
        <v>16</v>
      </c>
      <c r="C29" s="1484">
        <v>0</v>
      </c>
      <c r="D29" s="1484">
        <v>0</v>
      </c>
      <c r="E29" s="627">
        <v>35969</v>
      </c>
      <c r="F29" s="627">
        <v>9875</v>
      </c>
      <c r="G29" s="627">
        <v>4</v>
      </c>
      <c r="H29" s="628">
        <f t="shared" ref="H29:H64" si="8">SUM(B29:G29)</f>
        <v>45848</v>
      </c>
      <c r="I29" s="629" t="s">
        <v>160</v>
      </c>
    </row>
    <row r="30" spans="1:9" s="12" customFormat="1" ht="19.899999999999999" customHeight="1" x14ac:dyDescent="0.2">
      <c r="A30" s="630" t="s">
        <v>136</v>
      </c>
      <c r="B30" s="193">
        <v>24675</v>
      </c>
      <c r="C30" s="193">
        <v>50672</v>
      </c>
      <c r="D30" s="193">
        <v>52514</v>
      </c>
      <c r="E30" s="193">
        <v>30192</v>
      </c>
      <c r="F30" s="193">
        <v>17598</v>
      </c>
      <c r="G30" s="193">
        <v>1170</v>
      </c>
      <c r="H30" s="222">
        <f t="shared" si="8"/>
        <v>176821</v>
      </c>
      <c r="I30" s="631" t="s">
        <v>161</v>
      </c>
    </row>
    <row r="31" spans="1:9" s="38" customFormat="1" ht="19.899999999999999" customHeight="1" x14ac:dyDescent="0.2">
      <c r="A31" s="630" t="s">
        <v>137</v>
      </c>
      <c r="B31" s="193">
        <v>178843</v>
      </c>
      <c r="C31" s="193">
        <v>154080</v>
      </c>
      <c r="D31" s="193">
        <v>135774</v>
      </c>
      <c r="E31" s="193">
        <v>109374</v>
      </c>
      <c r="F31" s="193">
        <v>71227</v>
      </c>
      <c r="G31" s="193">
        <v>6335</v>
      </c>
      <c r="H31" s="222">
        <f t="shared" si="8"/>
        <v>655633</v>
      </c>
      <c r="I31" s="631" t="s">
        <v>9</v>
      </c>
    </row>
    <row r="32" spans="1:9" s="12" customFormat="1" ht="19.899999999999999" customHeight="1" x14ac:dyDescent="0.2">
      <c r="A32" s="630" t="s">
        <v>138</v>
      </c>
      <c r="B32" s="193">
        <v>162535</v>
      </c>
      <c r="C32" s="193">
        <v>122463</v>
      </c>
      <c r="D32" s="193">
        <v>111268</v>
      </c>
      <c r="E32" s="193">
        <v>88807</v>
      </c>
      <c r="F32" s="193">
        <v>53913</v>
      </c>
      <c r="G32" s="193">
        <v>6230</v>
      </c>
      <c r="H32" s="222">
        <f t="shared" si="8"/>
        <v>545216</v>
      </c>
      <c r="I32" s="631" t="s">
        <v>162</v>
      </c>
    </row>
    <row r="33" spans="1:9" s="38" customFormat="1" ht="19.899999999999999" customHeight="1" x14ac:dyDescent="0.2">
      <c r="A33" s="630" t="s">
        <v>139</v>
      </c>
      <c r="B33" s="193">
        <v>77490</v>
      </c>
      <c r="C33" s="193">
        <v>53837</v>
      </c>
      <c r="D33" s="193">
        <v>43694</v>
      </c>
      <c r="E33" s="193">
        <v>35079</v>
      </c>
      <c r="F33" s="193">
        <v>23669</v>
      </c>
      <c r="G33" s="193">
        <v>2556</v>
      </c>
      <c r="H33" s="222">
        <f t="shared" si="8"/>
        <v>236325</v>
      </c>
      <c r="I33" s="631" t="s">
        <v>7</v>
      </c>
    </row>
    <row r="34" spans="1:9" s="12" customFormat="1" ht="19.899999999999999" customHeight="1" x14ac:dyDescent="0.2">
      <c r="A34" s="630" t="s">
        <v>140</v>
      </c>
      <c r="B34" s="193">
        <v>28822</v>
      </c>
      <c r="C34" s="193">
        <v>16693</v>
      </c>
      <c r="D34" s="193">
        <v>12541</v>
      </c>
      <c r="E34" s="193">
        <v>8988</v>
      </c>
      <c r="F34" s="193">
        <v>5432</v>
      </c>
      <c r="G34" s="193">
        <v>605</v>
      </c>
      <c r="H34" s="222">
        <f t="shared" si="8"/>
        <v>73081</v>
      </c>
      <c r="I34" s="631" t="s">
        <v>6</v>
      </c>
    </row>
    <row r="35" spans="1:9" s="38" customFormat="1" ht="19.899999999999999" customHeight="1" x14ac:dyDescent="0.2">
      <c r="A35" s="630" t="s">
        <v>163</v>
      </c>
      <c r="B35" s="193">
        <v>5461</v>
      </c>
      <c r="C35" s="193">
        <v>2364</v>
      </c>
      <c r="D35" s="193">
        <v>1872</v>
      </c>
      <c r="E35" s="193">
        <v>1098</v>
      </c>
      <c r="F35" s="193">
        <v>1644</v>
      </c>
      <c r="G35" s="193">
        <v>151</v>
      </c>
      <c r="H35" s="222">
        <f t="shared" si="8"/>
        <v>12590</v>
      </c>
      <c r="I35" s="631" t="s">
        <v>164</v>
      </c>
    </row>
    <row r="36" spans="1:9" s="12" customFormat="1" ht="19.899999999999999" customHeight="1" x14ac:dyDescent="0.2">
      <c r="A36" s="632" t="s">
        <v>165</v>
      </c>
      <c r="B36" s="633">
        <v>736</v>
      </c>
      <c r="C36" s="633">
        <v>276</v>
      </c>
      <c r="D36" s="633">
        <v>357</v>
      </c>
      <c r="E36" s="633">
        <v>201</v>
      </c>
      <c r="F36" s="633">
        <v>298</v>
      </c>
      <c r="G36" s="633">
        <v>23</v>
      </c>
      <c r="H36" s="634">
        <f t="shared" si="8"/>
        <v>1891</v>
      </c>
      <c r="I36" s="635" t="s">
        <v>166</v>
      </c>
    </row>
    <row r="37" spans="1:9" s="12" customFormat="1" ht="19.899999999999999" customHeight="1" x14ac:dyDescent="0.2">
      <c r="A37" s="622" t="s">
        <v>1653</v>
      </c>
      <c r="B37" s="623">
        <f t="shared" ref="B37:G37" si="9">SUM(B38:B45)</f>
        <v>1247</v>
      </c>
      <c r="C37" s="623">
        <f t="shared" si="9"/>
        <v>871</v>
      </c>
      <c r="D37" s="623">
        <f t="shared" si="9"/>
        <v>677</v>
      </c>
      <c r="E37" s="623">
        <f t="shared" si="9"/>
        <v>769</v>
      </c>
      <c r="F37" s="623">
        <f t="shared" si="9"/>
        <v>594</v>
      </c>
      <c r="G37" s="623">
        <f t="shared" si="9"/>
        <v>22</v>
      </c>
      <c r="H37" s="624">
        <f t="shared" si="8"/>
        <v>4180</v>
      </c>
      <c r="I37" s="625" t="s">
        <v>170</v>
      </c>
    </row>
    <row r="38" spans="1:9" s="38" customFormat="1" ht="19.899999999999999" customHeight="1" x14ac:dyDescent="0.2">
      <c r="A38" s="626" t="s">
        <v>159</v>
      </c>
      <c r="B38" s="627" t="s">
        <v>16</v>
      </c>
      <c r="C38" s="1484">
        <v>0</v>
      </c>
      <c r="D38" s="1484">
        <v>0</v>
      </c>
      <c r="E38" s="627">
        <v>499</v>
      </c>
      <c r="F38" s="627">
        <v>380</v>
      </c>
      <c r="G38" s="627">
        <v>2</v>
      </c>
      <c r="H38" s="628">
        <f t="shared" si="8"/>
        <v>881</v>
      </c>
      <c r="I38" s="629" t="s">
        <v>160</v>
      </c>
    </row>
    <row r="39" spans="1:9" s="12" customFormat="1" ht="19.899999999999999" customHeight="1" x14ac:dyDescent="0.2">
      <c r="A39" s="630" t="s">
        <v>136</v>
      </c>
      <c r="B39" s="193">
        <v>60</v>
      </c>
      <c r="C39" s="193">
        <v>343</v>
      </c>
      <c r="D39" s="193">
        <v>372</v>
      </c>
      <c r="E39" s="193">
        <v>113</v>
      </c>
      <c r="F39" s="193">
        <v>51</v>
      </c>
      <c r="G39" s="193">
        <v>2</v>
      </c>
      <c r="H39" s="222">
        <f t="shared" si="8"/>
        <v>941</v>
      </c>
      <c r="I39" s="631" t="s">
        <v>161</v>
      </c>
    </row>
    <row r="40" spans="1:9" s="38" customFormat="1" ht="19.899999999999999" customHeight="1" x14ac:dyDescent="0.2">
      <c r="A40" s="630" t="s">
        <v>137</v>
      </c>
      <c r="B40" s="193">
        <v>188</v>
      </c>
      <c r="C40" s="193">
        <v>149</v>
      </c>
      <c r="D40" s="193">
        <v>53</v>
      </c>
      <c r="E40" s="193">
        <v>28</v>
      </c>
      <c r="F40" s="193">
        <v>39</v>
      </c>
      <c r="G40" s="193">
        <v>1</v>
      </c>
      <c r="H40" s="222">
        <f t="shared" si="8"/>
        <v>458</v>
      </c>
      <c r="I40" s="631" t="s">
        <v>9</v>
      </c>
    </row>
    <row r="41" spans="1:9" s="12" customFormat="1" ht="19.899999999999999" customHeight="1" x14ac:dyDescent="0.2">
      <c r="A41" s="630" t="s">
        <v>138</v>
      </c>
      <c r="B41" s="193">
        <v>283</v>
      </c>
      <c r="C41" s="193">
        <v>116</v>
      </c>
      <c r="D41" s="193">
        <v>39</v>
      </c>
      <c r="E41" s="193">
        <v>25</v>
      </c>
      <c r="F41" s="193">
        <v>9</v>
      </c>
      <c r="G41" s="193">
        <v>6</v>
      </c>
      <c r="H41" s="222">
        <f t="shared" si="8"/>
        <v>478</v>
      </c>
      <c r="I41" s="631" t="s">
        <v>162</v>
      </c>
    </row>
    <row r="42" spans="1:9" s="38" customFormat="1" ht="19.899999999999999" customHeight="1" x14ac:dyDescent="0.2">
      <c r="A42" s="630" t="s">
        <v>139</v>
      </c>
      <c r="B42" s="193">
        <v>227</v>
      </c>
      <c r="C42" s="193">
        <v>65</v>
      </c>
      <c r="D42" s="193">
        <v>34</v>
      </c>
      <c r="E42" s="193">
        <v>26</v>
      </c>
      <c r="F42" s="193">
        <v>13</v>
      </c>
      <c r="G42" s="193">
        <v>4</v>
      </c>
      <c r="H42" s="222">
        <f t="shared" si="8"/>
        <v>369</v>
      </c>
      <c r="I42" s="631" t="s">
        <v>7</v>
      </c>
    </row>
    <row r="43" spans="1:9" s="12" customFormat="1" ht="19.899999999999999" customHeight="1" x14ac:dyDescent="0.2">
      <c r="A43" s="630" t="s">
        <v>140</v>
      </c>
      <c r="B43" s="193">
        <v>187</v>
      </c>
      <c r="C43" s="193">
        <v>67</v>
      </c>
      <c r="D43" s="193">
        <v>26</v>
      </c>
      <c r="E43" s="193">
        <v>19</v>
      </c>
      <c r="F43" s="193">
        <v>15</v>
      </c>
      <c r="G43" s="193">
        <v>4</v>
      </c>
      <c r="H43" s="222">
        <f t="shared" si="8"/>
        <v>318</v>
      </c>
      <c r="I43" s="631" t="s">
        <v>6</v>
      </c>
    </row>
    <row r="44" spans="1:9" s="38" customFormat="1" ht="19.899999999999999" customHeight="1" x14ac:dyDescent="0.2">
      <c r="A44" s="630" t="s">
        <v>163</v>
      </c>
      <c r="B44" s="193">
        <v>180</v>
      </c>
      <c r="C44" s="193">
        <v>77</v>
      </c>
      <c r="D44" s="193">
        <v>81</v>
      </c>
      <c r="E44" s="193">
        <v>30</v>
      </c>
      <c r="F44" s="193">
        <v>46</v>
      </c>
      <c r="G44" s="193">
        <v>1</v>
      </c>
      <c r="H44" s="222">
        <f t="shared" si="8"/>
        <v>415</v>
      </c>
      <c r="I44" s="631" t="s">
        <v>164</v>
      </c>
    </row>
    <row r="45" spans="1:9" s="12" customFormat="1" ht="19.899999999999999" customHeight="1" x14ac:dyDescent="0.2">
      <c r="A45" s="638" t="s">
        <v>165</v>
      </c>
      <c r="B45" s="563">
        <v>122</v>
      </c>
      <c r="C45" s="563">
        <v>54</v>
      </c>
      <c r="D45" s="563">
        <v>72</v>
      </c>
      <c r="E45" s="563">
        <v>29</v>
      </c>
      <c r="F45" s="563">
        <v>41</v>
      </c>
      <c r="G45" s="563">
        <v>2</v>
      </c>
      <c r="H45" s="554">
        <f t="shared" si="8"/>
        <v>320</v>
      </c>
      <c r="I45" s="639" t="s">
        <v>166</v>
      </c>
    </row>
    <row r="46" spans="1:9" s="38" customFormat="1" ht="25.9" customHeight="1" x14ac:dyDescent="0.2">
      <c r="A46" s="245" t="s">
        <v>1468</v>
      </c>
      <c r="B46" s="246">
        <f t="shared" ref="B46:G46" si="10">SUM(B47+B56)</f>
        <v>203482</v>
      </c>
      <c r="C46" s="246">
        <f t="shared" si="10"/>
        <v>109912</v>
      </c>
      <c r="D46" s="246">
        <f t="shared" si="10"/>
        <v>111305</v>
      </c>
      <c r="E46" s="246">
        <f t="shared" si="10"/>
        <v>88288</v>
      </c>
      <c r="F46" s="246">
        <f t="shared" si="10"/>
        <v>14400</v>
      </c>
      <c r="G46" s="246">
        <f t="shared" si="10"/>
        <v>324</v>
      </c>
      <c r="H46" s="246">
        <f t="shared" si="8"/>
        <v>527711</v>
      </c>
      <c r="I46" s="247" t="s">
        <v>172</v>
      </c>
    </row>
    <row r="47" spans="1:9" s="12" customFormat="1" ht="19.899999999999999" customHeight="1" x14ac:dyDescent="0.2">
      <c r="A47" s="622" t="s">
        <v>1496</v>
      </c>
      <c r="B47" s="623">
        <f t="shared" ref="B47:G47" si="11">SUM(B48:B55)</f>
        <v>202252</v>
      </c>
      <c r="C47" s="623">
        <f t="shared" si="11"/>
        <v>108592</v>
      </c>
      <c r="D47" s="623">
        <f t="shared" si="11"/>
        <v>110514</v>
      </c>
      <c r="E47" s="623">
        <f t="shared" si="11"/>
        <v>87225</v>
      </c>
      <c r="F47" s="623">
        <f t="shared" si="11"/>
        <v>14376</v>
      </c>
      <c r="G47" s="623">
        <f t="shared" si="11"/>
        <v>274</v>
      </c>
      <c r="H47" s="624">
        <f t="shared" si="8"/>
        <v>523233</v>
      </c>
      <c r="I47" s="625" t="s">
        <v>169</v>
      </c>
    </row>
    <row r="48" spans="1:9" s="38" customFormat="1" ht="19.899999999999999" customHeight="1" x14ac:dyDescent="0.2">
      <c r="A48" s="626" t="s">
        <v>159</v>
      </c>
      <c r="B48" s="627" t="s">
        <v>16</v>
      </c>
      <c r="C48" s="1484">
        <v>0</v>
      </c>
      <c r="D48" s="1484">
        <v>0</v>
      </c>
      <c r="E48" s="627">
        <v>33885</v>
      </c>
      <c r="F48" s="627">
        <v>9702</v>
      </c>
      <c r="G48" s="627">
        <v>8</v>
      </c>
      <c r="H48" s="628">
        <f t="shared" si="8"/>
        <v>43595</v>
      </c>
      <c r="I48" s="629" t="s">
        <v>160</v>
      </c>
    </row>
    <row r="49" spans="1:9" s="12" customFormat="1" ht="19.899999999999999" customHeight="1" x14ac:dyDescent="0.2">
      <c r="A49" s="630" t="s">
        <v>136</v>
      </c>
      <c r="B49" s="193">
        <v>9285</v>
      </c>
      <c r="C49" s="193">
        <v>24126</v>
      </c>
      <c r="D49" s="193">
        <v>24786</v>
      </c>
      <c r="E49" s="193">
        <v>4340</v>
      </c>
      <c r="F49" s="193">
        <v>126</v>
      </c>
      <c r="G49" s="193">
        <v>8</v>
      </c>
      <c r="H49" s="222">
        <f t="shared" si="8"/>
        <v>62671</v>
      </c>
      <c r="I49" s="631" t="s">
        <v>161</v>
      </c>
    </row>
    <row r="50" spans="1:9" s="38" customFormat="1" ht="19.899999999999999" customHeight="1" x14ac:dyDescent="0.2">
      <c r="A50" s="630" t="s">
        <v>137</v>
      </c>
      <c r="B50" s="193">
        <v>87894</v>
      </c>
      <c r="C50" s="193">
        <v>37909</v>
      </c>
      <c r="D50" s="193">
        <v>35685</v>
      </c>
      <c r="E50" s="193">
        <v>19251</v>
      </c>
      <c r="F50" s="193">
        <v>1333</v>
      </c>
      <c r="G50" s="193">
        <v>33</v>
      </c>
      <c r="H50" s="222">
        <f t="shared" si="8"/>
        <v>182105</v>
      </c>
      <c r="I50" s="631" t="s">
        <v>9</v>
      </c>
    </row>
    <row r="51" spans="1:9" s="12" customFormat="1" ht="19.899999999999999" customHeight="1" x14ac:dyDescent="0.2">
      <c r="A51" s="630" t="s">
        <v>138</v>
      </c>
      <c r="B51" s="193">
        <v>69077</v>
      </c>
      <c r="C51" s="193">
        <v>27677</v>
      </c>
      <c r="D51" s="193">
        <v>32507</v>
      </c>
      <c r="E51" s="193">
        <v>18633</v>
      </c>
      <c r="F51" s="193">
        <v>1596</v>
      </c>
      <c r="G51" s="193">
        <v>37</v>
      </c>
      <c r="H51" s="222">
        <f t="shared" si="8"/>
        <v>149527</v>
      </c>
      <c r="I51" s="631" t="s">
        <v>162</v>
      </c>
    </row>
    <row r="52" spans="1:9" s="38" customFormat="1" ht="19.899999999999999" customHeight="1" x14ac:dyDescent="0.2">
      <c r="A52" s="630" t="s">
        <v>139</v>
      </c>
      <c r="B52" s="193">
        <v>26645</v>
      </c>
      <c r="C52" s="193">
        <v>12349</v>
      </c>
      <c r="D52" s="193">
        <v>12445</v>
      </c>
      <c r="E52" s="193">
        <v>8077</v>
      </c>
      <c r="F52" s="193">
        <v>765</v>
      </c>
      <c r="G52" s="193">
        <v>36</v>
      </c>
      <c r="H52" s="222">
        <f t="shared" si="8"/>
        <v>60317</v>
      </c>
      <c r="I52" s="631" t="s">
        <v>7</v>
      </c>
    </row>
    <row r="53" spans="1:9" s="12" customFormat="1" ht="19.899999999999999" customHeight="1" x14ac:dyDescent="0.2">
      <c r="A53" s="630" t="s">
        <v>140</v>
      </c>
      <c r="B53" s="193">
        <v>7769</v>
      </c>
      <c r="C53" s="193">
        <v>4816</v>
      </c>
      <c r="D53" s="193">
        <v>3772</v>
      </c>
      <c r="E53" s="193">
        <v>2350</v>
      </c>
      <c r="F53" s="193">
        <v>266</v>
      </c>
      <c r="G53" s="193">
        <v>65</v>
      </c>
      <c r="H53" s="222">
        <f t="shared" si="8"/>
        <v>19038</v>
      </c>
      <c r="I53" s="631" t="s">
        <v>6</v>
      </c>
    </row>
    <row r="54" spans="1:9" s="38" customFormat="1" ht="19.899999999999999" customHeight="1" x14ac:dyDescent="0.2">
      <c r="A54" s="630" t="s">
        <v>163</v>
      </c>
      <c r="B54" s="193">
        <v>1320</v>
      </c>
      <c r="C54" s="193">
        <v>1399</v>
      </c>
      <c r="D54" s="193">
        <v>970</v>
      </c>
      <c r="E54" s="193">
        <v>511</v>
      </c>
      <c r="F54" s="193">
        <v>470</v>
      </c>
      <c r="G54" s="193">
        <v>60</v>
      </c>
      <c r="H54" s="222">
        <f t="shared" si="8"/>
        <v>4730</v>
      </c>
      <c r="I54" s="631" t="s">
        <v>164</v>
      </c>
    </row>
    <row r="55" spans="1:9" s="12" customFormat="1" ht="19.899999999999999" customHeight="1" x14ac:dyDescent="0.2">
      <c r="A55" s="632" t="s">
        <v>165</v>
      </c>
      <c r="B55" s="633">
        <v>262</v>
      </c>
      <c r="C55" s="633">
        <v>316</v>
      </c>
      <c r="D55" s="633">
        <v>349</v>
      </c>
      <c r="E55" s="633">
        <v>178</v>
      </c>
      <c r="F55" s="633">
        <v>118</v>
      </c>
      <c r="G55" s="633">
        <v>27</v>
      </c>
      <c r="H55" s="634">
        <f t="shared" si="8"/>
        <v>1250</v>
      </c>
      <c r="I55" s="635" t="s">
        <v>166</v>
      </c>
    </row>
    <row r="56" spans="1:9" s="12" customFormat="1" ht="19.899999999999999" customHeight="1" x14ac:dyDescent="0.2">
      <c r="A56" s="622" t="s">
        <v>1653</v>
      </c>
      <c r="B56" s="623">
        <f t="shared" ref="B56:G56" si="12">SUM(B57:B64)</f>
        <v>1230</v>
      </c>
      <c r="C56" s="623">
        <f t="shared" si="12"/>
        <v>1320</v>
      </c>
      <c r="D56" s="623">
        <f t="shared" si="12"/>
        <v>791</v>
      </c>
      <c r="E56" s="623">
        <f t="shared" si="12"/>
        <v>1063</v>
      </c>
      <c r="F56" s="623">
        <f t="shared" si="12"/>
        <v>24</v>
      </c>
      <c r="G56" s="623">
        <f t="shared" si="12"/>
        <v>50</v>
      </c>
      <c r="H56" s="624">
        <f>SUM(B56:G56)</f>
        <v>4478</v>
      </c>
      <c r="I56" s="625" t="s">
        <v>170</v>
      </c>
    </row>
    <row r="57" spans="1:9" s="38" customFormat="1" ht="19.899999999999999" customHeight="1" x14ac:dyDescent="0.2">
      <c r="A57" s="626" t="s">
        <v>159</v>
      </c>
      <c r="B57" s="627" t="s">
        <v>16</v>
      </c>
      <c r="C57" s="1484">
        <v>0</v>
      </c>
      <c r="D57" s="1484">
        <v>0</v>
      </c>
      <c r="E57" s="627">
        <v>654</v>
      </c>
      <c r="F57" s="627" t="s">
        <v>16</v>
      </c>
      <c r="G57" s="627" t="s">
        <v>16</v>
      </c>
      <c r="H57" s="628">
        <f t="shared" si="8"/>
        <v>654</v>
      </c>
      <c r="I57" s="629" t="s">
        <v>160</v>
      </c>
    </row>
    <row r="58" spans="1:9" s="12" customFormat="1" ht="19.899999999999999" customHeight="1" x14ac:dyDescent="0.2">
      <c r="A58" s="630" t="s">
        <v>136</v>
      </c>
      <c r="B58" s="193">
        <v>74</v>
      </c>
      <c r="C58" s="193">
        <v>268</v>
      </c>
      <c r="D58" s="193">
        <v>298</v>
      </c>
      <c r="E58" s="193">
        <v>74</v>
      </c>
      <c r="F58" s="193">
        <v>1</v>
      </c>
      <c r="G58" s="193">
        <v>2</v>
      </c>
      <c r="H58" s="222">
        <f t="shared" si="8"/>
        <v>717</v>
      </c>
      <c r="I58" s="631" t="s">
        <v>161</v>
      </c>
    </row>
    <row r="59" spans="1:9" s="38" customFormat="1" ht="19.899999999999999" customHeight="1" x14ac:dyDescent="0.2">
      <c r="A59" s="630" t="s">
        <v>137</v>
      </c>
      <c r="B59" s="193">
        <v>366</v>
      </c>
      <c r="C59" s="193">
        <v>250</v>
      </c>
      <c r="D59" s="193">
        <v>104</v>
      </c>
      <c r="E59" s="193">
        <v>71</v>
      </c>
      <c r="F59" s="193">
        <v>2</v>
      </c>
      <c r="G59" s="193">
        <v>2</v>
      </c>
      <c r="H59" s="222">
        <f t="shared" si="8"/>
        <v>795</v>
      </c>
      <c r="I59" s="631" t="s">
        <v>9</v>
      </c>
    </row>
    <row r="60" spans="1:9" s="12" customFormat="1" ht="19.899999999999999" customHeight="1" x14ac:dyDescent="0.2">
      <c r="A60" s="630" t="s">
        <v>138</v>
      </c>
      <c r="B60" s="193">
        <v>396</v>
      </c>
      <c r="C60" s="193">
        <v>201</v>
      </c>
      <c r="D60" s="193">
        <v>93</v>
      </c>
      <c r="E60" s="193">
        <v>71</v>
      </c>
      <c r="F60" s="193">
        <v>11</v>
      </c>
      <c r="G60" s="193">
        <v>4</v>
      </c>
      <c r="H60" s="222">
        <f t="shared" si="8"/>
        <v>776</v>
      </c>
      <c r="I60" s="631" t="s">
        <v>162</v>
      </c>
    </row>
    <row r="61" spans="1:9" s="38" customFormat="1" ht="19.899999999999999" customHeight="1" x14ac:dyDescent="0.2">
      <c r="A61" s="630" t="s">
        <v>139</v>
      </c>
      <c r="B61" s="193">
        <v>184</v>
      </c>
      <c r="C61" s="193">
        <v>143</v>
      </c>
      <c r="D61" s="193">
        <v>60</v>
      </c>
      <c r="E61" s="193">
        <v>68</v>
      </c>
      <c r="F61" s="193">
        <v>4</v>
      </c>
      <c r="G61" s="193">
        <v>2</v>
      </c>
      <c r="H61" s="222">
        <f t="shared" si="8"/>
        <v>461</v>
      </c>
      <c r="I61" s="631" t="s">
        <v>7</v>
      </c>
    </row>
    <row r="62" spans="1:9" s="12" customFormat="1" ht="19.899999999999999" customHeight="1" x14ac:dyDescent="0.2">
      <c r="A62" s="630" t="s">
        <v>140</v>
      </c>
      <c r="B62" s="193">
        <v>114</v>
      </c>
      <c r="C62" s="193">
        <v>137</v>
      </c>
      <c r="D62" s="193">
        <v>73</v>
      </c>
      <c r="E62" s="193">
        <v>38</v>
      </c>
      <c r="F62" s="193">
        <v>3</v>
      </c>
      <c r="G62" s="193">
        <v>9</v>
      </c>
      <c r="H62" s="222">
        <f t="shared" si="8"/>
        <v>374</v>
      </c>
      <c r="I62" s="631" t="s">
        <v>6</v>
      </c>
    </row>
    <row r="63" spans="1:9" s="38" customFormat="1" ht="19.899999999999999" customHeight="1" x14ac:dyDescent="0.2">
      <c r="A63" s="630" t="s">
        <v>163</v>
      </c>
      <c r="B63" s="193">
        <v>63</v>
      </c>
      <c r="C63" s="193">
        <v>161</v>
      </c>
      <c r="D63" s="193">
        <v>106</v>
      </c>
      <c r="E63" s="193">
        <v>53</v>
      </c>
      <c r="F63" s="193">
        <v>3</v>
      </c>
      <c r="G63" s="193">
        <v>20</v>
      </c>
      <c r="H63" s="222">
        <f t="shared" si="8"/>
        <v>406</v>
      </c>
      <c r="I63" s="631" t="s">
        <v>164</v>
      </c>
    </row>
    <row r="64" spans="1:9" s="12" customFormat="1" ht="19.899999999999999" customHeight="1" x14ac:dyDescent="0.2">
      <c r="A64" s="636" t="s">
        <v>165</v>
      </c>
      <c r="B64" s="196">
        <v>33</v>
      </c>
      <c r="C64" s="196">
        <v>160</v>
      </c>
      <c r="D64" s="196">
        <v>57</v>
      </c>
      <c r="E64" s="196">
        <v>34</v>
      </c>
      <c r="F64" s="196" t="s">
        <v>16</v>
      </c>
      <c r="G64" s="196">
        <v>11</v>
      </c>
      <c r="H64" s="488">
        <f t="shared" si="8"/>
        <v>295</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6" max="10" man="1"/>
    <brk id="45" max="10"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416F-9325-4400-844A-64C23FC74F3F}">
  <sheetPr>
    <tabColor theme="7" tint="-0.499984740745262"/>
    <pageSetUpPr fitToPage="1"/>
  </sheetPr>
  <dimension ref="A1:R59"/>
  <sheetViews>
    <sheetView view="pageBreakPreview" zoomScale="60" zoomScaleNormal="100" workbookViewId="0">
      <selection activeCell="A90" sqref="A90"/>
    </sheetView>
  </sheetViews>
  <sheetFormatPr defaultColWidth="9.125" defaultRowHeight="12.75" x14ac:dyDescent="0.2"/>
  <cols>
    <col min="1" max="1" width="14.75" style="17" customWidth="1"/>
    <col min="2" max="4" width="8.75" style="17" customWidth="1"/>
    <col min="5" max="5" width="9.75" style="17" customWidth="1"/>
    <col min="6" max="11" width="8.75" style="17" customWidth="1"/>
    <col min="12" max="14" width="10.75" style="17" customWidth="1"/>
    <col min="15" max="15" width="14.75" style="17" customWidth="1"/>
    <col min="16" max="16384" width="9.125" style="17"/>
  </cols>
  <sheetData>
    <row r="1" spans="1:18" s="7" customFormat="1" ht="21" customHeight="1" x14ac:dyDescent="0.25">
      <c r="A1" s="1645" t="s">
        <v>1093</v>
      </c>
      <c r="B1" s="1645"/>
      <c r="C1" s="1645"/>
      <c r="D1" s="1645"/>
      <c r="E1" s="1645"/>
      <c r="F1" s="1645"/>
      <c r="G1" s="1645"/>
      <c r="H1" s="1645"/>
      <c r="I1" s="1645"/>
      <c r="J1" s="1645"/>
      <c r="K1" s="1645"/>
      <c r="L1" s="1645"/>
      <c r="M1" s="1645"/>
      <c r="N1" s="1645"/>
      <c r="O1" s="1645"/>
    </row>
    <row r="2" spans="1:18" s="7" customFormat="1" ht="21" customHeight="1" x14ac:dyDescent="0.2">
      <c r="A2" s="1646" t="s">
        <v>929</v>
      </c>
      <c r="B2" s="1646"/>
      <c r="C2" s="1646"/>
      <c r="D2" s="1646"/>
      <c r="E2" s="1646"/>
      <c r="F2" s="1646"/>
      <c r="G2" s="1646"/>
      <c r="H2" s="1646"/>
      <c r="I2" s="1646"/>
      <c r="J2" s="1646"/>
      <c r="K2" s="1646"/>
      <c r="L2" s="1646"/>
      <c r="M2" s="1646"/>
      <c r="N2" s="1646"/>
      <c r="O2" s="1646"/>
      <c r="R2" s="7" t="s">
        <v>178</v>
      </c>
    </row>
    <row r="3" spans="1:18" s="7" customFormat="1" ht="21" customHeight="1" x14ac:dyDescent="0.2">
      <c r="A3" s="1647" t="s">
        <v>1659</v>
      </c>
      <c r="B3" s="1647"/>
      <c r="C3" s="1647"/>
      <c r="D3" s="1647"/>
      <c r="E3" s="1647"/>
      <c r="F3" s="1647"/>
      <c r="G3" s="1647"/>
      <c r="H3" s="1647"/>
      <c r="I3" s="1647"/>
      <c r="J3" s="1647"/>
      <c r="K3" s="1647"/>
      <c r="L3" s="1647"/>
      <c r="M3" s="1647"/>
      <c r="N3" s="1647"/>
      <c r="O3" s="1647"/>
    </row>
    <row r="4" spans="1:18" s="12" customFormat="1" x14ac:dyDescent="0.2">
      <c r="A4" s="34" t="s">
        <v>150</v>
      </c>
      <c r="B4" s="1759"/>
      <c r="C4" s="1759"/>
      <c r="D4" s="1759"/>
      <c r="E4" s="1759"/>
      <c r="F4" s="1759"/>
      <c r="G4" s="1759"/>
      <c r="H4" s="1759"/>
      <c r="I4" s="1759"/>
      <c r="J4" s="1759"/>
      <c r="K4" s="27"/>
      <c r="L4" s="27"/>
      <c r="M4" s="27"/>
      <c r="N4" s="27"/>
      <c r="O4" s="23" t="s">
        <v>151</v>
      </c>
    </row>
    <row r="5" spans="1:18" s="9" customFormat="1" ht="25.15" customHeight="1" x14ac:dyDescent="0.2">
      <c r="A5" s="1649" t="s">
        <v>997</v>
      </c>
      <c r="B5" s="1734" t="s">
        <v>1793</v>
      </c>
      <c r="C5" s="1735"/>
      <c r="D5" s="1735"/>
      <c r="E5" s="1735"/>
      <c r="F5" s="1735"/>
      <c r="G5" s="1735"/>
      <c r="H5" s="1735"/>
      <c r="I5" s="1735"/>
      <c r="J5" s="1735"/>
      <c r="K5" s="1735"/>
      <c r="L5" s="1735"/>
      <c r="M5" s="1736"/>
      <c r="N5" s="1761" t="s">
        <v>1791</v>
      </c>
      <c r="O5" s="1652" t="s">
        <v>996</v>
      </c>
    </row>
    <row r="6" spans="1:18" s="9" customFormat="1" ht="25.15" customHeight="1" x14ac:dyDescent="0.2">
      <c r="A6" s="1755"/>
      <c r="B6" s="1734" t="s">
        <v>1796</v>
      </c>
      <c r="C6" s="1735"/>
      <c r="D6" s="1735"/>
      <c r="E6" s="1735"/>
      <c r="F6" s="1735"/>
      <c r="G6" s="1736"/>
      <c r="H6" s="1760" t="s">
        <v>1135</v>
      </c>
      <c r="I6" s="1760"/>
      <c r="J6" s="1760"/>
      <c r="K6" s="1760"/>
      <c r="L6" s="1760"/>
      <c r="M6" s="1760"/>
      <c r="N6" s="1762"/>
      <c r="O6" s="1756"/>
    </row>
    <row r="7" spans="1:18" s="9" customFormat="1" ht="25.9" customHeight="1" x14ac:dyDescent="0.2">
      <c r="A7" s="1755"/>
      <c r="B7" s="1732" t="s">
        <v>1797</v>
      </c>
      <c r="C7" s="1732" t="s">
        <v>1798</v>
      </c>
      <c r="D7" s="1680" t="s">
        <v>1007</v>
      </c>
      <c r="E7" s="1732" t="s">
        <v>1799</v>
      </c>
      <c r="F7" s="1732" t="s">
        <v>1800</v>
      </c>
      <c r="G7" s="1757" t="s">
        <v>1794</v>
      </c>
      <c r="H7" s="1681" t="s">
        <v>1792</v>
      </c>
      <c r="I7" s="1681"/>
      <c r="J7" s="1681"/>
      <c r="K7" s="1732" t="s">
        <v>999</v>
      </c>
      <c r="L7" s="1732" t="s">
        <v>998</v>
      </c>
      <c r="M7" s="1764" t="s">
        <v>1794</v>
      </c>
      <c r="N7" s="1762"/>
      <c r="O7" s="1756"/>
    </row>
    <row r="8" spans="1:18" s="9" customFormat="1" ht="75" customHeight="1" x14ac:dyDescent="0.2">
      <c r="A8" s="1650"/>
      <c r="B8" s="1681"/>
      <c r="C8" s="1681"/>
      <c r="D8" s="1681"/>
      <c r="E8" s="1681"/>
      <c r="F8" s="1681"/>
      <c r="G8" s="1758"/>
      <c r="H8" s="1340" t="s">
        <v>58</v>
      </c>
      <c r="I8" s="1340" t="s">
        <v>59</v>
      </c>
      <c r="J8" s="1452" t="s">
        <v>1794</v>
      </c>
      <c r="K8" s="1681"/>
      <c r="L8" s="1681"/>
      <c r="M8" s="1758"/>
      <c r="N8" s="1763"/>
      <c r="O8" s="1653"/>
    </row>
    <row r="9" spans="1:18" s="52" customFormat="1" ht="30" customHeight="1" x14ac:dyDescent="0.2">
      <c r="A9" s="1455" t="s">
        <v>1221</v>
      </c>
      <c r="B9" s="248">
        <f t="shared" ref="B9:N9" si="0">SUM(B10+B18)</f>
        <v>18267</v>
      </c>
      <c r="C9" s="248">
        <f t="shared" si="0"/>
        <v>3579</v>
      </c>
      <c r="D9" s="248">
        <f t="shared" si="0"/>
        <v>18103</v>
      </c>
      <c r="E9" s="248">
        <f t="shared" si="0"/>
        <v>164722</v>
      </c>
      <c r="F9" s="248">
        <f t="shared" si="0"/>
        <v>139337</v>
      </c>
      <c r="G9" s="248">
        <f t="shared" si="0"/>
        <v>344008</v>
      </c>
      <c r="H9" s="248">
        <f t="shared" si="0"/>
        <v>2544</v>
      </c>
      <c r="I9" s="248">
        <f t="shared" si="0"/>
        <v>2240</v>
      </c>
      <c r="J9" s="248">
        <f t="shared" si="0"/>
        <v>4784</v>
      </c>
      <c r="K9" s="248">
        <f t="shared" si="0"/>
        <v>1306</v>
      </c>
      <c r="L9" s="248">
        <f t="shared" si="0"/>
        <v>2046706</v>
      </c>
      <c r="M9" s="248">
        <f t="shared" si="0"/>
        <v>2048012</v>
      </c>
      <c r="N9" s="248">
        <f t="shared" si="0"/>
        <v>2396804</v>
      </c>
      <c r="O9" s="1456" t="s">
        <v>80</v>
      </c>
    </row>
    <row r="10" spans="1:18" s="81" customFormat="1" ht="22.9" customHeight="1" x14ac:dyDescent="0.2">
      <c r="A10" s="640" t="s">
        <v>1496</v>
      </c>
      <c r="B10" s="641">
        <f t="shared" ref="B10:F19" si="1">B27+B44</f>
        <v>17354</v>
      </c>
      <c r="C10" s="641">
        <f t="shared" si="1"/>
        <v>1387</v>
      </c>
      <c r="D10" s="641">
        <f t="shared" si="1"/>
        <v>16648</v>
      </c>
      <c r="E10" s="641">
        <f t="shared" si="1"/>
        <v>161862</v>
      </c>
      <c r="F10" s="641">
        <f t="shared" si="1"/>
        <v>137158</v>
      </c>
      <c r="G10" s="641">
        <f>SUM(B10:F10)</f>
        <v>334409</v>
      </c>
      <c r="H10" s="641">
        <f t="shared" ref="H10:I25" si="2">H27+H44</f>
        <v>2436</v>
      </c>
      <c r="I10" s="641">
        <f t="shared" si="2"/>
        <v>2187</v>
      </c>
      <c r="J10" s="641">
        <f>SUM(H10:I10)</f>
        <v>4623</v>
      </c>
      <c r="K10" s="641">
        <f t="shared" ref="K10:L25" si="3">K27+K44</f>
        <v>1296</v>
      </c>
      <c r="L10" s="641">
        <f t="shared" si="3"/>
        <v>2043432</v>
      </c>
      <c r="M10" s="641">
        <f>SUM(K10:L10)</f>
        <v>2044728</v>
      </c>
      <c r="N10" s="252">
        <f t="shared" ref="N10:N25" si="4">N27+N44</f>
        <v>2383760</v>
      </c>
      <c r="O10" s="642" t="s">
        <v>169</v>
      </c>
    </row>
    <row r="11" spans="1:18" s="352" customFormat="1" ht="22.9" customHeight="1" x14ac:dyDescent="0.2">
      <c r="A11" s="630" t="s">
        <v>136</v>
      </c>
      <c r="B11" s="233">
        <f t="shared" si="1"/>
        <v>708</v>
      </c>
      <c r="C11" s="233">
        <f t="shared" si="1"/>
        <v>79</v>
      </c>
      <c r="D11" s="1485">
        <f t="shared" si="1"/>
        <v>0</v>
      </c>
      <c r="E11" s="233">
        <f t="shared" si="1"/>
        <v>9473</v>
      </c>
      <c r="F11" s="233">
        <f t="shared" si="1"/>
        <v>126948</v>
      </c>
      <c r="G11" s="487">
        <f t="shared" ref="G11:G25" si="5">SUM(B11:F11)</f>
        <v>137208</v>
      </c>
      <c r="H11" s="233">
        <f t="shared" si="2"/>
        <v>873</v>
      </c>
      <c r="I11" s="233">
        <f t="shared" si="2"/>
        <v>76</v>
      </c>
      <c r="J11" s="487">
        <f t="shared" ref="J11:J25" si="6">SUM(H11:I11)</f>
        <v>949</v>
      </c>
      <c r="K11" s="233">
        <f t="shared" si="3"/>
        <v>516</v>
      </c>
      <c r="L11" s="233">
        <f t="shared" si="3"/>
        <v>159379</v>
      </c>
      <c r="M11" s="487">
        <f t="shared" ref="M11:M17" si="7">SUM(K11:L11)</f>
        <v>159895</v>
      </c>
      <c r="N11" s="222">
        <f t="shared" si="4"/>
        <v>298052</v>
      </c>
      <c r="O11" s="631" t="s">
        <v>161</v>
      </c>
    </row>
    <row r="12" spans="1:18" s="352" customFormat="1" ht="22.9" customHeight="1" x14ac:dyDescent="0.2">
      <c r="A12" s="630" t="s">
        <v>137</v>
      </c>
      <c r="B12" s="233">
        <f t="shared" si="1"/>
        <v>4044</v>
      </c>
      <c r="C12" s="233">
        <f t="shared" si="1"/>
        <v>88</v>
      </c>
      <c r="D12" s="233">
        <f t="shared" si="1"/>
        <v>46</v>
      </c>
      <c r="E12" s="233">
        <f t="shared" si="1"/>
        <v>54892</v>
      </c>
      <c r="F12" s="233">
        <f t="shared" si="1"/>
        <v>10039</v>
      </c>
      <c r="G12" s="487">
        <f t="shared" si="5"/>
        <v>69109</v>
      </c>
      <c r="H12" s="233">
        <f t="shared" si="2"/>
        <v>917</v>
      </c>
      <c r="I12" s="233">
        <f t="shared" si="2"/>
        <v>719</v>
      </c>
      <c r="J12" s="487">
        <f t="shared" si="6"/>
        <v>1636</v>
      </c>
      <c r="K12" s="233">
        <f t="shared" si="3"/>
        <v>780</v>
      </c>
      <c r="L12" s="233">
        <f t="shared" si="3"/>
        <v>815858</v>
      </c>
      <c r="M12" s="487">
        <f>SUM(K12:L12)</f>
        <v>816638</v>
      </c>
      <c r="N12" s="222">
        <f t="shared" si="4"/>
        <v>887383</v>
      </c>
      <c r="O12" s="631" t="s">
        <v>9</v>
      </c>
    </row>
    <row r="13" spans="1:18" s="352" customFormat="1" ht="22.9" customHeight="1" x14ac:dyDescent="0.2">
      <c r="A13" s="630" t="s">
        <v>138</v>
      </c>
      <c r="B13" s="233">
        <f t="shared" si="1"/>
        <v>3094</v>
      </c>
      <c r="C13" s="233">
        <f t="shared" si="1"/>
        <v>82</v>
      </c>
      <c r="D13" s="233">
        <f t="shared" si="1"/>
        <v>414</v>
      </c>
      <c r="E13" s="233">
        <f t="shared" si="1"/>
        <v>49237</v>
      </c>
      <c r="F13" s="233">
        <f t="shared" si="1"/>
        <v>171</v>
      </c>
      <c r="G13" s="487">
        <f t="shared" si="5"/>
        <v>52998</v>
      </c>
      <c r="H13" s="233">
        <f t="shared" si="2"/>
        <v>337</v>
      </c>
      <c r="I13" s="233">
        <f t="shared" si="2"/>
        <v>762</v>
      </c>
      <c r="J13" s="487">
        <f t="shared" si="6"/>
        <v>1099</v>
      </c>
      <c r="K13" s="1485">
        <f t="shared" si="3"/>
        <v>0</v>
      </c>
      <c r="L13" s="233">
        <f t="shared" si="3"/>
        <v>677793</v>
      </c>
      <c r="M13" s="487">
        <f t="shared" si="7"/>
        <v>677793</v>
      </c>
      <c r="N13" s="222">
        <f t="shared" si="4"/>
        <v>731890</v>
      </c>
      <c r="O13" s="631" t="s">
        <v>162</v>
      </c>
    </row>
    <row r="14" spans="1:18" s="352" customFormat="1" ht="22.9" customHeight="1" x14ac:dyDescent="0.2">
      <c r="A14" s="630" t="s">
        <v>139</v>
      </c>
      <c r="B14" s="233">
        <f t="shared" si="1"/>
        <v>2098</v>
      </c>
      <c r="C14" s="233">
        <f t="shared" si="1"/>
        <v>85</v>
      </c>
      <c r="D14" s="233">
        <f t="shared" si="1"/>
        <v>3516</v>
      </c>
      <c r="E14" s="233">
        <f t="shared" si="1"/>
        <v>25760</v>
      </c>
      <c r="F14" s="1485">
        <f t="shared" si="1"/>
        <v>0</v>
      </c>
      <c r="G14" s="487">
        <f t="shared" si="5"/>
        <v>31459</v>
      </c>
      <c r="H14" s="233">
        <f t="shared" si="2"/>
        <v>217</v>
      </c>
      <c r="I14" s="233">
        <f t="shared" si="2"/>
        <v>476</v>
      </c>
      <c r="J14" s="487">
        <f t="shared" si="6"/>
        <v>693</v>
      </c>
      <c r="K14" s="1485">
        <f t="shared" si="3"/>
        <v>0</v>
      </c>
      <c r="L14" s="233">
        <f t="shared" si="3"/>
        <v>291632</v>
      </c>
      <c r="M14" s="487">
        <f t="shared" si="7"/>
        <v>291632</v>
      </c>
      <c r="N14" s="222">
        <f t="shared" si="4"/>
        <v>323784</v>
      </c>
      <c r="O14" s="631" t="s">
        <v>7</v>
      </c>
    </row>
    <row r="15" spans="1:18" s="352" customFormat="1" ht="22.9" customHeight="1" x14ac:dyDescent="0.2">
      <c r="A15" s="630" t="s">
        <v>140</v>
      </c>
      <c r="B15" s="233">
        <f t="shared" si="1"/>
        <v>3909</v>
      </c>
      <c r="C15" s="233">
        <f t="shared" si="1"/>
        <v>219</v>
      </c>
      <c r="D15" s="233">
        <f t="shared" si="1"/>
        <v>6759</v>
      </c>
      <c r="E15" s="233">
        <f t="shared" si="1"/>
        <v>14360</v>
      </c>
      <c r="F15" s="1485">
        <f t="shared" si="1"/>
        <v>0</v>
      </c>
      <c r="G15" s="487">
        <f t="shared" si="5"/>
        <v>25247</v>
      </c>
      <c r="H15" s="233">
        <f t="shared" si="2"/>
        <v>84</v>
      </c>
      <c r="I15" s="233">
        <f t="shared" si="2"/>
        <v>125</v>
      </c>
      <c r="J15" s="487">
        <f t="shared" si="6"/>
        <v>209</v>
      </c>
      <c r="K15" s="1485">
        <f t="shared" si="3"/>
        <v>0</v>
      </c>
      <c r="L15" s="233">
        <f t="shared" si="3"/>
        <v>85753</v>
      </c>
      <c r="M15" s="487">
        <f t="shared" si="7"/>
        <v>85753</v>
      </c>
      <c r="N15" s="222">
        <f t="shared" si="4"/>
        <v>111209</v>
      </c>
      <c r="O15" s="631" t="s">
        <v>6</v>
      </c>
    </row>
    <row r="16" spans="1:18" s="352" customFormat="1" ht="22.9" customHeight="1" x14ac:dyDescent="0.2">
      <c r="A16" s="630" t="s">
        <v>163</v>
      </c>
      <c r="B16" s="233">
        <f t="shared" si="1"/>
        <v>2554</v>
      </c>
      <c r="C16" s="233">
        <f t="shared" si="1"/>
        <v>488</v>
      </c>
      <c r="D16" s="233">
        <f t="shared" si="1"/>
        <v>4135</v>
      </c>
      <c r="E16" s="233">
        <f t="shared" si="1"/>
        <v>5922</v>
      </c>
      <c r="F16" s="1485">
        <f t="shared" si="1"/>
        <v>0</v>
      </c>
      <c r="G16" s="487">
        <f t="shared" si="5"/>
        <v>13099</v>
      </c>
      <c r="H16" s="233">
        <f t="shared" si="2"/>
        <v>7</v>
      </c>
      <c r="I16" s="233">
        <f t="shared" si="2"/>
        <v>29</v>
      </c>
      <c r="J16" s="487">
        <f t="shared" si="6"/>
        <v>36</v>
      </c>
      <c r="K16" s="1485">
        <f t="shared" si="3"/>
        <v>0</v>
      </c>
      <c r="L16" s="233">
        <f t="shared" si="3"/>
        <v>11669</v>
      </c>
      <c r="M16" s="487">
        <f t="shared" si="7"/>
        <v>11669</v>
      </c>
      <c r="N16" s="222">
        <f t="shared" si="4"/>
        <v>24804</v>
      </c>
      <c r="O16" s="631" t="s">
        <v>164</v>
      </c>
    </row>
    <row r="17" spans="1:15" s="352" customFormat="1" ht="22.9" customHeight="1" x14ac:dyDescent="0.2">
      <c r="A17" s="630" t="s">
        <v>166</v>
      </c>
      <c r="B17" s="233">
        <f t="shared" si="1"/>
        <v>947</v>
      </c>
      <c r="C17" s="233">
        <f t="shared" si="1"/>
        <v>346</v>
      </c>
      <c r="D17" s="233">
        <f t="shared" si="1"/>
        <v>1778</v>
      </c>
      <c r="E17" s="233">
        <f t="shared" si="1"/>
        <v>2218</v>
      </c>
      <c r="F17" s="1485">
        <f t="shared" si="1"/>
        <v>0</v>
      </c>
      <c r="G17" s="487">
        <f t="shared" si="5"/>
        <v>5289</v>
      </c>
      <c r="H17" s="233">
        <f t="shared" si="2"/>
        <v>1</v>
      </c>
      <c r="I17" s="1485">
        <f t="shared" si="2"/>
        <v>0</v>
      </c>
      <c r="J17" s="487">
        <f t="shared" si="6"/>
        <v>1</v>
      </c>
      <c r="K17" s="1485">
        <f t="shared" si="3"/>
        <v>0</v>
      </c>
      <c r="L17" s="233">
        <f t="shared" si="3"/>
        <v>1348</v>
      </c>
      <c r="M17" s="487">
        <f t="shared" si="7"/>
        <v>1348</v>
      </c>
      <c r="N17" s="222">
        <f t="shared" si="4"/>
        <v>6638</v>
      </c>
      <c r="O17" s="631" t="s">
        <v>165</v>
      </c>
    </row>
    <row r="18" spans="1:15" s="81" customFormat="1" ht="22.9" customHeight="1" x14ac:dyDescent="0.2">
      <c r="A18" s="640" t="s">
        <v>1653</v>
      </c>
      <c r="B18" s="641">
        <f t="shared" si="1"/>
        <v>913</v>
      </c>
      <c r="C18" s="641">
        <f t="shared" si="1"/>
        <v>2192</v>
      </c>
      <c r="D18" s="641">
        <f t="shared" si="1"/>
        <v>1455</v>
      </c>
      <c r="E18" s="641">
        <f t="shared" si="1"/>
        <v>2860</v>
      </c>
      <c r="F18" s="641">
        <f t="shared" si="1"/>
        <v>2179</v>
      </c>
      <c r="G18" s="641">
        <f t="shared" si="5"/>
        <v>9599</v>
      </c>
      <c r="H18" s="641">
        <f t="shared" si="2"/>
        <v>108</v>
      </c>
      <c r="I18" s="641">
        <f t="shared" si="2"/>
        <v>53</v>
      </c>
      <c r="J18" s="641">
        <f t="shared" si="6"/>
        <v>161</v>
      </c>
      <c r="K18" s="641">
        <f t="shared" si="3"/>
        <v>10</v>
      </c>
      <c r="L18" s="641">
        <f t="shared" si="3"/>
        <v>3274</v>
      </c>
      <c r="M18" s="641">
        <f t="shared" ref="M18:M25" si="8">SUM(K18:L18)</f>
        <v>3284</v>
      </c>
      <c r="N18" s="252">
        <f t="shared" si="4"/>
        <v>13044</v>
      </c>
      <c r="O18" s="642" t="s">
        <v>170</v>
      </c>
    </row>
    <row r="19" spans="1:15" s="352" customFormat="1" ht="22.9" customHeight="1" x14ac:dyDescent="0.2">
      <c r="A19" s="630" t="s">
        <v>136</v>
      </c>
      <c r="B19" s="233">
        <f t="shared" si="1"/>
        <v>93</v>
      </c>
      <c r="C19" s="233">
        <f t="shared" si="1"/>
        <v>509</v>
      </c>
      <c r="D19" s="1485">
        <f t="shared" si="1"/>
        <v>0</v>
      </c>
      <c r="E19" s="233">
        <f t="shared" si="1"/>
        <v>101</v>
      </c>
      <c r="F19" s="233">
        <f t="shared" si="1"/>
        <v>1996</v>
      </c>
      <c r="G19" s="487">
        <f t="shared" si="5"/>
        <v>2699</v>
      </c>
      <c r="H19" s="233">
        <f t="shared" si="2"/>
        <v>45</v>
      </c>
      <c r="I19" s="233">
        <f t="shared" si="2"/>
        <v>1</v>
      </c>
      <c r="J19" s="487">
        <f t="shared" si="6"/>
        <v>46</v>
      </c>
      <c r="K19" s="233">
        <f t="shared" si="3"/>
        <v>5</v>
      </c>
      <c r="L19" s="233">
        <f t="shared" si="3"/>
        <v>159</v>
      </c>
      <c r="M19" s="487">
        <f t="shared" si="8"/>
        <v>164</v>
      </c>
      <c r="N19" s="222">
        <f t="shared" si="4"/>
        <v>2909</v>
      </c>
      <c r="O19" s="631" t="s">
        <v>161</v>
      </c>
    </row>
    <row r="20" spans="1:15" s="352" customFormat="1" ht="22.9" customHeight="1" x14ac:dyDescent="0.2">
      <c r="A20" s="630" t="s">
        <v>137</v>
      </c>
      <c r="B20" s="233">
        <f t="shared" ref="B20:F25" si="9">B37+B54</f>
        <v>100</v>
      </c>
      <c r="C20" s="233">
        <f t="shared" si="9"/>
        <v>393</v>
      </c>
      <c r="D20" s="233">
        <f t="shared" si="9"/>
        <v>22</v>
      </c>
      <c r="E20" s="233">
        <f t="shared" si="9"/>
        <v>477</v>
      </c>
      <c r="F20" s="233">
        <f t="shared" si="9"/>
        <v>182</v>
      </c>
      <c r="G20" s="487">
        <f t="shared" si="5"/>
        <v>1174</v>
      </c>
      <c r="H20" s="233">
        <f t="shared" si="2"/>
        <v>30</v>
      </c>
      <c r="I20" s="233">
        <f t="shared" si="2"/>
        <v>10</v>
      </c>
      <c r="J20" s="487">
        <f t="shared" si="6"/>
        <v>40</v>
      </c>
      <c r="K20" s="233">
        <f t="shared" si="3"/>
        <v>5</v>
      </c>
      <c r="L20" s="233">
        <f t="shared" si="3"/>
        <v>781</v>
      </c>
      <c r="M20" s="487">
        <f t="shared" si="8"/>
        <v>786</v>
      </c>
      <c r="N20" s="222">
        <f t="shared" si="4"/>
        <v>2000</v>
      </c>
      <c r="O20" s="631" t="s">
        <v>9</v>
      </c>
    </row>
    <row r="21" spans="1:15" s="352" customFormat="1" ht="22.9" customHeight="1" x14ac:dyDescent="0.2">
      <c r="A21" s="630" t="s">
        <v>138</v>
      </c>
      <c r="B21" s="233">
        <f t="shared" si="9"/>
        <v>70</v>
      </c>
      <c r="C21" s="233">
        <f t="shared" si="9"/>
        <v>238</v>
      </c>
      <c r="D21" s="233">
        <f t="shared" si="9"/>
        <v>49</v>
      </c>
      <c r="E21" s="233">
        <f t="shared" si="9"/>
        <v>518</v>
      </c>
      <c r="F21" s="233">
        <f t="shared" si="9"/>
        <v>1</v>
      </c>
      <c r="G21" s="487">
        <f t="shared" si="5"/>
        <v>876</v>
      </c>
      <c r="H21" s="233">
        <f t="shared" si="2"/>
        <v>14</v>
      </c>
      <c r="I21" s="233">
        <f t="shared" si="2"/>
        <v>16</v>
      </c>
      <c r="J21" s="487">
        <f t="shared" si="6"/>
        <v>30</v>
      </c>
      <c r="K21" s="1485">
        <f t="shared" si="3"/>
        <v>0</v>
      </c>
      <c r="L21" s="233">
        <f t="shared" si="3"/>
        <v>951</v>
      </c>
      <c r="M21" s="487">
        <f t="shared" si="8"/>
        <v>951</v>
      </c>
      <c r="N21" s="222">
        <f t="shared" si="4"/>
        <v>1857</v>
      </c>
      <c r="O21" s="631" t="s">
        <v>162</v>
      </c>
    </row>
    <row r="22" spans="1:15" s="352" customFormat="1" ht="22.9" customHeight="1" x14ac:dyDescent="0.2">
      <c r="A22" s="630" t="s">
        <v>139</v>
      </c>
      <c r="B22" s="233">
        <f t="shared" si="9"/>
        <v>75</v>
      </c>
      <c r="C22" s="233">
        <f t="shared" si="9"/>
        <v>155</v>
      </c>
      <c r="D22" s="233">
        <f t="shared" si="9"/>
        <v>127</v>
      </c>
      <c r="E22" s="233">
        <f t="shared" si="9"/>
        <v>355</v>
      </c>
      <c r="F22" s="1485">
        <f t="shared" si="9"/>
        <v>0</v>
      </c>
      <c r="G22" s="487">
        <f t="shared" si="5"/>
        <v>712</v>
      </c>
      <c r="H22" s="233">
        <f t="shared" si="2"/>
        <v>14</v>
      </c>
      <c r="I22" s="233">
        <f t="shared" si="2"/>
        <v>17</v>
      </c>
      <c r="J22" s="487">
        <f t="shared" si="6"/>
        <v>31</v>
      </c>
      <c r="K22" s="1485">
        <f t="shared" si="3"/>
        <v>0</v>
      </c>
      <c r="L22" s="233">
        <f t="shared" si="3"/>
        <v>729</v>
      </c>
      <c r="M22" s="487">
        <f t="shared" si="8"/>
        <v>729</v>
      </c>
      <c r="N22" s="222">
        <f t="shared" si="4"/>
        <v>1472</v>
      </c>
      <c r="O22" s="631" t="s">
        <v>7</v>
      </c>
    </row>
    <row r="23" spans="1:15" s="352" customFormat="1" ht="22.9" customHeight="1" x14ac:dyDescent="0.2">
      <c r="A23" s="630" t="s">
        <v>140</v>
      </c>
      <c r="B23" s="233">
        <f t="shared" si="9"/>
        <v>94</v>
      </c>
      <c r="C23" s="233">
        <f t="shared" si="9"/>
        <v>187</v>
      </c>
      <c r="D23" s="233">
        <f t="shared" si="9"/>
        <v>354</v>
      </c>
      <c r="E23" s="233">
        <f t="shared" si="9"/>
        <v>449</v>
      </c>
      <c r="F23" s="1485">
        <f t="shared" si="9"/>
        <v>0</v>
      </c>
      <c r="G23" s="487">
        <f t="shared" si="5"/>
        <v>1084</v>
      </c>
      <c r="H23" s="233">
        <f t="shared" si="2"/>
        <v>4</v>
      </c>
      <c r="I23" s="233">
        <f t="shared" si="2"/>
        <v>7</v>
      </c>
      <c r="J23" s="487">
        <f t="shared" si="6"/>
        <v>11</v>
      </c>
      <c r="K23" s="1485">
        <f t="shared" si="3"/>
        <v>0</v>
      </c>
      <c r="L23" s="233">
        <f t="shared" si="3"/>
        <v>427</v>
      </c>
      <c r="M23" s="487">
        <f t="shared" si="8"/>
        <v>427</v>
      </c>
      <c r="N23" s="222">
        <f t="shared" si="4"/>
        <v>1522</v>
      </c>
      <c r="O23" s="631" t="s">
        <v>6</v>
      </c>
    </row>
    <row r="24" spans="1:15" s="352" customFormat="1" ht="22.9" customHeight="1" x14ac:dyDescent="0.2">
      <c r="A24" s="630" t="s">
        <v>163</v>
      </c>
      <c r="B24" s="233">
        <f t="shared" si="9"/>
        <v>256</v>
      </c>
      <c r="C24" s="233">
        <f t="shared" si="9"/>
        <v>307</v>
      </c>
      <c r="D24" s="233">
        <f t="shared" si="9"/>
        <v>425</v>
      </c>
      <c r="E24" s="233">
        <f t="shared" si="9"/>
        <v>524</v>
      </c>
      <c r="F24" s="1485">
        <f t="shared" si="9"/>
        <v>0</v>
      </c>
      <c r="G24" s="487">
        <f t="shared" si="5"/>
        <v>1512</v>
      </c>
      <c r="H24" s="233">
        <f t="shared" si="2"/>
        <v>1</v>
      </c>
      <c r="I24" s="233">
        <f t="shared" si="2"/>
        <v>2</v>
      </c>
      <c r="J24" s="487">
        <f t="shared" si="6"/>
        <v>3</v>
      </c>
      <c r="K24" s="1485">
        <f t="shared" si="3"/>
        <v>0</v>
      </c>
      <c r="L24" s="233">
        <f t="shared" si="3"/>
        <v>159</v>
      </c>
      <c r="M24" s="487">
        <f t="shared" si="8"/>
        <v>159</v>
      </c>
      <c r="N24" s="222">
        <f t="shared" si="4"/>
        <v>1674</v>
      </c>
      <c r="O24" s="631" t="s">
        <v>164</v>
      </c>
    </row>
    <row r="25" spans="1:15" s="352" customFormat="1" ht="22.9" customHeight="1" x14ac:dyDescent="0.2">
      <c r="A25" s="630" t="s">
        <v>166</v>
      </c>
      <c r="B25" s="233">
        <f t="shared" si="9"/>
        <v>225</v>
      </c>
      <c r="C25" s="233">
        <f t="shared" si="9"/>
        <v>403</v>
      </c>
      <c r="D25" s="233">
        <f t="shared" si="9"/>
        <v>478</v>
      </c>
      <c r="E25" s="233">
        <f t="shared" si="9"/>
        <v>436</v>
      </c>
      <c r="F25" s="1485">
        <f t="shared" si="9"/>
        <v>0</v>
      </c>
      <c r="G25" s="487">
        <f t="shared" si="5"/>
        <v>1542</v>
      </c>
      <c r="H25" s="1485">
        <f t="shared" si="2"/>
        <v>0</v>
      </c>
      <c r="I25" s="1485">
        <f t="shared" si="2"/>
        <v>0</v>
      </c>
      <c r="J25" s="1481">
        <f t="shared" si="6"/>
        <v>0</v>
      </c>
      <c r="K25" s="1485">
        <f t="shared" si="3"/>
        <v>0</v>
      </c>
      <c r="L25" s="233">
        <f t="shared" si="3"/>
        <v>68</v>
      </c>
      <c r="M25" s="487">
        <f t="shared" si="8"/>
        <v>68</v>
      </c>
      <c r="N25" s="222">
        <f t="shared" si="4"/>
        <v>1610</v>
      </c>
      <c r="O25" s="631" t="s">
        <v>165</v>
      </c>
    </row>
    <row r="26" spans="1:15" s="52" customFormat="1" ht="30" customHeight="1" x14ac:dyDescent="0.2">
      <c r="A26" s="1455" t="s">
        <v>706</v>
      </c>
      <c r="B26" s="248">
        <f t="shared" ref="B26:N26" si="10">B27+B35</f>
        <v>11474</v>
      </c>
      <c r="C26" s="248">
        <f t="shared" si="10"/>
        <v>1952</v>
      </c>
      <c r="D26" s="248">
        <f t="shared" si="10"/>
        <v>11188</v>
      </c>
      <c r="E26" s="1486">
        <f t="shared" si="10"/>
        <v>0</v>
      </c>
      <c r="F26" s="248">
        <f t="shared" si="10"/>
        <v>65824</v>
      </c>
      <c r="G26" s="248">
        <f t="shared" si="10"/>
        <v>90438</v>
      </c>
      <c r="H26" s="248">
        <f t="shared" si="10"/>
        <v>1075</v>
      </c>
      <c r="I26" s="248">
        <f t="shared" si="10"/>
        <v>755</v>
      </c>
      <c r="J26" s="248">
        <f t="shared" si="10"/>
        <v>1830</v>
      </c>
      <c r="K26" s="248">
        <f t="shared" si="10"/>
        <v>797</v>
      </c>
      <c r="L26" s="248">
        <f t="shared" si="10"/>
        <v>1712103</v>
      </c>
      <c r="M26" s="248">
        <f t="shared" si="10"/>
        <v>1712900</v>
      </c>
      <c r="N26" s="248">
        <f t="shared" si="10"/>
        <v>1805168</v>
      </c>
      <c r="O26" s="1456" t="s">
        <v>171</v>
      </c>
    </row>
    <row r="27" spans="1:15" s="81" customFormat="1" ht="22.9" customHeight="1" x14ac:dyDescent="0.2">
      <c r="A27" s="640" t="s">
        <v>1496</v>
      </c>
      <c r="B27" s="641">
        <f>SUM(B28:B34)</f>
        <v>11032</v>
      </c>
      <c r="C27" s="641">
        <f>SUM(C28:C34)</f>
        <v>794</v>
      </c>
      <c r="D27" s="641">
        <f>SUM(D28:D34)</f>
        <v>10124</v>
      </c>
      <c r="E27" s="1487">
        <f>SUM(E28:E34)</f>
        <v>0</v>
      </c>
      <c r="F27" s="641">
        <f>SUM(F28:F34)</f>
        <v>64582</v>
      </c>
      <c r="G27" s="641">
        <f t="shared" ref="G27:G34" si="11">SUM(B27:F27)</f>
        <v>86532</v>
      </c>
      <c r="H27" s="641">
        <f>SUM(H28:H34)</f>
        <v>1010</v>
      </c>
      <c r="I27" s="641">
        <f>SUM(I28:I34)</f>
        <v>736</v>
      </c>
      <c r="J27" s="641">
        <f t="shared" ref="J27:J34" si="12">SUM(H27:I27)</f>
        <v>1746</v>
      </c>
      <c r="K27" s="641">
        <f>SUM(K28:K34)</f>
        <v>790</v>
      </c>
      <c r="L27" s="641">
        <f>SUM(L28:L34)</f>
        <v>1709883</v>
      </c>
      <c r="M27" s="641">
        <f>SUM(K27:L27)</f>
        <v>1710673</v>
      </c>
      <c r="N27" s="252">
        <f>M27+J27+G27</f>
        <v>1798951</v>
      </c>
      <c r="O27" s="642" t="s">
        <v>169</v>
      </c>
    </row>
    <row r="28" spans="1:15" s="352" customFormat="1" ht="22.9" customHeight="1" x14ac:dyDescent="0.2">
      <c r="A28" s="630" t="s">
        <v>136</v>
      </c>
      <c r="B28" s="233">
        <v>178</v>
      </c>
      <c r="C28" s="233">
        <v>49</v>
      </c>
      <c r="D28" s="233" t="s">
        <v>16</v>
      </c>
      <c r="E28" s="233" t="s">
        <v>16</v>
      </c>
      <c r="F28" s="233">
        <v>61626</v>
      </c>
      <c r="G28" s="487">
        <f t="shared" si="11"/>
        <v>61853</v>
      </c>
      <c r="H28" s="233">
        <v>389</v>
      </c>
      <c r="I28" s="233">
        <v>49</v>
      </c>
      <c r="J28" s="487">
        <f t="shared" si="12"/>
        <v>438</v>
      </c>
      <c r="K28" s="233">
        <v>328</v>
      </c>
      <c r="L28" s="233">
        <v>143793</v>
      </c>
      <c r="M28" s="487">
        <f t="shared" ref="M28:M34" si="13">SUM(K28:L28)</f>
        <v>144121</v>
      </c>
      <c r="N28" s="222">
        <f t="shared" ref="N28:N34" si="14">M28+J28+G28</f>
        <v>206412</v>
      </c>
      <c r="O28" s="631" t="s">
        <v>161</v>
      </c>
    </row>
    <row r="29" spans="1:15" s="352" customFormat="1" ht="22.9" customHeight="1" x14ac:dyDescent="0.2">
      <c r="A29" s="630" t="s">
        <v>137</v>
      </c>
      <c r="B29" s="233">
        <v>2426</v>
      </c>
      <c r="C29" s="233">
        <v>44</v>
      </c>
      <c r="D29" s="233">
        <v>30</v>
      </c>
      <c r="E29" s="233" t="s">
        <v>16</v>
      </c>
      <c r="F29" s="233">
        <v>2868</v>
      </c>
      <c r="G29" s="487">
        <f t="shared" si="11"/>
        <v>5368</v>
      </c>
      <c r="H29" s="233">
        <v>362</v>
      </c>
      <c r="I29" s="233">
        <v>225</v>
      </c>
      <c r="J29" s="487">
        <f t="shared" si="12"/>
        <v>587</v>
      </c>
      <c r="K29" s="233">
        <v>462</v>
      </c>
      <c r="L29" s="233">
        <v>673586</v>
      </c>
      <c r="M29" s="487">
        <f t="shared" si="13"/>
        <v>674048</v>
      </c>
      <c r="N29" s="222">
        <f t="shared" si="14"/>
        <v>680003</v>
      </c>
      <c r="O29" s="631" t="s">
        <v>9</v>
      </c>
    </row>
    <row r="30" spans="1:15" s="352" customFormat="1" ht="22.9" customHeight="1" x14ac:dyDescent="0.2">
      <c r="A30" s="630" t="s">
        <v>138</v>
      </c>
      <c r="B30" s="233">
        <v>1636</v>
      </c>
      <c r="C30" s="233">
        <v>39</v>
      </c>
      <c r="D30" s="233">
        <v>237</v>
      </c>
      <c r="E30" s="233" t="s">
        <v>16</v>
      </c>
      <c r="F30" s="233">
        <v>88</v>
      </c>
      <c r="G30" s="487">
        <f t="shared" si="11"/>
        <v>2000</v>
      </c>
      <c r="H30" s="233">
        <v>198</v>
      </c>
      <c r="I30" s="233">
        <v>258</v>
      </c>
      <c r="J30" s="487">
        <f t="shared" si="12"/>
        <v>456</v>
      </c>
      <c r="K30" s="233" t="s">
        <v>16</v>
      </c>
      <c r="L30" s="233">
        <v>559845</v>
      </c>
      <c r="M30" s="487">
        <f t="shared" si="13"/>
        <v>559845</v>
      </c>
      <c r="N30" s="222">
        <f t="shared" si="14"/>
        <v>562301</v>
      </c>
      <c r="O30" s="631" t="s">
        <v>162</v>
      </c>
    </row>
    <row r="31" spans="1:15" s="352" customFormat="1" ht="22.9" customHeight="1" x14ac:dyDescent="0.2">
      <c r="A31" s="630" t="s">
        <v>139</v>
      </c>
      <c r="B31" s="233">
        <v>1017</v>
      </c>
      <c r="C31" s="233">
        <v>44</v>
      </c>
      <c r="D31" s="233">
        <v>1324</v>
      </c>
      <c r="E31" s="233" t="s">
        <v>16</v>
      </c>
      <c r="F31" s="233" t="s">
        <v>16</v>
      </c>
      <c r="G31" s="487">
        <f t="shared" si="11"/>
        <v>2385</v>
      </c>
      <c r="H31" s="233">
        <v>50</v>
      </c>
      <c r="I31" s="233">
        <v>144</v>
      </c>
      <c r="J31" s="487">
        <f t="shared" si="12"/>
        <v>194</v>
      </c>
      <c r="K31" s="233" t="s">
        <v>16</v>
      </c>
      <c r="L31" s="233">
        <v>246334</v>
      </c>
      <c r="M31" s="487">
        <f t="shared" si="13"/>
        <v>246334</v>
      </c>
      <c r="N31" s="222">
        <f>M31+J31+G31</f>
        <v>248913</v>
      </c>
      <c r="O31" s="631" t="s">
        <v>7</v>
      </c>
    </row>
    <row r="32" spans="1:15" s="352" customFormat="1" ht="22.9" customHeight="1" x14ac:dyDescent="0.2">
      <c r="A32" s="630" t="s">
        <v>140</v>
      </c>
      <c r="B32" s="233">
        <v>3098</v>
      </c>
      <c r="C32" s="233">
        <v>113</v>
      </c>
      <c r="D32" s="233">
        <v>3547</v>
      </c>
      <c r="E32" s="233" t="s">
        <v>16</v>
      </c>
      <c r="F32" s="233" t="s">
        <v>16</v>
      </c>
      <c r="G32" s="487">
        <f t="shared" si="11"/>
        <v>6758</v>
      </c>
      <c r="H32" s="233">
        <v>11</v>
      </c>
      <c r="I32" s="233">
        <v>51</v>
      </c>
      <c r="J32" s="487">
        <f t="shared" si="12"/>
        <v>62</v>
      </c>
      <c r="K32" s="233" t="s">
        <v>16</v>
      </c>
      <c r="L32" s="233">
        <v>74849</v>
      </c>
      <c r="M32" s="487">
        <f t="shared" si="13"/>
        <v>74849</v>
      </c>
      <c r="N32" s="222">
        <f t="shared" si="14"/>
        <v>81669</v>
      </c>
      <c r="O32" s="631" t="s">
        <v>6</v>
      </c>
    </row>
    <row r="33" spans="1:15" s="352" customFormat="1" ht="22.9" customHeight="1" x14ac:dyDescent="0.2">
      <c r="A33" s="630" t="s">
        <v>163</v>
      </c>
      <c r="B33" s="233">
        <v>2018</v>
      </c>
      <c r="C33" s="233">
        <v>318</v>
      </c>
      <c r="D33" s="233">
        <v>3338</v>
      </c>
      <c r="E33" s="233" t="s">
        <v>16</v>
      </c>
      <c r="F33" s="233" t="s">
        <v>16</v>
      </c>
      <c r="G33" s="487">
        <f t="shared" si="11"/>
        <v>5674</v>
      </c>
      <c r="H33" s="233" t="s">
        <v>16</v>
      </c>
      <c r="I33" s="233">
        <v>9</v>
      </c>
      <c r="J33" s="487">
        <f t="shared" si="12"/>
        <v>9</v>
      </c>
      <c r="K33" s="233" t="s">
        <v>16</v>
      </c>
      <c r="L33" s="233">
        <v>10370</v>
      </c>
      <c r="M33" s="487">
        <f t="shared" si="13"/>
        <v>10370</v>
      </c>
      <c r="N33" s="222">
        <f t="shared" si="14"/>
        <v>16053</v>
      </c>
      <c r="O33" s="631" t="s">
        <v>164</v>
      </c>
    </row>
    <row r="34" spans="1:15" s="352" customFormat="1" ht="22.9" customHeight="1" x14ac:dyDescent="0.2">
      <c r="A34" s="630" t="s">
        <v>166</v>
      </c>
      <c r="B34" s="233">
        <v>659</v>
      </c>
      <c r="C34" s="233">
        <v>187</v>
      </c>
      <c r="D34" s="233">
        <v>1648</v>
      </c>
      <c r="E34" s="233" t="s">
        <v>16</v>
      </c>
      <c r="F34" s="233" t="s">
        <v>16</v>
      </c>
      <c r="G34" s="487">
        <f t="shared" si="11"/>
        <v>2494</v>
      </c>
      <c r="H34" s="233" t="s">
        <v>16</v>
      </c>
      <c r="I34" s="233" t="s">
        <v>16</v>
      </c>
      <c r="J34" s="1481">
        <f t="shared" si="12"/>
        <v>0</v>
      </c>
      <c r="K34" s="233" t="s">
        <v>16</v>
      </c>
      <c r="L34" s="233">
        <v>1106</v>
      </c>
      <c r="M34" s="487">
        <f t="shared" si="13"/>
        <v>1106</v>
      </c>
      <c r="N34" s="222">
        <f t="shared" si="14"/>
        <v>3600</v>
      </c>
      <c r="O34" s="631" t="s">
        <v>165</v>
      </c>
    </row>
    <row r="35" spans="1:15" s="81" customFormat="1" ht="22.9" customHeight="1" x14ac:dyDescent="0.2">
      <c r="A35" s="640" t="s">
        <v>1653</v>
      </c>
      <c r="B35" s="641">
        <f>SUM(B36:B42)</f>
        <v>442</v>
      </c>
      <c r="C35" s="641">
        <f>SUM(C36:C42)</f>
        <v>1158</v>
      </c>
      <c r="D35" s="641">
        <f>SUM(D36:D42)</f>
        <v>1064</v>
      </c>
      <c r="E35" s="1487">
        <f>SUM(E36:E42)</f>
        <v>0</v>
      </c>
      <c r="F35" s="641">
        <f>SUM(F36:F42)</f>
        <v>1242</v>
      </c>
      <c r="G35" s="641">
        <f t="shared" ref="G35:G42" si="15">SUM(B35:F35)</f>
        <v>3906</v>
      </c>
      <c r="H35" s="641">
        <f>SUM(H36:H42)</f>
        <v>65</v>
      </c>
      <c r="I35" s="641">
        <f>SUM(I36:I42)</f>
        <v>19</v>
      </c>
      <c r="J35" s="641">
        <f t="shared" ref="J35:J42" si="16">SUM(H35:I35)</f>
        <v>84</v>
      </c>
      <c r="K35" s="641">
        <f>SUM(K36:K42)</f>
        <v>7</v>
      </c>
      <c r="L35" s="641">
        <f>SUM(L36:L42)</f>
        <v>2220</v>
      </c>
      <c r="M35" s="641">
        <f t="shared" ref="M35:M42" si="17">SUM(K35:L35)</f>
        <v>2227</v>
      </c>
      <c r="N35" s="252">
        <f t="shared" ref="N35:N42" si="18">M35+J35+G35</f>
        <v>6217</v>
      </c>
      <c r="O35" s="642" t="s">
        <v>170</v>
      </c>
    </row>
    <row r="36" spans="1:15" s="352" customFormat="1" ht="22.9" customHeight="1" x14ac:dyDescent="0.2">
      <c r="A36" s="630" t="s">
        <v>136</v>
      </c>
      <c r="B36" s="233">
        <v>40</v>
      </c>
      <c r="C36" s="233">
        <v>300</v>
      </c>
      <c r="D36" s="233" t="s">
        <v>16</v>
      </c>
      <c r="E36" s="233" t="s">
        <v>16</v>
      </c>
      <c r="F36" s="233">
        <v>1153</v>
      </c>
      <c r="G36" s="487">
        <f t="shared" si="15"/>
        <v>1493</v>
      </c>
      <c r="H36" s="233">
        <v>34</v>
      </c>
      <c r="I36" s="233">
        <v>1</v>
      </c>
      <c r="J36" s="487">
        <f t="shared" si="16"/>
        <v>35</v>
      </c>
      <c r="K36" s="233">
        <v>3</v>
      </c>
      <c r="L36" s="233">
        <v>113</v>
      </c>
      <c r="M36" s="487">
        <f t="shared" si="17"/>
        <v>116</v>
      </c>
      <c r="N36" s="222">
        <f t="shared" si="18"/>
        <v>1644</v>
      </c>
      <c r="O36" s="631" t="s">
        <v>161</v>
      </c>
    </row>
    <row r="37" spans="1:15" s="352" customFormat="1" ht="22.9" customHeight="1" x14ac:dyDescent="0.2">
      <c r="A37" s="630" t="s">
        <v>137</v>
      </c>
      <c r="B37" s="233">
        <v>49</v>
      </c>
      <c r="C37" s="233">
        <v>228</v>
      </c>
      <c r="D37" s="233">
        <v>19</v>
      </c>
      <c r="E37" s="233" t="s">
        <v>16</v>
      </c>
      <c r="F37" s="233">
        <v>88</v>
      </c>
      <c r="G37" s="487">
        <f>SUM(B37:F37)</f>
        <v>384</v>
      </c>
      <c r="H37" s="233">
        <v>17</v>
      </c>
      <c r="I37" s="233">
        <v>2</v>
      </c>
      <c r="J37" s="487">
        <f>SUM(H37:I37)</f>
        <v>19</v>
      </c>
      <c r="K37" s="233">
        <v>4</v>
      </c>
      <c r="L37" s="233">
        <v>474</v>
      </c>
      <c r="M37" s="487">
        <f t="shared" si="17"/>
        <v>478</v>
      </c>
      <c r="N37" s="222">
        <f t="shared" si="18"/>
        <v>881</v>
      </c>
      <c r="O37" s="631" t="s">
        <v>9</v>
      </c>
    </row>
    <row r="38" spans="1:15" s="352" customFormat="1" ht="22.9" customHeight="1" x14ac:dyDescent="0.2">
      <c r="A38" s="630" t="s">
        <v>138</v>
      </c>
      <c r="B38" s="233">
        <v>24</v>
      </c>
      <c r="C38" s="233">
        <v>143</v>
      </c>
      <c r="D38" s="233">
        <v>38</v>
      </c>
      <c r="E38" s="233" t="s">
        <v>16</v>
      </c>
      <c r="F38" s="233">
        <v>1</v>
      </c>
      <c r="G38" s="487">
        <f t="shared" si="15"/>
        <v>206</v>
      </c>
      <c r="H38" s="233">
        <v>11</v>
      </c>
      <c r="I38" s="233">
        <v>6</v>
      </c>
      <c r="J38" s="487">
        <f t="shared" si="16"/>
        <v>17</v>
      </c>
      <c r="K38" s="233" t="s">
        <v>16</v>
      </c>
      <c r="L38" s="233">
        <v>587</v>
      </c>
      <c r="M38" s="487">
        <f t="shared" si="17"/>
        <v>587</v>
      </c>
      <c r="N38" s="222">
        <f t="shared" si="18"/>
        <v>810</v>
      </c>
      <c r="O38" s="631" t="s">
        <v>162</v>
      </c>
    </row>
    <row r="39" spans="1:15" s="352" customFormat="1" ht="22.9" customHeight="1" x14ac:dyDescent="0.2">
      <c r="A39" s="630" t="s">
        <v>139</v>
      </c>
      <c r="B39" s="233">
        <v>23</v>
      </c>
      <c r="C39" s="233">
        <v>82</v>
      </c>
      <c r="D39" s="233">
        <v>77</v>
      </c>
      <c r="E39" s="233" t="s">
        <v>16</v>
      </c>
      <c r="F39" s="233" t="s">
        <v>16</v>
      </c>
      <c r="G39" s="487">
        <f t="shared" si="15"/>
        <v>182</v>
      </c>
      <c r="H39" s="233">
        <v>3</v>
      </c>
      <c r="I39" s="233">
        <v>7</v>
      </c>
      <c r="J39" s="487">
        <f t="shared" si="16"/>
        <v>10</v>
      </c>
      <c r="K39" s="233" t="s">
        <v>16</v>
      </c>
      <c r="L39" s="233">
        <v>503</v>
      </c>
      <c r="M39" s="487">
        <f t="shared" si="17"/>
        <v>503</v>
      </c>
      <c r="N39" s="222">
        <f t="shared" si="18"/>
        <v>695</v>
      </c>
      <c r="O39" s="631" t="s">
        <v>7</v>
      </c>
    </row>
    <row r="40" spans="1:15" s="352" customFormat="1" ht="22.9" customHeight="1" x14ac:dyDescent="0.2">
      <c r="A40" s="630" t="s">
        <v>140</v>
      </c>
      <c r="B40" s="233">
        <v>30</v>
      </c>
      <c r="C40" s="233">
        <v>72</v>
      </c>
      <c r="D40" s="233">
        <v>208</v>
      </c>
      <c r="E40" s="233" t="s">
        <v>16</v>
      </c>
      <c r="F40" s="233" t="s">
        <v>16</v>
      </c>
      <c r="G40" s="487">
        <f t="shared" si="15"/>
        <v>310</v>
      </c>
      <c r="H40" s="233" t="s">
        <v>16</v>
      </c>
      <c r="I40" s="233">
        <v>3</v>
      </c>
      <c r="J40" s="487">
        <f t="shared" si="16"/>
        <v>3</v>
      </c>
      <c r="K40" s="233" t="s">
        <v>16</v>
      </c>
      <c r="L40" s="233">
        <v>332</v>
      </c>
      <c r="M40" s="487">
        <f t="shared" si="17"/>
        <v>332</v>
      </c>
      <c r="N40" s="222">
        <f t="shared" si="18"/>
        <v>645</v>
      </c>
      <c r="O40" s="631" t="s">
        <v>6</v>
      </c>
    </row>
    <row r="41" spans="1:15" s="352" customFormat="1" ht="22.9" customHeight="1" x14ac:dyDescent="0.2">
      <c r="A41" s="630" t="s">
        <v>163</v>
      </c>
      <c r="B41" s="233">
        <v>143</v>
      </c>
      <c r="C41" s="233">
        <v>156</v>
      </c>
      <c r="D41" s="233">
        <v>311</v>
      </c>
      <c r="E41" s="233" t="s">
        <v>16</v>
      </c>
      <c r="F41" s="233" t="s">
        <v>16</v>
      </c>
      <c r="G41" s="487">
        <f t="shared" si="15"/>
        <v>610</v>
      </c>
      <c r="H41" s="233" t="s">
        <v>16</v>
      </c>
      <c r="I41" s="233" t="s">
        <v>16</v>
      </c>
      <c r="J41" s="1481">
        <f t="shared" si="16"/>
        <v>0</v>
      </c>
      <c r="K41" s="233" t="s">
        <v>16</v>
      </c>
      <c r="L41" s="233">
        <v>145</v>
      </c>
      <c r="M41" s="487">
        <f t="shared" si="17"/>
        <v>145</v>
      </c>
      <c r="N41" s="222">
        <f t="shared" si="18"/>
        <v>755</v>
      </c>
      <c r="O41" s="631" t="s">
        <v>164</v>
      </c>
    </row>
    <row r="42" spans="1:15" s="352" customFormat="1" ht="22.9" customHeight="1" x14ac:dyDescent="0.2">
      <c r="A42" s="630" t="s">
        <v>166</v>
      </c>
      <c r="B42" s="233">
        <v>133</v>
      </c>
      <c r="C42" s="233">
        <v>177</v>
      </c>
      <c r="D42" s="233">
        <v>411</v>
      </c>
      <c r="E42" s="233" t="s">
        <v>16</v>
      </c>
      <c r="F42" s="233" t="s">
        <v>16</v>
      </c>
      <c r="G42" s="487">
        <f t="shared" si="15"/>
        <v>721</v>
      </c>
      <c r="H42" s="233" t="s">
        <v>16</v>
      </c>
      <c r="I42" s="233" t="s">
        <v>16</v>
      </c>
      <c r="J42" s="1481">
        <f t="shared" si="16"/>
        <v>0</v>
      </c>
      <c r="K42" s="233" t="s">
        <v>16</v>
      </c>
      <c r="L42" s="233">
        <v>66</v>
      </c>
      <c r="M42" s="487">
        <f t="shared" si="17"/>
        <v>66</v>
      </c>
      <c r="N42" s="222">
        <f t="shared" si="18"/>
        <v>787</v>
      </c>
      <c r="O42" s="631" t="s">
        <v>165</v>
      </c>
    </row>
    <row r="43" spans="1:15" s="52" customFormat="1" ht="30" customHeight="1" x14ac:dyDescent="0.2">
      <c r="A43" s="1455" t="s">
        <v>1468</v>
      </c>
      <c r="B43" s="248">
        <f t="shared" ref="B43:N43" si="19">B44+B52</f>
        <v>6793</v>
      </c>
      <c r="C43" s="248">
        <f t="shared" si="19"/>
        <v>1627</v>
      </c>
      <c r="D43" s="248">
        <f t="shared" si="19"/>
        <v>6915</v>
      </c>
      <c r="E43" s="248">
        <f t="shared" si="19"/>
        <v>164722</v>
      </c>
      <c r="F43" s="248">
        <f t="shared" si="19"/>
        <v>73513</v>
      </c>
      <c r="G43" s="248">
        <f t="shared" si="19"/>
        <v>253570</v>
      </c>
      <c r="H43" s="248">
        <f t="shared" si="19"/>
        <v>1469</v>
      </c>
      <c r="I43" s="248">
        <f t="shared" si="19"/>
        <v>1485</v>
      </c>
      <c r="J43" s="248">
        <f t="shared" si="19"/>
        <v>2954</v>
      </c>
      <c r="K43" s="248">
        <f t="shared" si="19"/>
        <v>509</v>
      </c>
      <c r="L43" s="248">
        <f t="shared" si="19"/>
        <v>334603</v>
      </c>
      <c r="M43" s="248">
        <f t="shared" si="19"/>
        <v>335112</v>
      </c>
      <c r="N43" s="248">
        <f t="shared" si="19"/>
        <v>591636</v>
      </c>
      <c r="O43" s="1456" t="s">
        <v>172</v>
      </c>
    </row>
    <row r="44" spans="1:15" s="81" customFormat="1" ht="22.9" customHeight="1" x14ac:dyDescent="0.2">
      <c r="A44" s="640" t="s">
        <v>1496</v>
      </c>
      <c r="B44" s="641">
        <f>SUM(B45:B51)</f>
        <v>6322</v>
      </c>
      <c r="C44" s="641">
        <f>SUM(C45:C51)</f>
        <v>593</v>
      </c>
      <c r="D44" s="641">
        <f>SUM(D45:D51)</f>
        <v>6524</v>
      </c>
      <c r="E44" s="641">
        <f>SUM(E45:E51)</f>
        <v>161862</v>
      </c>
      <c r="F44" s="641">
        <f>SUM(F45:F51)</f>
        <v>72576</v>
      </c>
      <c r="G44" s="641">
        <f t="shared" ref="G44:G51" si="20">SUM(B44:F44)</f>
        <v>247877</v>
      </c>
      <c r="H44" s="641">
        <f>SUM(H45:H51)</f>
        <v>1426</v>
      </c>
      <c r="I44" s="641">
        <f>SUM(I45:I51)</f>
        <v>1451</v>
      </c>
      <c r="J44" s="641">
        <f t="shared" ref="J44:J51" si="21">SUM(H44:I44)</f>
        <v>2877</v>
      </c>
      <c r="K44" s="641">
        <f>SUM(K45:K51)</f>
        <v>506</v>
      </c>
      <c r="L44" s="641">
        <f>SUM(L45:L51)</f>
        <v>333549</v>
      </c>
      <c r="M44" s="641">
        <f t="shared" ref="M44:M51" si="22">SUM(K44:L44)</f>
        <v>334055</v>
      </c>
      <c r="N44" s="252">
        <f t="shared" ref="N44:N51" si="23">M44+J44+G44</f>
        <v>584809</v>
      </c>
      <c r="O44" s="642" t="s">
        <v>169</v>
      </c>
    </row>
    <row r="45" spans="1:15" s="352" customFormat="1" ht="22.9" customHeight="1" x14ac:dyDescent="0.2">
      <c r="A45" s="630" t="s">
        <v>136</v>
      </c>
      <c r="B45" s="233">
        <v>530</v>
      </c>
      <c r="C45" s="233">
        <v>30</v>
      </c>
      <c r="D45" s="233" t="s">
        <v>16</v>
      </c>
      <c r="E45" s="233">
        <v>9473</v>
      </c>
      <c r="F45" s="233">
        <v>65322</v>
      </c>
      <c r="G45" s="487">
        <f t="shared" si="20"/>
        <v>75355</v>
      </c>
      <c r="H45" s="233">
        <v>484</v>
      </c>
      <c r="I45" s="233">
        <v>27</v>
      </c>
      <c r="J45" s="487">
        <f t="shared" si="21"/>
        <v>511</v>
      </c>
      <c r="K45" s="233">
        <v>188</v>
      </c>
      <c r="L45" s="233">
        <v>15586</v>
      </c>
      <c r="M45" s="487">
        <f t="shared" si="22"/>
        <v>15774</v>
      </c>
      <c r="N45" s="222">
        <f t="shared" si="23"/>
        <v>91640</v>
      </c>
      <c r="O45" s="631" t="s">
        <v>161</v>
      </c>
    </row>
    <row r="46" spans="1:15" s="352" customFormat="1" ht="22.9" customHeight="1" x14ac:dyDescent="0.2">
      <c r="A46" s="630" t="s">
        <v>137</v>
      </c>
      <c r="B46" s="233">
        <v>1618</v>
      </c>
      <c r="C46" s="233">
        <v>44</v>
      </c>
      <c r="D46" s="233">
        <v>16</v>
      </c>
      <c r="E46" s="233">
        <v>54892</v>
      </c>
      <c r="F46" s="233">
        <v>7171</v>
      </c>
      <c r="G46" s="487">
        <f t="shared" si="20"/>
        <v>63741</v>
      </c>
      <c r="H46" s="233">
        <v>555</v>
      </c>
      <c r="I46" s="233">
        <v>494</v>
      </c>
      <c r="J46" s="487">
        <f t="shared" si="21"/>
        <v>1049</v>
      </c>
      <c r="K46" s="233">
        <v>318</v>
      </c>
      <c r="L46" s="233">
        <v>142272</v>
      </c>
      <c r="M46" s="487">
        <f t="shared" si="22"/>
        <v>142590</v>
      </c>
      <c r="N46" s="222">
        <f>M46+J46+G46</f>
        <v>207380</v>
      </c>
      <c r="O46" s="631" t="s">
        <v>9</v>
      </c>
    </row>
    <row r="47" spans="1:15" s="352" customFormat="1" ht="22.9" customHeight="1" x14ac:dyDescent="0.2">
      <c r="A47" s="630" t="s">
        <v>138</v>
      </c>
      <c r="B47" s="233">
        <v>1458</v>
      </c>
      <c r="C47" s="233">
        <v>43</v>
      </c>
      <c r="D47" s="233">
        <v>177</v>
      </c>
      <c r="E47" s="233">
        <v>49237</v>
      </c>
      <c r="F47" s="233">
        <v>83</v>
      </c>
      <c r="G47" s="487">
        <f t="shared" si="20"/>
        <v>50998</v>
      </c>
      <c r="H47" s="233">
        <v>139</v>
      </c>
      <c r="I47" s="233">
        <v>504</v>
      </c>
      <c r="J47" s="487">
        <f t="shared" si="21"/>
        <v>643</v>
      </c>
      <c r="K47" s="233" t="s">
        <v>16</v>
      </c>
      <c r="L47" s="233">
        <v>117948</v>
      </c>
      <c r="M47" s="487">
        <f t="shared" si="22"/>
        <v>117948</v>
      </c>
      <c r="N47" s="222">
        <f t="shared" si="23"/>
        <v>169589</v>
      </c>
      <c r="O47" s="631" t="s">
        <v>162</v>
      </c>
    </row>
    <row r="48" spans="1:15" s="352" customFormat="1" ht="22.9" customHeight="1" x14ac:dyDescent="0.2">
      <c r="A48" s="630" t="s">
        <v>139</v>
      </c>
      <c r="B48" s="233">
        <v>1081</v>
      </c>
      <c r="C48" s="233">
        <v>41</v>
      </c>
      <c r="D48" s="233">
        <v>2192</v>
      </c>
      <c r="E48" s="233">
        <v>25760</v>
      </c>
      <c r="F48" s="233" t="s">
        <v>16</v>
      </c>
      <c r="G48" s="487">
        <f>SUM(B48:F48)</f>
        <v>29074</v>
      </c>
      <c r="H48" s="233">
        <v>167</v>
      </c>
      <c r="I48" s="233">
        <v>332</v>
      </c>
      <c r="J48" s="487">
        <f t="shared" si="21"/>
        <v>499</v>
      </c>
      <c r="K48" s="233" t="s">
        <v>16</v>
      </c>
      <c r="L48" s="233">
        <v>45298</v>
      </c>
      <c r="M48" s="487">
        <f t="shared" si="22"/>
        <v>45298</v>
      </c>
      <c r="N48" s="222">
        <f t="shared" si="23"/>
        <v>74871</v>
      </c>
      <c r="O48" s="631" t="s">
        <v>7</v>
      </c>
    </row>
    <row r="49" spans="1:15" s="352" customFormat="1" ht="22.9" customHeight="1" x14ac:dyDescent="0.2">
      <c r="A49" s="630" t="s">
        <v>140</v>
      </c>
      <c r="B49" s="233">
        <v>811</v>
      </c>
      <c r="C49" s="233">
        <v>106</v>
      </c>
      <c r="D49" s="233">
        <v>3212</v>
      </c>
      <c r="E49" s="233">
        <v>14360</v>
      </c>
      <c r="F49" s="233" t="s">
        <v>16</v>
      </c>
      <c r="G49" s="487">
        <f t="shared" si="20"/>
        <v>18489</v>
      </c>
      <c r="H49" s="233">
        <v>73</v>
      </c>
      <c r="I49" s="233">
        <v>74</v>
      </c>
      <c r="J49" s="487">
        <f t="shared" si="21"/>
        <v>147</v>
      </c>
      <c r="K49" s="233" t="s">
        <v>16</v>
      </c>
      <c r="L49" s="233">
        <v>10904</v>
      </c>
      <c r="M49" s="487">
        <f t="shared" si="22"/>
        <v>10904</v>
      </c>
      <c r="N49" s="222">
        <f t="shared" si="23"/>
        <v>29540</v>
      </c>
      <c r="O49" s="631" t="s">
        <v>6</v>
      </c>
    </row>
    <row r="50" spans="1:15" s="352" customFormat="1" ht="22.9" customHeight="1" x14ac:dyDescent="0.2">
      <c r="A50" s="630" t="s">
        <v>163</v>
      </c>
      <c r="B50" s="233">
        <v>536</v>
      </c>
      <c r="C50" s="233">
        <v>170</v>
      </c>
      <c r="D50" s="233">
        <v>797</v>
      </c>
      <c r="E50" s="233">
        <v>5922</v>
      </c>
      <c r="F50" s="233" t="s">
        <v>16</v>
      </c>
      <c r="G50" s="487">
        <f t="shared" si="20"/>
        <v>7425</v>
      </c>
      <c r="H50" s="233">
        <v>7</v>
      </c>
      <c r="I50" s="233">
        <v>20</v>
      </c>
      <c r="J50" s="487">
        <f t="shared" si="21"/>
        <v>27</v>
      </c>
      <c r="K50" s="233" t="s">
        <v>16</v>
      </c>
      <c r="L50" s="233">
        <v>1299</v>
      </c>
      <c r="M50" s="487">
        <f t="shared" si="22"/>
        <v>1299</v>
      </c>
      <c r="N50" s="222">
        <f t="shared" si="23"/>
        <v>8751</v>
      </c>
      <c r="O50" s="631" t="s">
        <v>164</v>
      </c>
    </row>
    <row r="51" spans="1:15" s="352" customFormat="1" ht="22.9" customHeight="1" x14ac:dyDescent="0.2">
      <c r="A51" s="630" t="s">
        <v>166</v>
      </c>
      <c r="B51" s="233">
        <v>288</v>
      </c>
      <c r="C51" s="233">
        <v>159</v>
      </c>
      <c r="D51" s="233">
        <v>130</v>
      </c>
      <c r="E51" s="233">
        <v>2218</v>
      </c>
      <c r="F51" s="233" t="s">
        <v>16</v>
      </c>
      <c r="G51" s="487">
        <f t="shared" si="20"/>
        <v>2795</v>
      </c>
      <c r="H51" s="233">
        <v>1</v>
      </c>
      <c r="I51" s="233" t="s">
        <v>16</v>
      </c>
      <c r="J51" s="487">
        <f t="shared" si="21"/>
        <v>1</v>
      </c>
      <c r="K51" s="233" t="s">
        <v>16</v>
      </c>
      <c r="L51" s="233">
        <v>242</v>
      </c>
      <c r="M51" s="487">
        <f t="shared" si="22"/>
        <v>242</v>
      </c>
      <c r="N51" s="222">
        <f t="shared" si="23"/>
        <v>3038</v>
      </c>
      <c r="O51" s="631" t="s">
        <v>165</v>
      </c>
    </row>
    <row r="52" spans="1:15" s="81" customFormat="1" ht="22.9" customHeight="1" x14ac:dyDescent="0.2">
      <c r="A52" s="640" t="s">
        <v>1653</v>
      </c>
      <c r="B52" s="641">
        <f>SUM(B53:B59)</f>
        <v>471</v>
      </c>
      <c r="C52" s="641">
        <f>SUM(C53:C59)</f>
        <v>1034</v>
      </c>
      <c r="D52" s="641">
        <f>SUM(D53:D59)</f>
        <v>391</v>
      </c>
      <c r="E52" s="641">
        <f>SUM(E53:E59)</f>
        <v>2860</v>
      </c>
      <c r="F52" s="641">
        <f>SUM(F53:F59)</f>
        <v>937</v>
      </c>
      <c r="G52" s="641">
        <f t="shared" ref="G52:G59" si="24">SUM(B52:F52)</f>
        <v>5693</v>
      </c>
      <c r="H52" s="641">
        <f>SUM(H53:H59)</f>
        <v>43</v>
      </c>
      <c r="I52" s="641">
        <f>SUM(I53:I59)</f>
        <v>34</v>
      </c>
      <c r="J52" s="641">
        <f t="shared" ref="J52:J59" si="25">SUM(H52:I52)</f>
        <v>77</v>
      </c>
      <c r="K52" s="641">
        <f>SUM(K53:K59)</f>
        <v>3</v>
      </c>
      <c r="L52" s="641">
        <f>SUM(L53:L59)</f>
        <v>1054</v>
      </c>
      <c r="M52" s="641">
        <f t="shared" ref="M52:M59" si="26">SUM(K52:L52)</f>
        <v>1057</v>
      </c>
      <c r="N52" s="252">
        <f t="shared" ref="N52:N59" si="27">M52+J52+G52</f>
        <v>6827</v>
      </c>
      <c r="O52" s="642" t="s">
        <v>170</v>
      </c>
    </row>
    <row r="53" spans="1:15" s="352" customFormat="1" ht="22.9" customHeight="1" x14ac:dyDescent="0.2">
      <c r="A53" s="630" t="s">
        <v>136</v>
      </c>
      <c r="B53" s="233">
        <v>53</v>
      </c>
      <c r="C53" s="233">
        <v>209</v>
      </c>
      <c r="D53" s="233" t="s">
        <v>16</v>
      </c>
      <c r="E53" s="233">
        <v>101</v>
      </c>
      <c r="F53" s="233">
        <v>843</v>
      </c>
      <c r="G53" s="487">
        <f t="shared" si="24"/>
        <v>1206</v>
      </c>
      <c r="H53" s="233">
        <v>11</v>
      </c>
      <c r="I53" s="233" t="s">
        <v>16</v>
      </c>
      <c r="J53" s="487">
        <f>SUM(H53:I53)</f>
        <v>11</v>
      </c>
      <c r="K53" s="233">
        <v>2</v>
      </c>
      <c r="L53" s="233">
        <v>46</v>
      </c>
      <c r="M53" s="487">
        <f t="shared" si="26"/>
        <v>48</v>
      </c>
      <c r="N53" s="222">
        <f t="shared" si="27"/>
        <v>1265</v>
      </c>
      <c r="O53" s="631" t="s">
        <v>161</v>
      </c>
    </row>
    <row r="54" spans="1:15" s="352" customFormat="1" ht="22.9" customHeight="1" x14ac:dyDescent="0.2">
      <c r="A54" s="630" t="s">
        <v>137</v>
      </c>
      <c r="B54" s="233">
        <v>51</v>
      </c>
      <c r="C54" s="233">
        <v>165</v>
      </c>
      <c r="D54" s="233">
        <v>3</v>
      </c>
      <c r="E54" s="233">
        <v>477</v>
      </c>
      <c r="F54" s="233">
        <v>94</v>
      </c>
      <c r="G54" s="487">
        <f t="shared" si="24"/>
        <v>790</v>
      </c>
      <c r="H54" s="233">
        <v>13</v>
      </c>
      <c r="I54" s="233">
        <v>8</v>
      </c>
      <c r="J54" s="487">
        <f t="shared" si="25"/>
        <v>21</v>
      </c>
      <c r="K54" s="233">
        <v>1</v>
      </c>
      <c r="L54" s="233">
        <v>307</v>
      </c>
      <c r="M54" s="487">
        <f t="shared" si="26"/>
        <v>308</v>
      </c>
      <c r="N54" s="222">
        <f t="shared" si="27"/>
        <v>1119</v>
      </c>
      <c r="O54" s="631" t="s">
        <v>9</v>
      </c>
    </row>
    <row r="55" spans="1:15" s="352" customFormat="1" ht="22.9" customHeight="1" x14ac:dyDescent="0.2">
      <c r="A55" s="630" t="s">
        <v>138</v>
      </c>
      <c r="B55" s="233">
        <v>46</v>
      </c>
      <c r="C55" s="233">
        <v>95</v>
      </c>
      <c r="D55" s="233">
        <v>11</v>
      </c>
      <c r="E55" s="233">
        <v>518</v>
      </c>
      <c r="F55" s="233" t="s">
        <v>16</v>
      </c>
      <c r="G55" s="487">
        <f t="shared" si="24"/>
        <v>670</v>
      </c>
      <c r="H55" s="233">
        <v>3</v>
      </c>
      <c r="I55" s="233">
        <v>10</v>
      </c>
      <c r="J55" s="487">
        <f t="shared" si="25"/>
        <v>13</v>
      </c>
      <c r="K55" s="233" t="s">
        <v>16</v>
      </c>
      <c r="L55" s="233">
        <v>364</v>
      </c>
      <c r="M55" s="487">
        <f>SUM(K55:L55)</f>
        <v>364</v>
      </c>
      <c r="N55" s="222">
        <f t="shared" si="27"/>
        <v>1047</v>
      </c>
      <c r="O55" s="631" t="s">
        <v>162</v>
      </c>
    </row>
    <row r="56" spans="1:15" s="352" customFormat="1" ht="22.9" customHeight="1" x14ac:dyDescent="0.2">
      <c r="A56" s="630" t="s">
        <v>139</v>
      </c>
      <c r="B56" s="233">
        <v>52</v>
      </c>
      <c r="C56" s="233">
        <v>73</v>
      </c>
      <c r="D56" s="233">
        <v>50</v>
      </c>
      <c r="E56" s="233">
        <v>355</v>
      </c>
      <c r="F56" s="233" t="s">
        <v>16</v>
      </c>
      <c r="G56" s="487">
        <f t="shared" si="24"/>
        <v>530</v>
      </c>
      <c r="H56" s="233">
        <v>11</v>
      </c>
      <c r="I56" s="233">
        <v>10</v>
      </c>
      <c r="J56" s="487">
        <f t="shared" si="25"/>
        <v>21</v>
      </c>
      <c r="K56" s="233" t="s">
        <v>16</v>
      </c>
      <c r="L56" s="233">
        <v>226</v>
      </c>
      <c r="M56" s="487">
        <f t="shared" si="26"/>
        <v>226</v>
      </c>
      <c r="N56" s="222">
        <f t="shared" si="27"/>
        <v>777</v>
      </c>
      <c r="O56" s="631" t="s">
        <v>7</v>
      </c>
    </row>
    <row r="57" spans="1:15" s="352" customFormat="1" ht="22.9" customHeight="1" x14ac:dyDescent="0.2">
      <c r="A57" s="630" t="s">
        <v>140</v>
      </c>
      <c r="B57" s="233">
        <v>64</v>
      </c>
      <c r="C57" s="233">
        <v>115</v>
      </c>
      <c r="D57" s="233">
        <v>146</v>
      </c>
      <c r="E57" s="233">
        <v>449</v>
      </c>
      <c r="F57" s="233" t="s">
        <v>16</v>
      </c>
      <c r="G57" s="487">
        <f t="shared" si="24"/>
        <v>774</v>
      </c>
      <c r="H57" s="233">
        <v>4</v>
      </c>
      <c r="I57" s="233">
        <v>4</v>
      </c>
      <c r="J57" s="487">
        <f t="shared" si="25"/>
        <v>8</v>
      </c>
      <c r="K57" s="233" t="s">
        <v>16</v>
      </c>
      <c r="L57" s="233">
        <v>95</v>
      </c>
      <c r="M57" s="487">
        <f t="shared" si="26"/>
        <v>95</v>
      </c>
      <c r="N57" s="222">
        <f t="shared" si="27"/>
        <v>877</v>
      </c>
      <c r="O57" s="631" t="s">
        <v>6</v>
      </c>
    </row>
    <row r="58" spans="1:15" s="352" customFormat="1" ht="22.9" customHeight="1" x14ac:dyDescent="0.2">
      <c r="A58" s="630" t="s">
        <v>163</v>
      </c>
      <c r="B58" s="233">
        <v>113</v>
      </c>
      <c r="C58" s="233">
        <v>151</v>
      </c>
      <c r="D58" s="233">
        <v>114</v>
      </c>
      <c r="E58" s="233">
        <v>524</v>
      </c>
      <c r="F58" s="233" t="s">
        <v>16</v>
      </c>
      <c r="G58" s="487">
        <f t="shared" si="24"/>
        <v>902</v>
      </c>
      <c r="H58" s="233">
        <v>1</v>
      </c>
      <c r="I58" s="233">
        <v>2</v>
      </c>
      <c r="J58" s="487">
        <f t="shared" si="25"/>
        <v>3</v>
      </c>
      <c r="K58" s="233" t="s">
        <v>16</v>
      </c>
      <c r="L58" s="233">
        <v>14</v>
      </c>
      <c r="M58" s="487">
        <f t="shared" si="26"/>
        <v>14</v>
      </c>
      <c r="N58" s="222">
        <f t="shared" si="27"/>
        <v>919</v>
      </c>
      <c r="O58" s="631" t="s">
        <v>164</v>
      </c>
    </row>
    <row r="59" spans="1:15" s="352" customFormat="1" ht="22.9" customHeight="1" x14ac:dyDescent="0.2">
      <c r="A59" s="636" t="s">
        <v>166</v>
      </c>
      <c r="B59" s="462">
        <v>92</v>
      </c>
      <c r="C59" s="462">
        <v>226</v>
      </c>
      <c r="D59" s="462">
        <v>67</v>
      </c>
      <c r="E59" s="462">
        <v>436</v>
      </c>
      <c r="F59" s="462" t="s">
        <v>16</v>
      </c>
      <c r="G59" s="495">
        <f t="shared" si="24"/>
        <v>821</v>
      </c>
      <c r="H59" s="462" t="s">
        <v>16</v>
      </c>
      <c r="I59" s="462" t="s">
        <v>16</v>
      </c>
      <c r="J59" s="1488">
        <f t="shared" si="25"/>
        <v>0</v>
      </c>
      <c r="K59" s="462" t="s">
        <v>16</v>
      </c>
      <c r="L59" s="462">
        <v>2</v>
      </c>
      <c r="M59" s="495">
        <f t="shared" si="26"/>
        <v>2</v>
      </c>
      <c r="N59" s="488">
        <f t="shared" si="27"/>
        <v>823</v>
      </c>
      <c r="O59" s="637" t="s">
        <v>165</v>
      </c>
    </row>
  </sheetData>
  <mergeCells count="20">
    <mergeCell ref="K7:K8"/>
    <mergeCell ref="L7:L8"/>
    <mergeCell ref="A1:O1"/>
    <mergeCell ref="A2:O2"/>
    <mergeCell ref="A3:O3"/>
    <mergeCell ref="B4:J4"/>
    <mergeCell ref="B6:G6"/>
    <mergeCell ref="H6:M6"/>
    <mergeCell ref="N5:N8"/>
    <mergeCell ref="O5:O8"/>
    <mergeCell ref="A5:A8"/>
    <mergeCell ref="B5:M5"/>
    <mergeCell ref="M7:M8"/>
    <mergeCell ref="C7:C8"/>
    <mergeCell ref="D7:D8"/>
    <mergeCell ref="E7:E8"/>
    <mergeCell ref="F7:F8"/>
    <mergeCell ref="G7:G8"/>
    <mergeCell ref="H7:J7"/>
    <mergeCell ref="B7:B8"/>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5" max="16383" man="1"/>
    <brk id="42"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D70A2-9E99-4F07-8394-E34973006DAE}">
  <sheetPr>
    <tabColor theme="7" tint="-0.499984740745262"/>
    <pageSetUpPr fitToPage="1"/>
  </sheetPr>
  <dimension ref="A1:R59"/>
  <sheetViews>
    <sheetView view="pageBreakPreview" zoomScale="60" zoomScaleNormal="100" workbookViewId="0">
      <selection activeCell="I21" sqref="I21"/>
    </sheetView>
  </sheetViews>
  <sheetFormatPr defaultColWidth="9.125" defaultRowHeight="12.75" x14ac:dyDescent="0.2"/>
  <cols>
    <col min="1" max="1" width="14.75" style="17" customWidth="1"/>
    <col min="2" max="4" width="8.75" style="17" customWidth="1"/>
    <col min="5" max="5" width="9.75" style="17" customWidth="1"/>
    <col min="6" max="11" width="8.75" style="17" customWidth="1"/>
    <col min="12" max="14" width="10.75" style="17" customWidth="1"/>
    <col min="15" max="15" width="14.75" style="17" customWidth="1"/>
    <col min="16" max="16384" width="9.125" style="17"/>
  </cols>
  <sheetData>
    <row r="1" spans="1:18" s="7" customFormat="1" ht="21" customHeight="1" x14ac:dyDescent="0.25">
      <c r="A1" s="1645" t="s">
        <v>1094</v>
      </c>
      <c r="B1" s="1645"/>
      <c r="C1" s="1645"/>
      <c r="D1" s="1645"/>
      <c r="E1" s="1645"/>
      <c r="F1" s="1645"/>
      <c r="G1" s="1645"/>
      <c r="H1" s="1645"/>
      <c r="I1" s="1645"/>
      <c r="J1" s="1645"/>
      <c r="K1" s="1645"/>
      <c r="L1" s="1645"/>
      <c r="M1" s="1645"/>
      <c r="N1" s="1645"/>
      <c r="O1" s="1645"/>
    </row>
    <row r="2" spans="1:18" s="7" customFormat="1" ht="21" customHeight="1" x14ac:dyDescent="0.2">
      <c r="A2" s="1646" t="s">
        <v>929</v>
      </c>
      <c r="B2" s="1646"/>
      <c r="C2" s="1646"/>
      <c r="D2" s="1646"/>
      <c r="E2" s="1646"/>
      <c r="F2" s="1646"/>
      <c r="G2" s="1646"/>
      <c r="H2" s="1646"/>
      <c r="I2" s="1646"/>
      <c r="J2" s="1646"/>
      <c r="K2" s="1646"/>
      <c r="L2" s="1646"/>
      <c r="M2" s="1646"/>
      <c r="N2" s="1646"/>
      <c r="O2" s="1646"/>
      <c r="R2" s="7" t="s">
        <v>180</v>
      </c>
    </row>
    <row r="3" spans="1:18" s="7" customFormat="1" ht="21" customHeight="1" x14ac:dyDescent="0.2">
      <c r="A3" s="1647" t="s">
        <v>1658</v>
      </c>
      <c r="B3" s="1647"/>
      <c r="C3" s="1647"/>
      <c r="D3" s="1647"/>
      <c r="E3" s="1647"/>
      <c r="F3" s="1647"/>
      <c r="G3" s="1647"/>
      <c r="H3" s="1647"/>
      <c r="I3" s="1647"/>
      <c r="J3" s="1647"/>
      <c r="K3" s="1647"/>
      <c r="L3" s="1647"/>
      <c r="M3" s="1647"/>
      <c r="N3" s="1647"/>
      <c r="O3" s="1647"/>
    </row>
    <row r="4" spans="1:18" s="12" customFormat="1" x14ac:dyDescent="0.2">
      <c r="A4" s="34" t="s">
        <v>152</v>
      </c>
      <c r="B4" s="1648"/>
      <c r="C4" s="1648"/>
      <c r="D4" s="1648"/>
      <c r="E4" s="1648"/>
      <c r="F4" s="1648"/>
      <c r="G4" s="1648"/>
      <c r="H4" s="1648"/>
      <c r="I4" s="1648"/>
      <c r="J4" s="1648"/>
      <c r="K4" s="27"/>
      <c r="L4" s="27"/>
      <c r="M4" s="27"/>
      <c r="N4" s="27"/>
      <c r="O4" s="23" t="s">
        <v>1869</v>
      </c>
    </row>
    <row r="5" spans="1:18" s="9" customFormat="1" ht="25.15" customHeight="1" x14ac:dyDescent="0.2">
      <c r="A5" s="1649" t="s">
        <v>997</v>
      </c>
      <c r="B5" s="1734" t="s">
        <v>1793</v>
      </c>
      <c r="C5" s="1735"/>
      <c r="D5" s="1735"/>
      <c r="E5" s="1735"/>
      <c r="F5" s="1735"/>
      <c r="G5" s="1735"/>
      <c r="H5" s="1735"/>
      <c r="I5" s="1735"/>
      <c r="J5" s="1735"/>
      <c r="K5" s="1735"/>
      <c r="L5" s="1735"/>
      <c r="M5" s="1736"/>
      <c r="N5" s="1761" t="s">
        <v>1791</v>
      </c>
      <c r="O5" s="1652" t="s">
        <v>996</v>
      </c>
    </row>
    <row r="6" spans="1:18" s="9" customFormat="1" ht="25.15" customHeight="1" x14ac:dyDescent="0.2">
      <c r="A6" s="1755"/>
      <c r="B6" s="1734" t="s">
        <v>1796</v>
      </c>
      <c r="C6" s="1735"/>
      <c r="D6" s="1735"/>
      <c r="E6" s="1735"/>
      <c r="F6" s="1735"/>
      <c r="G6" s="1736"/>
      <c r="H6" s="1760" t="s">
        <v>1135</v>
      </c>
      <c r="I6" s="1760"/>
      <c r="J6" s="1760"/>
      <c r="K6" s="1760"/>
      <c r="L6" s="1760"/>
      <c r="M6" s="1760"/>
      <c r="N6" s="1762"/>
      <c r="O6" s="1756"/>
    </row>
    <row r="7" spans="1:18" s="9" customFormat="1" ht="25.9" customHeight="1" x14ac:dyDescent="0.2">
      <c r="A7" s="1755"/>
      <c r="B7" s="1732" t="s">
        <v>1797</v>
      </c>
      <c r="C7" s="1732" t="s">
        <v>1798</v>
      </c>
      <c r="D7" s="1680" t="s">
        <v>1007</v>
      </c>
      <c r="E7" s="1732" t="s">
        <v>1799</v>
      </c>
      <c r="F7" s="1732" t="s">
        <v>1800</v>
      </c>
      <c r="G7" s="1757" t="s">
        <v>1794</v>
      </c>
      <c r="H7" s="1681" t="s">
        <v>1957</v>
      </c>
      <c r="I7" s="1681"/>
      <c r="J7" s="1681"/>
      <c r="K7" s="1732" t="s">
        <v>999</v>
      </c>
      <c r="L7" s="1732" t="s">
        <v>998</v>
      </c>
      <c r="M7" s="1764" t="s">
        <v>1794</v>
      </c>
      <c r="N7" s="1762"/>
      <c r="O7" s="1756"/>
    </row>
    <row r="8" spans="1:18" s="9" customFormat="1" ht="75" customHeight="1" x14ac:dyDescent="0.2">
      <c r="A8" s="1650"/>
      <c r="B8" s="1681"/>
      <c r="C8" s="1681"/>
      <c r="D8" s="1681"/>
      <c r="E8" s="1681"/>
      <c r="F8" s="1681"/>
      <c r="G8" s="1758"/>
      <c r="H8" s="1340" t="s">
        <v>58</v>
      </c>
      <c r="I8" s="1340" t="s">
        <v>59</v>
      </c>
      <c r="J8" s="1452" t="s">
        <v>1794</v>
      </c>
      <c r="K8" s="1681"/>
      <c r="L8" s="1681"/>
      <c r="M8" s="1758"/>
      <c r="N8" s="1763"/>
      <c r="O8" s="1653"/>
    </row>
    <row r="9" spans="1:18" s="52" customFormat="1" ht="30" customHeight="1" x14ac:dyDescent="0.2">
      <c r="A9" s="1455" t="s">
        <v>1221</v>
      </c>
      <c r="B9" s="248">
        <f t="shared" ref="B9:N9" si="0">SUM(B10+B18)</f>
        <v>1615</v>
      </c>
      <c r="C9" s="248">
        <f t="shared" si="0"/>
        <v>1291</v>
      </c>
      <c r="D9" s="248">
        <f t="shared" si="0"/>
        <v>18103</v>
      </c>
      <c r="E9" s="248">
        <f t="shared" si="0"/>
        <v>23641</v>
      </c>
      <c r="F9" s="248">
        <f t="shared" si="0"/>
        <v>48199</v>
      </c>
      <c r="G9" s="248">
        <f t="shared" si="0"/>
        <v>92849</v>
      </c>
      <c r="H9" s="248">
        <f t="shared" si="0"/>
        <v>1684</v>
      </c>
      <c r="I9" s="248">
        <f t="shared" si="0"/>
        <v>463</v>
      </c>
      <c r="J9" s="248">
        <f t="shared" si="0"/>
        <v>2147</v>
      </c>
      <c r="K9" s="248">
        <f t="shared" si="0"/>
        <v>147</v>
      </c>
      <c r="L9" s="248">
        <f t="shared" si="0"/>
        <v>113343</v>
      </c>
      <c r="M9" s="248">
        <f t="shared" si="0"/>
        <v>113490</v>
      </c>
      <c r="N9" s="248">
        <f t="shared" si="0"/>
        <v>208486</v>
      </c>
      <c r="O9" s="1456" t="s">
        <v>80</v>
      </c>
    </row>
    <row r="10" spans="1:18" s="81" customFormat="1" ht="22.9" customHeight="1" x14ac:dyDescent="0.2">
      <c r="A10" s="640" t="s">
        <v>1496</v>
      </c>
      <c r="B10" s="641">
        <f t="shared" ref="B10:F19" si="1">B27+B44</f>
        <v>1359</v>
      </c>
      <c r="C10" s="641">
        <f t="shared" si="1"/>
        <v>281</v>
      </c>
      <c r="D10" s="641">
        <f t="shared" si="1"/>
        <v>16648</v>
      </c>
      <c r="E10" s="641">
        <f t="shared" si="1"/>
        <v>22643</v>
      </c>
      <c r="F10" s="641">
        <f t="shared" si="1"/>
        <v>47249</v>
      </c>
      <c r="G10" s="641">
        <f>SUM(B10:F10)</f>
        <v>88180</v>
      </c>
      <c r="H10" s="641">
        <f t="shared" ref="H10:I25" si="2">H27+H44</f>
        <v>1595</v>
      </c>
      <c r="I10" s="641">
        <f t="shared" si="2"/>
        <v>452</v>
      </c>
      <c r="J10" s="641">
        <f>SUM(H10:I10)</f>
        <v>2047</v>
      </c>
      <c r="K10" s="641">
        <f t="shared" ref="K10:L25" si="3">K27+K44</f>
        <v>146</v>
      </c>
      <c r="L10" s="641">
        <f t="shared" si="3"/>
        <v>112192</v>
      </c>
      <c r="M10" s="641">
        <f>SUM(K10:L10)</f>
        <v>112338</v>
      </c>
      <c r="N10" s="252">
        <f t="shared" ref="N10:N25" si="4">N27+N44</f>
        <v>202565</v>
      </c>
      <c r="O10" s="642" t="s">
        <v>169</v>
      </c>
    </row>
    <row r="11" spans="1:18" s="352" customFormat="1" ht="22.9" customHeight="1" x14ac:dyDescent="0.2">
      <c r="A11" s="630" t="s">
        <v>136</v>
      </c>
      <c r="B11" s="233">
        <f t="shared" si="1"/>
        <v>12</v>
      </c>
      <c r="C11" s="233">
        <f t="shared" si="1"/>
        <v>12</v>
      </c>
      <c r="D11" s="1485">
        <f t="shared" si="1"/>
        <v>0</v>
      </c>
      <c r="E11" s="233">
        <f t="shared" si="1"/>
        <v>1227</v>
      </c>
      <c r="F11" s="233">
        <f t="shared" si="1"/>
        <v>41240</v>
      </c>
      <c r="G11" s="487">
        <f t="shared" ref="G11:G25" si="5">SUM(B11:F11)</f>
        <v>42491</v>
      </c>
      <c r="H11" s="233">
        <f t="shared" si="2"/>
        <v>833</v>
      </c>
      <c r="I11" s="233">
        <f t="shared" si="2"/>
        <v>32</v>
      </c>
      <c r="J11" s="487">
        <f t="shared" ref="J11:J25" si="6">SUM(H11:I11)</f>
        <v>865</v>
      </c>
      <c r="K11" s="233">
        <f t="shared" si="3"/>
        <v>106</v>
      </c>
      <c r="L11" s="233">
        <f t="shared" si="3"/>
        <v>15098</v>
      </c>
      <c r="M11" s="487">
        <f t="shared" ref="M11:M17" si="7">SUM(K11:L11)</f>
        <v>15204</v>
      </c>
      <c r="N11" s="222">
        <f t="shared" si="4"/>
        <v>58560</v>
      </c>
      <c r="O11" s="631" t="s">
        <v>161</v>
      </c>
    </row>
    <row r="12" spans="1:18" s="352" customFormat="1" ht="22.9" customHeight="1" x14ac:dyDescent="0.2">
      <c r="A12" s="630" t="s">
        <v>137</v>
      </c>
      <c r="B12" s="233">
        <f t="shared" si="1"/>
        <v>337</v>
      </c>
      <c r="C12" s="233">
        <f t="shared" si="1"/>
        <v>13</v>
      </c>
      <c r="D12" s="233">
        <f t="shared" si="1"/>
        <v>46</v>
      </c>
      <c r="E12" s="233">
        <f t="shared" si="1"/>
        <v>3533</v>
      </c>
      <c r="F12" s="233">
        <f t="shared" si="1"/>
        <v>5838</v>
      </c>
      <c r="G12" s="487">
        <f t="shared" si="5"/>
        <v>9767</v>
      </c>
      <c r="H12" s="233">
        <f t="shared" si="2"/>
        <v>503</v>
      </c>
      <c r="I12" s="233">
        <f t="shared" si="2"/>
        <v>224</v>
      </c>
      <c r="J12" s="487">
        <f t="shared" si="6"/>
        <v>727</v>
      </c>
      <c r="K12" s="233">
        <f t="shared" si="3"/>
        <v>40</v>
      </c>
      <c r="L12" s="233">
        <f t="shared" si="3"/>
        <v>39111</v>
      </c>
      <c r="M12" s="487">
        <f>SUM(K12:L12)</f>
        <v>39151</v>
      </c>
      <c r="N12" s="222">
        <f t="shared" si="4"/>
        <v>49645</v>
      </c>
      <c r="O12" s="631" t="s">
        <v>9</v>
      </c>
    </row>
    <row r="13" spans="1:18" s="352" customFormat="1" ht="22.9" customHeight="1" x14ac:dyDescent="0.2">
      <c r="A13" s="630" t="s">
        <v>138</v>
      </c>
      <c r="B13" s="233">
        <f t="shared" si="1"/>
        <v>138</v>
      </c>
      <c r="C13" s="233">
        <f t="shared" si="1"/>
        <v>12</v>
      </c>
      <c r="D13" s="233">
        <f t="shared" si="1"/>
        <v>414</v>
      </c>
      <c r="E13" s="233">
        <f t="shared" si="1"/>
        <v>3845</v>
      </c>
      <c r="F13" s="233">
        <f t="shared" si="1"/>
        <v>171</v>
      </c>
      <c r="G13" s="487">
        <f t="shared" si="5"/>
        <v>4580</v>
      </c>
      <c r="H13" s="233">
        <f t="shared" si="2"/>
        <v>120</v>
      </c>
      <c r="I13" s="233">
        <f t="shared" si="2"/>
        <v>121</v>
      </c>
      <c r="J13" s="487">
        <f t="shared" si="6"/>
        <v>241</v>
      </c>
      <c r="K13" s="1485">
        <f t="shared" si="3"/>
        <v>0</v>
      </c>
      <c r="L13" s="233">
        <f t="shared" si="3"/>
        <v>32326</v>
      </c>
      <c r="M13" s="487">
        <f t="shared" si="7"/>
        <v>32326</v>
      </c>
      <c r="N13" s="222">
        <f t="shared" si="4"/>
        <v>37147</v>
      </c>
      <c r="O13" s="631" t="s">
        <v>162</v>
      </c>
    </row>
    <row r="14" spans="1:18" s="352" customFormat="1" ht="22.9" customHeight="1" x14ac:dyDescent="0.2">
      <c r="A14" s="630" t="s">
        <v>139</v>
      </c>
      <c r="B14" s="233">
        <f t="shared" si="1"/>
        <v>178</v>
      </c>
      <c r="C14" s="233">
        <f t="shared" si="1"/>
        <v>21</v>
      </c>
      <c r="D14" s="233">
        <f t="shared" si="1"/>
        <v>3516</v>
      </c>
      <c r="E14" s="233">
        <f t="shared" si="1"/>
        <v>4349</v>
      </c>
      <c r="F14" s="1485">
        <f t="shared" si="1"/>
        <v>0</v>
      </c>
      <c r="G14" s="487">
        <f t="shared" si="5"/>
        <v>8064</v>
      </c>
      <c r="H14" s="233">
        <f t="shared" si="2"/>
        <v>99</v>
      </c>
      <c r="I14" s="233">
        <f t="shared" si="2"/>
        <v>58</v>
      </c>
      <c r="J14" s="487">
        <f t="shared" si="6"/>
        <v>157</v>
      </c>
      <c r="K14" s="1485">
        <f t="shared" si="3"/>
        <v>0</v>
      </c>
      <c r="L14" s="233">
        <f t="shared" si="3"/>
        <v>18921</v>
      </c>
      <c r="M14" s="487">
        <f t="shared" si="7"/>
        <v>18921</v>
      </c>
      <c r="N14" s="222">
        <f t="shared" si="4"/>
        <v>27142</v>
      </c>
      <c r="O14" s="631" t="s">
        <v>7</v>
      </c>
    </row>
    <row r="15" spans="1:18" s="352" customFormat="1" ht="22.9" customHeight="1" x14ac:dyDescent="0.2">
      <c r="A15" s="630" t="s">
        <v>140</v>
      </c>
      <c r="B15" s="233">
        <f t="shared" si="1"/>
        <v>224</v>
      </c>
      <c r="C15" s="233">
        <f t="shared" si="1"/>
        <v>38</v>
      </c>
      <c r="D15" s="233">
        <f t="shared" si="1"/>
        <v>6759</v>
      </c>
      <c r="E15" s="233">
        <f t="shared" si="1"/>
        <v>5357</v>
      </c>
      <c r="F15" s="1485">
        <f t="shared" si="1"/>
        <v>0</v>
      </c>
      <c r="G15" s="487">
        <f t="shared" si="5"/>
        <v>12378</v>
      </c>
      <c r="H15" s="233">
        <f t="shared" si="2"/>
        <v>40</v>
      </c>
      <c r="I15" s="233">
        <f t="shared" si="2"/>
        <v>17</v>
      </c>
      <c r="J15" s="487">
        <f t="shared" si="6"/>
        <v>57</v>
      </c>
      <c r="K15" s="1485">
        <f t="shared" si="3"/>
        <v>0</v>
      </c>
      <c r="L15" s="233">
        <f t="shared" si="3"/>
        <v>6655</v>
      </c>
      <c r="M15" s="487">
        <f t="shared" si="7"/>
        <v>6655</v>
      </c>
      <c r="N15" s="222">
        <f t="shared" si="4"/>
        <v>19090</v>
      </c>
      <c r="O15" s="631" t="s">
        <v>6</v>
      </c>
    </row>
    <row r="16" spans="1:18" s="352" customFormat="1" ht="22.9" customHeight="1" x14ac:dyDescent="0.2">
      <c r="A16" s="630" t="s">
        <v>163</v>
      </c>
      <c r="B16" s="233">
        <f t="shared" si="1"/>
        <v>234</v>
      </c>
      <c r="C16" s="233">
        <f t="shared" si="1"/>
        <v>79</v>
      </c>
      <c r="D16" s="233">
        <f t="shared" si="1"/>
        <v>4135</v>
      </c>
      <c r="E16" s="233">
        <f t="shared" si="1"/>
        <v>2955</v>
      </c>
      <c r="F16" s="1485">
        <f t="shared" si="1"/>
        <v>0</v>
      </c>
      <c r="G16" s="487">
        <f t="shared" si="5"/>
        <v>7403</v>
      </c>
      <c r="H16" s="1485">
        <f t="shared" si="2"/>
        <v>0</v>
      </c>
      <c r="I16" s="1485">
        <f t="shared" si="2"/>
        <v>0</v>
      </c>
      <c r="J16" s="1481">
        <f t="shared" si="6"/>
        <v>0</v>
      </c>
      <c r="K16" s="1485">
        <f t="shared" si="3"/>
        <v>0</v>
      </c>
      <c r="L16" s="233">
        <f t="shared" si="3"/>
        <v>81</v>
      </c>
      <c r="M16" s="487">
        <f t="shared" si="7"/>
        <v>81</v>
      </c>
      <c r="N16" s="222">
        <f t="shared" si="4"/>
        <v>7484</v>
      </c>
      <c r="O16" s="631" t="s">
        <v>164</v>
      </c>
    </row>
    <row r="17" spans="1:15" s="352" customFormat="1" ht="22.9" customHeight="1" x14ac:dyDescent="0.2">
      <c r="A17" s="630" t="s">
        <v>166</v>
      </c>
      <c r="B17" s="233">
        <f t="shared" si="1"/>
        <v>236</v>
      </c>
      <c r="C17" s="233">
        <f t="shared" si="1"/>
        <v>106</v>
      </c>
      <c r="D17" s="233">
        <f t="shared" si="1"/>
        <v>1778</v>
      </c>
      <c r="E17" s="233">
        <f t="shared" si="1"/>
        <v>1377</v>
      </c>
      <c r="F17" s="1485">
        <f t="shared" si="1"/>
        <v>0</v>
      </c>
      <c r="G17" s="487">
        <f t="shared" si="5"/>
        <v>3497</v>
      </c>
      <c r="H17" s="1485">
        <f t="shared" si="2"/>
        <v>0</v>
      </c>
      <c r="I17" s="1485">
        <f t="shared" si="2"/>
        <v>0</v>
      </c>
      <c r="J17" s="1481">
        <f t="shared" si="6"/>
        <v>0</v>
      </c>
      <c r="K17" s="1485">
        <f t="shared" si="3"/>
        <v>0</v>
      </c>
      <c r="L17" s="1485">
        <f t="shared" si="3"/>
        <v>0</v>
      </c>
      <c r="M17" s="1481">
        <f t="shared" si="7"/>
        <v>0</v>
      </c>
      <c r="N17" s="222">
        <f t="shared" si="4"/>
        <v>3497</v>
      </c>
      <c r="O17" s="631" t="s">
        <v>165</v>
      </c>
    </row>
    <row r="18" spans="1:15" s="81" customFormat="1" ht="22.9" customHeight="1" x14ac:dyDescent="0.2">
      <c r="A18" s="640" t="s">
        <v>1653</v>
      </c>
      <c r="B18" s="641">
        <f t="shared" si="1"/>
        <v>256</v>
      </c>
      <c r="C18" s="641">
        <f t="shared" si="1"/>
        <v>1010</v>
      </c>
      <c r="D18" s="641">
        <f t="shared" si="1"/>
        <v>1455</v>
      </c>
      <c r="E18" s="641">
        <f t="shared" si="1"/>
        <v>998</v>
      </c>
      <c r="F18" s="641">
        <f t="shared" si="1"/>
        <v>950</v>
      </c>
      <c r="G18" s="641">
        <f t="shared" si="5"/>
        <v>4669</v>
      </c>
      <c r="H18" s="641">
        <f t="shared" si="2"/>
        <v>89</v>
      </c>
      <c r="I18" s="641">
        <f t="shared" si="2"/>
        <v>11</v>
      </c>
      <c r="J18" s="641">
        <f t="shared" si="6"/>
        <v>100</v>
      </c>
      <c r="K18" s="641">
        <f t="shared" si="3"/>
        <v>1</v>
      </c>
      <c r="L18" s="641">
        <f t="shared" si="3"/>
        <v>1151</v>
      </c>
      <c r="M18" s="641">
        <f t="shared" ref="M18:M25" si="8">SUM(K18:L18)</f>
        <v>1152</v>
      </c>
      <c r="N18" s="252">
        <f t="shared" si="4"/>
        <v>5921</v>
      </c>
      <c r="O18" s="642" t="s">
        <v>170</v>
      </c>
    </row>
    <row r="19" spans="1:15" s="352" customFormat="1" ht="22.9" customHeight="1" x14ac:dyDescent="0.2">
      <c r="A19" s="630" t="s">
        <v>136</v>
      </c>
      <c r="B19" s="233">
        <f t="shared" si="1"/>
        <v>44</v>
      </c>
      <c r="C19" s="233">
        <f t="shared" si="1"/>
        <v>206</v>
      </c>
      <c r="D19" s="1485">
        <f t="shared" si="1"/>
        <v>0</v>
      </c>
      <c r="E19" s="233">
        <f t="shared" si="1"/>
        <v>20</v>
      </c>
      <c r="F19" s="233">
        <f t="shared" si="1"/>
        <v>844</v>
      </c>
      <c r="G19" s="487">
        <f t="shared" si="5"/>
        <v>1114</v>
      </c>
      <c r="H19" s="233">
        <f t="shared" si="2"/>
        <v>42</v>
      </c>
      <c r="I19" s="233">
        <f t="shared" si="2"/>
        <v>1</v>
      </c>
      <c r="J19" s="487">
        <f t="shared" si="6"/>
        <v>43</v>
      </c>
      <c r="K19" s="233">
        <f t="shared" si="3"/>
        <v>1</v>
      </c>
      <c r="L19" s="233">
        <f t="shared" si="3"/>
        <v>93</v>
      </c>
      <c r="M19" s="487">
        <f t="shared" si="8"/>
        <v>94</v>
      </c>
      <c r="N19" s="222">
        <f t="shared" si="4"/>
        <v>1251</v>
      </c>
      <c r="O19" s="631" t="s">
        <v>161</v>
      </c>
    </row>
    <row r="20" spans="1:15" s="352" customFormat="1" ht="22.9" customHeight="1" x14ac:dyDescent="0.2">
      <c r="A20" s="630" t="s">
        <v>137</v>
      </c>
      <c r="B20" s="233">
        <f t="shared" ref="B20:F25" si="9">B37+B54</f>
        <v>33</v>
      </c>
      <c r="C20" s="233">
        <f t="shared" si="9"/>
        <v>188</v>
      </c>
      <c r="D20" s="233">
        <f t="shared" si="9"/>
        <v>22</v>
      </c>
      <c r="E20" s="233">
        <f t="shared" si="9"/>
        <v>48</v>
      </c>
      <c r="F20" s="233">
        <f t="shared" si="9"/>
        <v>105</v>
      </c>
      <c r="G20" s="487">
        <f t="shared" si="5"/>
        <v>396</v>
      </c>
      <c r="H20" s="233">
        <f t="shared" si="2"/>
        <v>25</v>
      </c>
      <c r="I20" s="233">
        <f t="shared" si="2"/>
        <v>4</v>
      </c>
      <c r="J20" s="487">
        <f t="shared" si="6"/>
        <v>29</v>
      </c>
      <c r="K20" s="1485">
        <f t="shared" si="3"/>
        <v>0</v>
      </c>
      <c r="L20" s="233">
        <f t="shared" si="3"/>
        <v>322</v>
      </c>
      <c r="M20" s="487">
        <f t="shared" si="8"/>
        <v>322</v>
      </c>
      <c r="N20" s="222">
        <f t="shared" si="4"/>
        <v>747</v>
      </c>
      <c r="O20" s="631" t="s">
        <v>9</v>
      </c>
    </row>
    <row r="21" spans="1:15" s="352" customFormat="1" ht="22.9" customHeight="1" x14ac:dyDescent="0.2">
      <c r="A21" s="630" t="s">
        <v>138</v>
      </c>
      <c r="B21" s="233">
        <f t="shared" si="9"/>
        <v>21</v>
      </c>
      <c r="C21" s="233">
        <f t="shared" si="9"/>
        <v>126</v>
      </c>
      <c r="D21" s="233">
        <f t="shared" si="9"/>
        <v>49</v>
      </c>
      <c r="E21" s="233">
        <f t="shared" si="9"/>
        <v>73</v>
      </c>
      <c r="F21" s="233">
        <f t="shared" si="9"/>
        <v>1</v>
      </c>
      <c r="G21" s="487">
        <f t="shared" si="5"/>
        <v>270</v>
      </c>
      <c r="H21" s="233">
        <f t="shared" si="2"/>
        <v>12</v>
      </c>
      <c r="I21" s="233">
        <f t="shared" si="2"/>
        <v>3</v>
      </c>
      <c r="J21" s="487">
        <f t="shared" si="6"/>
        <v>15</v>
      </c>
      <c r="K21" s="1485">
        <f t="shared" si="3"/>
        <v>0</v>
      </c>
      <c r="L21" s="233">
        <f t="shared" si="3"/>
        <v>318</v>
      </c>
      <c r="M21" s="487">
        <f t="shared" si="8"/>
        <v>318</v>
      </c>
      <c r="N21" s="222">
        <f t="shared" si="4"/>
        <v>603</v>
      </c>
      <c r="O21" s="631" t="s">
        <v>162</v>
      </c>
    </row>
    <row r="22" spans="1:15" s="352" customFormat="1" ht="22.9" customHeight="1" x14ac:dyDescent="0.2">
      <c r="A22" s="630" t="s">
        <v>139</v>
      </c>
      <c r="B22" s="233">
        <f t="shared" si="9"/>
        <v>27</v>
      </c>
      <c r="C22" s="233">
        <f t="shared" si="9"/>
        <v>87</v>
      </c>
      <c r="D22" s="233">
        <f t="shared" si="9"/>
        <v>127</v>
      </c>
      <c r="E22" s="233">
        <f t="shared" si="9"/>
        <v>87</v>
      </c>
      <c r="F22" s="1485">
        <f t="shared" si="9"/>
        <v>0</v>
      </c>
      <c r="G22" s="487">
        <f t="shared" si="5"/>
        <v>328</v>
      </c>
      <c r="H22" s="233">
        <f t="shared" si="2"/>
        <v>7</v>
      </c>
      <c r="I22" s="233">
        <f t="shared" si="2"/>
        <v>2</v>
      </c>
      <c r="J22" s="487">
        <f t="shared" si="6"/>
        <v>9</v>
      </c>
      <c r="K22" s="1485">
        <f t="shared" si="3"/>
        <v>0</v>
      </c>
      <c r="L22" s="233">
        <f t="shared" si="3"/>
        <v>305</v>
      </c>
      <c r="M22" s="487">
        <f t="shared" si="8"/>
        <v>305</v>
      </c>
      <c r="N22" s="222">
        <f t="shared" si="4"/>
        <v>642</v>
      </c>
      <c r="O22" s="631" t="s">
        <v>7</v>
      </c>
    </row>
    <row r="23" spans="1:15" s="352" customFormat="1" ht="22.9" customHeight="1" x14ac:dyDescent="0.2">
      <c r="A23" s="630" t="s">
        <v>140</v>
      </c>
      <c r="B23" s="233">
        <f t="shared" si="9"/>
        <v>28</v>
      </c>
      <c r="C23" s="233">
        <f t="shared" si="9"/>
        <v>114</v>
      </c>
      <c r="D23" s="233">
        <f t="shared" si="9"/>
        <v>354</v>
      </c>
      <c r="E23" s="233">
        <f t="shared" si="9"/>
        <v>219</v>
      </c>
      <c r="F23" s="1485">
        <f t="shared" si="9"/>
        <v>0</v>
      </c>
      <c r="G23" s="487">
        <f t="shared" si="5"/>
        <v>715</v>
      </c>
      <c r="H23" s="233">
        <f t="shared" si="2"/>
        <v>3</v>
      </c>
      <c r="I23" s="233">
        <f t="shared" si="2"/>
        <v>1</v>
      </c>
      <c r="J23" s="487">
        <f t="shared" si="6"/>
        <v>4</v>
      </c>
      <c r="K23" s="1485">
        <f t="shared" si="3"/>
        <v>0</v>
      </c>
      <c r="L23" s="233">
        <f t="shared" si="3"/>
        <v>111</v>
      </c>
      <c r="M23" s="487">
        <f t="shared" si="8"/>
        <v>111</v>
      </c>
      <c r="N23" s="222">
        <f t="shared" si="4"/>
        <v>830</v>
      </c>
      <c r="O23" s="631" t="s">
        <v>6</v>
      </c>
    </row>
    <row r="24" spans="1:15" s="352" customFormat="1" ht="22.9" customHeight="1" x14ac:dyDescent="0.2">
      <c r="A24" s="630" t="s">
        <v>163</v>
      </c>
      <c r="B24" s="233">
        <f t="shared" si="9"/>
        <v>40</v>
      </c>
      <c r="C24" s="233">
        <f t="shared" si="9"/>
        <v>106</v>
      </c>
      <c r="D24" s="233">
        <f t="shared" si="9"/>
        <v>425</v>
      </c>
      <c r="E24" s="233">
        <f t="shared" si="9"/>
        <v>280</v>
      </c>
      <c r="F24" s="1485">
        <f t="shared" si="9"/>
        <v>0</v>
      </c>
      <c r="G24" s="487">
        <f t="shared" si="5"/>
        <v>851</v>
      </c>
      <c r="H24" s="1485">
        <f t="shared" si="2"/>
        <v>0</v>
      </c>
      <c r="I24" s="1485">
        <f t="shared" si="2"/>
        <v>0</v>
      </c>
      <c r="J24" s="1481">
        <f t="shared" si="6"/>
        <v>0</v>
      </c>
      <c r="K24" s="1485">
        <f t="shared" si="3"/>
        <v>0</v>
      </c>
      <c r="L24" s="233">
        <f t="shared" si="3"/>
        <v>2</v>
      </c>
      <c r="M24" s="487">
        <f t="shared" si="8"/>
        <v>2</v>
      </c>
      <c r="N24" s="222">
        <f t="shared" si="4"/>
        <v>853</v>
      </c>
      <c r="O24" s="631" t="s">
        <v>164</v>
      </c>
    </row>
    <row r="25" spans="1:15" s="352" customFormat="1" ht="22.9" customHeight="1" x14ac:dyDescent="0.2">
      <c r="A25" s="630" t="s">
        <v>166</v>
      </c>
      <c r="B25" s="233">
        <f t="shared" si="9"/>
        <v>63</v>
      </c>
      <c r="C25" s="233">
        <f t="shared" si="9"/>
        <v>183</v>
      </c>
      <c r="D25" s="233">
        <f t="shared" si="9"/>
        <v>478</v>
      </c>
      <c r="E25" s="233">
        <f t="shared" si="9"/>
        <v>271</v>
      </c>
      <c r="F25" s="1485">
        <f t="shared" si="9"/>
        <v>0</v>
      </c>
      <c r="G25" s="487">
        <f t="shared" si="5"/>
        <v>995</v>
      </c>
      <c r="H25" s="1485">
        <f t="shared" si="2"/>
        <v>0</v>
      </c>
      <c r="I25" s="1485">
        <f t="shared" si="2"/>
        <v>0</v>
      </c>
      <c r="J25" s="1481">
        <f t="shared" si="6"/>
        <v>0</v>
      </c>
      <c r="K25" s="1485">
        <f t="shared" si="3"/>
        <v>0</v>
      </c>
      <c r="L25" s="1485">
        <f t="shared" si="3"/>
        <v>0</v>
      </c>
      <c r="M25" s="1481">
        <f t="shared" si="8"/>
        <v>0</v>
      </c>
      <c r="N25" s="222">
        <f t="shared" si="4"/>
        <v>995</v>
      </c>
      <c r="O25" s="631" t="s">
        <v>165</v>
      </c>
    </row>
    <row r="26" spans="1:15" s="52" customFormat="1" ht="30" customHeight="1" x14ac:dyDescent="0.2">
      <c r="A26" s="1455" t="s">
        <v>706</v>
      </c>
      <c r="B26" s="248">
        <f t="shared" ref="B26:N26" si="10">B27+B35</f>
        <v>617</v>
      </c>
      <c r="C26" s="248">
        <f t="shared" si="10"/>
        <v>481</v>
      </c>
      <c r="D26" s="248">
        <f t="shared" si="10"/>
        <v>11188</v>
      </c>
      <c r="E26" s="1486">
        <f t="shared" si="10"/>
        <v>0</v>
      </c>
      <c r="F26" s="248">
        <f t="shared" si="10"/>
        <v>19786</v>
      </c>
      <c r="G26" s="248">
        <f t="shared" si="10"/>
        <v>32072</v>
      </c>
      <c r="H26" s="248">
        <f t="shared" si="10"/>
        <v>694</v>
      </c>
      <c r="I26" s="248">
        <f t="shared" si="10"/>
        <v>280</v>
      </c>
      <c r="J26" s="248">
        <f t="shared" si="10"/>
        <v>974</v>
      </c>
      <c r="K26" s="248">
        <f t="shared" si="10"/>
        <v>118</v>
      </c>
      <c r="L26" s="248">
        <f t="shared" si="10"/>
        <v>67148</v>
      </c>
      <c r="M26" s="248">
        <f t="shared" si="10"/>
        <v>67266</v>
      </c>
      <c r="N26" s="248">
        <f t="shared" si="10"/>
        <v>100312</v>
      </c>
      <c r="O26" s="1456" t="s">
        <v>171</v>
      </c>
    </row>
    <row r="27" spans="1:15" s="81" customFormat="1" ht="22.9" customHeight="1" x14ac:dyDescent="0.2">
      <c r="A27" s="640" t="s">
        <v>1496</v>
      </c>
      <c r="B27" s="641">
        <f>SUM(B28:B34)</f>
        <v>525</v>
      </c>
      <c r="C27" s="641">
        <f>SUM(C28:C34)</f>
        <v>69</v>
      </c>
      <c r="D27" s="641">
        <f>SUM(D28:D34)</f>
        <v>10124</v>
      </c>
      <c r="E27" s="1487">
        <f>SUM(E28:E34)</f>
        <v>0</v>
      </c>
      <c r="F27" s="641">
        <f>SUM(F28:F34)</f>
        <v>19273</v>
      </c>
      <c r="G27" s="641">
        <f t="shared" ref="G27:G34" si="11">SUM(B27:F27)</f>
        <v>29991</v>
      </c>
      <c r="H27" s="641">
        <f>SUM(H28:H34)</f>
        <v>635</v>
      </c>
      <c r="I27" s="641">
        <f>SUM(I28:I34)</f>
        <v>272</v>
      </c>
      <c r="J27" s="641">
        <f t="shared" ref="J27:J34" si="12">SUM(H27:I27)</f>
        <v>907</v>
      </c>
      <c r="K27" s="641">
        <f>SUM(K28:K34)</f>
        <v>118</v>
      </c>
      <c r="L27" s="641">
        <f>SUM(L28:L34)</f>
        <v>66378</v>
      </c>
      <c r="M27" s="641">
        <f>SUM(K27:L27)</f>
        <v>66496</v>
      </c>
      <c r="N27" s="252">
        <f>M27+J27+G27</f>
        <v>97394</v>
      </c>
      <c r="O27" s="642" t="s">
        <v>169</v>
      </c>
    </row>
    <row r="28" spans="1:15" s="352" customFormat="1" ht="22.9" customHeight="1" x14ac:dyDescent="0.2">
      <c r="A28" s="630" t="s">
        <v>136</v>
      </c>
      <c r="B28" s="233">
        <v>11</v>
      </c>
      <c r="C28" s="233">
        <v>6</v>
      </c>
      <c r="D28" s="233" t="s">
        <v>16</v>
      </c>
      <c r="E28" s="233" t="s">
        <v>16</v>
      </c>
      <c r="F28" s="233">
        <v>18049</v>
      </c>
      <c r="G28" s="487">
        <f t="shared" si="11"/>
        <v>18066</v>
      </c>
      <c r="H28" s="233">
        <v>358</v>
      </c>
      <c r="I28" s="233">
        <v>27</v>
      </c>
      <c r="J28" s="487">
        <f t="shared" si="12"/>
        <v>385</v>
      </c>
      <c r="K28" s="233">
        <v>93</v>
      </c>
      <c r="L28" s="233">
        <v>11047</v>
      </c>
      <c r="M28" s="487">
        <f t="shared" ref="M28:M34" si="13">SUM(K28:L28)</f>
        <v>11140</v>
      </c>
      <c r="N28" s="222">
        <f t="shared" ref="N28:N34" si="14">M28+J28+G28</f>
        <v>29591</v>
      </c>
      <c r="O28" s="631" t="s">
        <v>161</v>
      </c>
    </row>
    <row r="29" spans="1:15" s="352" customFormat="1" ht="22.9" customHeight="1" x14ac:dyDescent="0.2">
      <c r="A29" s="630" t="s">
        <v>137</v>
      </c>
      <c r="B29" s="233">
        <v>272</v>
      </c>
      <c r="C29" s="233">
        <v>9</v>
      </c>
      <c r="D29" s="233">
        <v>30</v>
      </c>
      <c r="E29" s="233" t="s">
        <v>16</v>
      </c>
      <c r="F29" s="233">
        <v>1136</v>
      </c>
      <c r="G29" s="487">
        <f t="shared" si="11"/>
        <v>1447</v>
      </c>
      <c r="H29" s="233">
        <v>201</v>
      </c>
      <c r="I29" s="233">
        <v>132</v>
      </c>
      <c r="J29" s="487">
        <f t="shared" si="12"/>
        <v>333</v>
      </c>
      <c r="K29" s="233">
        <v>25</v>
      </c>
      <c r="L29" s="233">
        <v>22565</v>
      </c>
      <c r="M29" s="487">
        <f t="shared" si="13"/>
        <v>22590</v>
      </c>
      <c r="N29" s="222">
        <f t="shared" si="14"/>
        <v>24370</v>
      </c>
      <c r="O29" s="631" t="s">
        <v>9</v>
      </c>
    </row>
    <row r="30" spans="1:15" s="352" customFormat="1" ht="22.9" customHeight="1" x14ac:dyDescent="0.2">
      <c r="A30" s="630" t="s">
        <v>138</v>
      </c>
      <c r="B30" s="233">
        <v>68</v>
      </c>
      <c r="C30" s="233">
        <v>8</v>
      </c>
      <c r="D30" s="233">
        <v>237</v>
      </c>
      <c r="E30" s="233" t="s">
        <v>16</v>
      </c>
      <c r="F30" s="233">
        <v>88</v>
      </c>
      <c r="G30" s="487">
        <f t="shared" si="11"/>
        <v>401</v>
      </c>
      <c r="H30" s="233">
        <v>55</v>
      </c>
      <c r="I30" s="233">
        <v>69</v>
      </c>
      <c r="J30" s="487">
        <f t="shared" si="12"/>
        <v>124</v>
      </c>
      <c r="K30" s="233" t="s">
        <v>16</v>
      </c>
      <c r="L30" s="233">
        <v>16560</v>
      </c>
      <c r="M30" s="487">
        <f t="shared" si="13"/>
        <v>16560</v>
      </c>
      <c r="N30" s="222">
        <f t="shared" si="14"/>
        <v>17085</v>
      </c>
      <c r="O30" s="631" t="s">
        <v>162</v>
      </c>
    </row>
    <row r="31" spans="1:15" s="352" customFormat="1" ht="22.9" customHeight="1" x14ac:dyDescent="0.2">
      <c r="A31" s="630" t="s">
        <v>139</v>
      </c>
      <c r="B31" s="233">
        <v>45</v>
      </c>
      <c r="C31" s="233">
        <v>10</v>
      </c>
      <c r="D31" s="233">
        <v>1324</v>
      </c>
      <c r="E31" s="233" t="s">
        <v>16</v>
      </c>
      <c r="F31" s="233" t="s">
        <v>16</v>
      </c>
      <c r="G31" s="487">
        <f t="shared" si="11"/>
        <v>1379</v>
      </c>
      <c r="H31" s="233">
        <v>16</v>
      </c>
      <c r="I31" s="233">
        <v>35</v>
      </c>
      <c r="J31" s="487">
        <f t="shared" si="12"/>
        <v>51</v>
      </c>
      <c r="K31" s="233" t="s">
        <v>16</v>
      </c>
      <c r="L31" s="233">
        <v>11158</v>
      </c>
      <c r="M31" s="487">
        <f t="shared" si="13"/>
        <v>11158</v>
      </c>
      <c r="N31" s="222">
        <f>M31+J31+G31</f>
        <v>12588</v>
      </c>
      <c r="O31" s="631" t="s">
        <v>7</v>
      </c>
    </row>
    <row r="32" spans="1:15" s="352" customFormat="1" ht="22.9" customHeight="1" x14ac:dyDescent="0.2">
      <c r="A32" s="630" t="s">
        <v>140</v>
      </c>
      <c r="B32" s="233">
        <v>46</v>
      </c>
      <c r="C32" s="233">
        <v>8</v>
      </c>
      <c r="D32" s="233">
        <v>3547</v>
      </c>
      <c r="E32" s="233" t="s">
        <v>16</v>
      </c>
      <c r="F32" s="233" t="s">
        <v>16</v>
      </c>
      <c r="G32" s="487">
        <f t="shared" si="11"/>
        <v>3601</v>
      </c>
      <c r="H32" s="233">
        <v>5</v>
      </c>
      <c r="I32" s="233">
        <v>9</v>
      </c>
      <c r="J32" s="487">
        <f t="shared" si="12"/>
        <v>14</v>
      </c>
      <c r="K32" s="233" t="s">
        <v>16</v>
      </c>
      <c r="L32" s="233">
        <v>4973</v>
      </c>
      <c r="M32" s="487">
        <f t="shared" si="13"/>
        <v>4973</v>
      </c>
      <c r="N32" s="222">
        <f t="shared" si="14"/>
        <v>8588</v>
      </c>
      <c r="O32" s="631" t="s">
        <v>6</v>
      </c>
    </row>
    <row r="33" spans="1:15" s="352" customFormat="1" ht="22.9" customHeight="1" x14ac:dyDescent="0.2">
      <c r="A33" s="630" t="s">
        <v>163</v>
      </c>
      <c r="B33" s="233">
        <v>41</v>
      </c>
      <c r="C33" s="233">
        <v>9</v>
      </c>
      <c r="D33" s="233">
        <v>3338</v>
      </c>
      <c r="E33" s="233" t="s">
        <v>16</v>
      </c>
      <c r="F33" s="233" t="s">
        <v>16</v>
      </c>
      <c r="G33" s="487">
        <f t="shared" si="11"/>
        <v>3388</v>
      </c>
      <c r="H33" s="233" t="s">
        <v>16</v>
      </c>
      <c r="I33" s="233" t="s">
        <v>16</v>
      </c>
      <c r="J33" s="1481">
        <f t="shared" si="12"/>
        <v>0</v>
      </c>
      <c r="K33" s="233" t="s">
        <v>16</v>
      </c>
      <c r="L33" s="233">
        <v>75</v>
      </c>
      <c r="M33" s="487">
        <f t="shared" si="13"/>
        <v>75</v>
      </c>
      <c r="N33" s="222">
        <f t="shared" si="14"/>
        <v>3463</v>
      </c>
      <c r="O33" s="631" t="s">
        <v>164</v>
      </c>
    </row>
    <row r="34" spans="1:15" s="352" customFormat="1" ht="22.9" customHeight="1" x14ac:dyDescent="0.2">
      <c r="A34" s="630" t="s">
        <v>166</v>
      </c>
      <c r="B34" s="233">
        <v>42</v>
      </c>
      <c r="C34" s="233">
        <v>19</v>
      </c>
      <c r="D34" s="233">
        <v>1648</v>
      </c>
      <c r="E34" s="233" t="s">
        <v>16</v>
      </c>
      <c r="F34" s="233" t="s">
        <v>16</v>
      </c>
      <c r="G34" s="487">
        <f t="shared" si="11"/>
        <v>1709</v>
      </c>
      <c r="H34" s="233" t="s">
        <v>16</v>
      </c>
      <c r="I34" s="233" t="s">
        <v>16</v>
      </c>
      <c r="J34" s="1481">
        <f t="shared" si="12"/>
        <v>0</v>
      </c>
      <c r="K34" s="233" t="s">
        <v>16</v>
      </c>
      <c r="L34" s="233" t="s">
        <v>16</v>
      </c>
      <c r="M34" s="1481">
        <f t="shared" si="13"/>
        <v>0</v>
      </c>
      <c r="N34" s="222">
        <f t="shared" si="14"/>
        <v>1709</v>
      </c>
      <c r="O34" s="631" t="s">
        <v>165</v>
      </c>
    </row>
    <row r="35" spans="1:15" s="81" customFormat="1" ht="22.9" customHeight="1" x14ac:dyDescent="0.2">
      <c r="A35" s="640" t="s">
        <v>1653</v>
      </c>
      <c r="B35" s="641">
        <f>SUM(B36:B42)</f>
        <v>92</v>
      </c>
      <c r="C35" s="641">
        <f>SUM(C36:C42)</f>
        <v>412</v>
      </c>
      <c r="D35" s="641">
        <f>SUM(D36:D42)</f>
        <v>1064</v>
      </c>
      <c r="E35" s="1487">
        <f>SUM(E36:E42)</f>
        <v>0</v>
      </c>
      <c r="F35" s="641">
        <f>SUM(F36:F42)</f>
        <v>513</v>
      </c>
      <c r="G35" s="641">
        <f t="shared" ref="G35:G42" si="15">SUM(B35:F35)</f>
        <v>2081</v>
      </c>
      <c r="H35" s="641">
        <f>SUM(H36:H42)</f>
        <v>59</v>
      </c>
      <c r="I35" s="641">
        <f>SUM(I36:I42)</f>
        <v>8</v>
      </c>
      <c r="J35" s="641">
        <f t="shared" ref="J35:J42" si="16">SUM(H35:I35)</f>
        <v>67</v>
      </c>
      <c r="K35" s="1487">
        <f>SUM(K36:K42)</f>
        <v>0</v>
      </c>
      <c r="L35" s="641">
        <f>SUM(L36:L42)</f>
        <v>770</v>
      </c>
      <c r="M35" s="641">
        <f t="shared" ref="M35:M42" si="17">SUM(K35:L35)</f>
        <v>770</v>
      </c>
      <c r="N35" s="252">
        <f t="shared" ref="N35:N42" si="18">M35+J35+G35</f>
        <v>2918</v>
      </c>
      <c r="O35" s="642" t="s">
        <v>170</v>
      </c>
    </row>
    <row r="36" spans="1:15" s="352" customFormat="1" ht="22.9" customHeight="1" x14ac:dyDescent="0.2">
      <c r="A36" s="630" t="s">
        <v>136</v>
      </c>
      <c r="B36" s="233">
        <v>24</v>
      </c>
      <c r="C36" s="233">
        <v>109</v>
      </c>
      <c r="D36" s="233" t="s">
        <v>16</v>
      </c>
      <c r="E36" s="233" t="s">
        <v>16</v>
      </c>
      <c r="F36" s="233">
        <v>468</v>
      </c>
      <c r="G36" s="487">
        <f t="shared" si="15"/>
        <v>601</v>
      </c>
      <c r="H36" s="233">
        <v>33</v>
      </c>
      <c r="I36" s="233">
        <v>1</v>
      </c>
      <c r="J36" s="487">
        <f t="shared" si="16"/>
        <v>34</v>
      </c>
      <c r="K36" s="233" t="s">
        <v>16</v>
      </c>
      <c r="L36" s="233">
        <v>68</v>
      </c>
      <c r="M36" s="487">
        <f t="shared" si="17"/>
        <v>68</v>
      </c>
      <c r="N36" s="222">
        <f t="shared" si="18"/>
        <v>703</v>
      </c>
      <c r="O36" s="631" t="s">
        <v>161</v>
      </c>
    </row>
    <row r="37" spans="1:15" s="352" customFormat="1" ht="22.9" customHeight="1" x14ac:dyDescent="0.2">
      <c r="A37" s="630" t="s">
        <v>137</v>
      </c>
      <c r="B37" s="233">
        <v>20</v>
      </c>
      <c r="C37" s="233">
        <v>100</v>
      </c>
      <c r="D37" s="233">
        <v>19</v>
      </c>
      <c r="E37" s="233" t="s">
        <v>16</v>
      </c>
      <c r="F37" s="233">
        <v>44</v>
      </c>
      <c r="G37" s="487">
        <f>SUM(B37:F37)</f>
        <v>183</v>
      </c>
      <c r="H37" s="233">
        <v>14</v>
      </c>
      <c r="I37" s="233">
        <v>2</v>
      </c>
      <c r="J37" s="487">
        <f>SUM(H37:I37)</f>
        <v>16</v>
      </c>
      <c r="K37" s="233" t="s">
        <v>16</v>
      </c>
      <c r="L37" s="233">
        <v>224</v>
      </c>
      <c r="M37" s="487">
        <f t="shared" si="17"/>
        <v>224</v>
      </c>
      <c r="N37" s="222">
        <f t="shared" si="18"/>
        <v>423</v>
      </c>
      <c r="O37" s="631" t="s">
        <v>9</v>
      </c>
    </row>
    <row r="38" spans="1:15" s="352" customFormat="1" ht="22.9" customHeight="1" x14ac:dyDescent="0.2">
      <c r="A38" s="630" t="s">
        <v>138</v>
      </c>
      <c r="B38" s="233">
        <v>9</v>
      </c>
      <c r="C38" s="233">
        <v>69</v>
      </c>
      <c r="D38" s="233">
        <v>38</v>
      </c>
      <c r="E38" s="233" t="s">
        <v>16</v>
      </c>
      <c r="F38" s="233">
        <v>1</v>
      </c>
      <c r="G38" s="487">
        <f t="shared" si="15"/>
        <v>117</v>
      </c>
      <c r="H38" s="233">
        <v>9</v>
      </c>
      <c r="I38" s="233">
        <v>2</v>
      </c>
      <c r="J38" s="487">
        <f t="shared" si="16"/>
        <v>11</v>
      </c>
      <c r="K38" s="233" t="s">
        <v>16</v>
      </c>
      <c r="L38" s="233">
        <v>204</v>
      </c>
      <c r="M38" s="487">
        <f t="shared" si="17"/>
        <v>204</v>
      </c>
      <c r="N38" s="222">
        <f t="shared" si="18"/>
        <v>332</v>
      </c>
      <c r="O38" s="631" t="s">
        <v>162</v>
      </c>
    </row>
    <row r="39" spans="1:15" s="352" customFormat="1" ht="22.9" customHeight="1" x14ac:dyDescent="0.2">
      <c r="A39" s="630" t="s">
        <v>139</v>
      </c>
      <c r="B39" s="233">
        <v>10</v>
      </c>
      <c r="C39" s="233">
        <v>39</v>
      </c>
      <c r="D39" s="233">
        <v>77</v>
      </c>
      <c r="E39" s="233" t="s">
        <v>16</v>
      </c>
      <c r="F39" s="233" t="s">
        <v>16</v>
      </c>
      <c r="G39" s="487">
        <f t="shared" si="15"/>
        <v>126</v>
      </c>
      <c r="H39" s="233">
        <v>3</v>
      </c>
      <c r="I39" s="233">
        <v>2</v>
      </c>
      <c r="J39" s="487">
        <f t="shared" si="16"/>
        <v>5</v>
      </c>
      <c r="K39" s="233" t="s">
        <v>16</v>
      </c>
      <c r="L39" s="233">
        <v>195</v>
      </c>
      <c r="M39" s="487">
        <f t="shared" si="17"/>
        <v>195</v>
      </c>
      <c r="N39" s="222">
        <f t="shared" si="18"/>
        <v>326</v>
      </c>
      <c r="O39" s="631" t="s">
        <v>7</v>
      </c>
    </row>
    <row r="40" spans="1:15" s="352" customFormat="1" ht="22.9" customHeight="1" x14ac:dyDescent="0.2">
      <c r="A40" s="630" t="s">
        <v>140</v>
      </c>
      <c r="B40" s="233">
        <v>5</v>
      </c>
      <c r="C40" s="233">
        <v>36</v>
      </c>
      <c r="D40" s="233">
        <v>208</v>
      </c>
      <c r="E40" s="233" t="s">
        <v>16</v>
      </c>
      <c r="F40" s="233" t="s">
        <v>16</v>
      </c>
      <c r="G40" s="487">
        <f t="shared" si="15"/>
        <v>249</v>
      </c>
      <c r="H40" s="233" t="s">
        <v>16</v>
      </c>
      <c r="I40" s="233">
        <v>1</v>
      </c>
      <c r="J40" s="487">
        <f t="shared" si="16"/>
        <v>1</v>
      </c>
      <c r="K40" s="233" t="s">
        <v>16</v>
      </c>
      <c r="L40" s="233">
        <v>77</v>
      </c>
      <c r="M40" s="487">
        <f t="shared" si="17"/>
        <v>77</v>
      </c>
      <c r="N40" s="222">
        <f t="shared" si="18"/>
        <v>327</v>
      </c>
      <c r="O40" s="631" t="s">
        <v>6</v>
      </c>
    </row>
    <row r="41" spans="1:15" s="352" customFormat="1" ht="22.9" customHeight="1" x14ac:dyDescent="0.2">
      <c r="A41" s="630" t="s">
        <v>163</v>
      </c>
      <c r="B41" s="233">
        <v>6</v>
      </c>
      <c r="C41" s="233">
        <v>21</v>
      </c>
      <c r="D41" s="233">
        <v>311</v>
      </c>
      <c r="E41" s="233" t="s">
        <v>16</v>
      </c>
      <c r="F41" s="233" t="s">
        <v>16</v>
      </c>
      <c r="G41" s="487">
        <f t="shared" si="15"/>
        <v>338</v>
      </c>
      <c r="H41" s="233" t="s">
        <v>16</v>
      </c>
      <c r="I41" s="233" t="s">
        <v>16</v>
      </c>
      <c r="J41" s="1481">
        <f t="shared" si="16"/>
        <v>0</v>
      </c>
      <c r="K41" s="233" t="s">
        <v>16</v>
      </c>
      <c r="L41" s="233">
        <v>2</v>
      </c>
      <c r="M41" s="487">
        <f t="shared" si="17"/>
        <v>2</v>
      </c>
      <c r="N41" s="222">
        <f t="shared" si="18"/>
        <v>340</v>
      </c>
      <c r="O41" s="631" t="s">
        <v>164</v>
      </c>
    </row>
    <row r="42" spans="1:15" s="352" customFormat="1" ht="22.9" customHeight="1" x14ac:dyDescent="0.2">
      <c r="A42" s="630" t="s">
        <v>166</v>
      </c>
      <c r="B42" s="233">
        <v>18</v>
      </c>
      <c r="C42" s="233">
        <v>38</v>
      </c>
      <c r="D42" s="233">
        <v>411</v>
      </c>
      <c r="E42" s="233" t="s">
        <v>16</v>
      </c>
      <c r="F42" s="233" t="s">
        <v>16</v>
      </c>
      <c r="G42" s="487">
        <f t="shared" si="15"/>
        <v>467</v>
      </c>
      <c r="H42" s="233" t="s">
        <v>16</v>
      </c>
      <c r="I42" s="233" t="s">
        <v>16</v>
      </c>
      <c r="J42" s="1481">
        <f t="shared" si="16"/>
        <v>0</v>
      </c>
      <c r="K42" s="233" t="s">
        <v>16</v>
      </c>
      <c r="L42" s="233" t="s">
        <v>16</v>
      </c>
      <c r="M42" s="1481">
        <f t="shared" si="17"/>
        <v>0</v>
      </c>
      <c r="N42" s="222">
        <f t="shared" si="18"/>
        <v>467</v>
      </c>
      <c r="O42" s="631" t="s">
        <v>165</v>
      </c>
    </row>
    <row r="43" spans="1:15" s="52" customFormat="1" ht="30" customHeight="1" x14ac:dyDescent="0.2">
      <c r="A43" s="1455" t="s">
        <v>1468</v>
      </c>
      <c r="B43" s="248">
        <f t="shared" ref="B43:N43" si="19">B44+B52</f>
        <v>998</v>
      </c>
      <c r="C43" s="248">
        <f t="shared" si="19"/>
        <v>810</v>
      </c>
      <c r="D43" s="248">
        <f t="shared" si="19"/>
        <v>6915</v>
      </c>
      <c r="E43" s="248">
        <f t="shared" si="19"/>
        <v>23641</v>
      </c>
      <c r="F43" s="248">
        <f t="shared" si="19"/>
        <v>28413</v>
      </c>
      <c r="G43" s="248">
        <f t="shared" si="19"/>
        <v>60777</v>
      </c>
      <c r="H43" s="248">
        <f t="shared" si="19"/>
        <v>990</v>
      </c>
      <c r="I43" s="248">
        <f t="shared" si="19"/>
        <v>183</v>
      </c>
      <c r="J43" s="248">
        <f t="shared" si="19"/>
        <v>1173</v>
      </c>
      <c r="K43" s="248">
        <f t="shared" si="19"/>
        <v>29</v>
      </c>
      <c r="L43" s="248">
        <f t="shared" si="19"/>
        <v>46195</v>
      </c>
      <c r="M43" s="248">
        <f t="shared" si="19"/>
        <v>46224</v>
      </c>
      <c r="N43" s="248">
        <f t="shared" si="19"/>
        <v>108174</v>
      </c>
      <c r="O43" s="1456" t="s">
        <v>172</v>
      </c>
    </row>
    <row r="44" spans="1:15" s="81" customFormat="1" ht="22.9" customHeight="1" x14ac:dyDescent="0.2">
      <c r="A44" s="640" t="s">
        <v>1496</v>
      </c>
      <c r="B44" s="641">
        <f>SUM(B45:B51)</f>
        <v>834</v>
      </c>
      <c r="C44" s="641">
        <f>SUM(C45:C51)</f>
        <v>212</v>
      </c>
      <c r="D44" s="641">
        <f>SUM(D45:D51)</f>
        <v>6524</v>
      </c>
      <c r="E44" s="641">
        <f>SUM(E45:E51)</f>
        <v>22643</v>
      </c>
      <c r="F44" s="641">
        <f>SUM(F45:F51)</f>
        <v>27976</v>
      </c>
      <c r="G44" s="641">
        <f t="shared" ref="G44:G51" si="20">SUM(B44:F44)</f>
        <v>58189</v>
      </c>
      <c r="H44" s="641">
        <f>SUM(H45:H51)</f>
        <v>960</v>
      </c>
      <c r="I44" s="641">
        <f>SUM(I45:I51)</f>
        <v>180</v>
      </c>
      <c r="J44" s="641">
        <f t="shared" ref="J44:J51" si="21">SUM(H44:I44)</f>
        <v>1140</v>
      </c>
      <c r="K44" s="641">
        <f>SUM(K45:K51)</f>
        <v>28</v>
      </c>
      <c r="L44" s="641">
        <f>SUM(L45:L51)</f>
        <v>45814</v>
      </c>
      <c r="M44" s="641">
        <f t="shared" ref="M44:M51" si="22">SUM(K44:L44)</f>
        <v>45842</v>
      </c>
      <c r="N44" s="252">
        <f t="shared" ref="N44:N51" si="23">M44+J44+G44</f>
        <v>105171</v>
      </c>
      <c r="O44" s="642" t="s">
        <v>169</v>
      </c>
    </row>
    <row r="45" spans="1:15" s="352" customFormat="1" ht="22.9" customHeight="1" x14ac:dyDescent="0.2">
      <c r="A45" s="630" t="s">
        <v>136</v>
      </c>
      <c r="B45" s="233">
        <v>1</v>
      </c>
      <c r="C45" s="233">
        <v>6</v>
      </c>
      <c r="D45" s="233" t="s">
        <v>16</v>
      </c>
      <c r="E45" s="233">
        <v>1227</v>
      </c>
      <c r="F45" s="233">
        <v>23191</v>
      </c>
      <c r="G45" s="487">
        <f t="shared" si="20"/>
        <v>24425</v>
      </c>
      <c r="H45" s="233">
        <v>475</v>
      </c>
      <c r="I45" s="233">
        <v>5</v>
      </c>
      <c r="J45" s="487">
        <f t="shared" si="21"/>
        <v>480</v>
      </c>
      <c r="K45" s="233">
        <v>13</v>
      </c>
      <c r="L45" s="233">
        <v>4051</v>
      </c>
      <c r="M45" s="487">
        <f t="shared" si="22"/>
        <v>4064</v>
      </c>
      <c r="N45" s="222">
        <f t="shared" si="23"/>
        <v>28969</v>
      </c>
      <c r="O45" s="631" t="s">
        <v>161</v>
      </c>
    </row>
    <row r="46" spans="1:15" s="352" customFormat="1" ht="22.9" customHeight="1" x14ac:dyDescent="0.2">
      <c r="A46" s="630" t="s">
        <v>137</v>
      </c>
      <c r="B46" s="233">
        <v>65</v>
      </c>
      <c r="C46" s="233">
        <v>4</v>
      </c>
      <c r="D46" s="233">
        <v>16</v>
      </c>
      <c r="E46" s="233">
        <v>3533</v>
      </c>
      <c r="F46" s="233">
        <v>4702</v>
      </c>
      <c r="G46" s="487">
        <f t="shared" si="20"/>
        <v>8320</v>
      </c>
      <c r="H46" s="233">
        <v>302</v>
      </c>
      <c r="I46" s="233">
        <v>92</v>
      </c>
      <c r="J46" s="487">
        <f t="shared" si="21"/>
        <v>394</v>
      </c>
      <c r="K46" s="233">
        <v>15</v>
      </c>
      <c r="L46" s="233">
        <v>16546</v>
      </c>
      <c r="M46" s="487">
        <f t="shared" si="22"/>
        <v>16561</v>
      </c>
      <c r="N46" s="222">
        <f>M46+J46+G46</f>
        <v>25275</v>
      </c>
      <c r="O46" s="631" t="s">
        <v>9</v>
      </c>
    </row>
    <row r="47" spans="1:15" s="352" customFormat="1" ht="22.9" customHeight="1" x14ac:dyDescent="0.2">
      <c r="A47" s="630" t="s">
        <v>138</v>
      </c>
      <c r="B47" s="233">
        <v>70</v>
      </c>
      <c r="C47" s="233">
        <v>4</v>
      </c>
      <c r="D47" s="233">
        <v>177</v>
      </c>
      <c r="E47" s="233">
        <v>3845</v>
      </c>
      <c r="F47" s="233">
        <v>83</v>
      </c>
      <c r="G47" s="487">
        <f t="shared" si="20"/>
        <v>4179</v>
      </c>
      <c r="H47" s="233">
        <v>65</v>
      </c>
      <c r="I47" s="233">
        <v>52</v>
      </c>
      <c r="J47" s="487">
        <f t="shared" si="21"/>
        <v>117</v>
      </c>
      <c r="K47" s="233" t="s">
        <v>16</v>
      </c>
      <c r="L47" s="233">
        <v>15766</v>
      </c>
      <c r="M47" s="487">
        <f t="shared" si="22"/>
        <v>15766</v>
      </c>
      <c r="N47" s="222">
        <f t="shared" si="23"/>
        <v>20062</v>
      </c>
      <c r="O47" s="631" t="s">
        <v>162</v>
      </c>
    </row>
    <row r="48" spans="1:15" s="352" customFormat="1" ht="22.9" customHeight="1" x14ac:dyDescent="0.2">
      <c r="A48" s="630" t="s">
        <v>139</v>
      </c>
      <c r="B48" s="233">
        <v>133</v>
      </c>
      <c r="C48" s="233">
        <v>11</v>
      </c>
      <c r="D48" s="233">
        <v>2192</v>
      </c>
      <c r="E48" s="233">
        <v>4349</v>
      </c>
      <c r="F48" s="233" t="s">
        <v>16</v>
      </c>
      <c r="G48" s="487">
        <f>SUM(B48:F48)</f>
        <v>6685</v>
      </c>
      <c r="H48" s="233">
        <v>83</v>
      </c>
      <c r="I48" s="233">
        <v>23</v>
      </c>
      <c r="J48" s="487">
        <f t="shared" si="21"/>
        <v>106</v>
      </c>
      <c r="K48" s="233" t="s">
        <v>16</v>
      </c>
      <c r="L48" s="233">
        <v>7763</v>
      </c>
      <c r="M48" s="487">
        <f t="shared" si="22"/>
        <v>7763</v>
      </c>
      <c r="N48" s="222">
        <f t="shared" si="23"/>
        <v>14554</v>
      </c>
      <c r="O48" s="631" t="s">
        <v>7</v>
      </c>
    </row>
    <row r="49" spans="1:15" s="352" customFormat="1" ht="22.9" customHeight="1" x14ac:dyDescent="0.2">
      <c r="A49" s="630" t="s">
        <v>140</v>
      </c>
      <c r="B49" s="233">
        <v>178</v>
      </c>
      <c r="C49" s="233">
        <v>30</v>
      </c>
      <c r="D49" s="233">
        <v>3212</v>
      </c>
      <c r="E49" s="233">
        <v>5357</v>
      </c>
      <c r="F49" s="233" t="s">
        <v>16</v>
      </c>
      <c r="G49" s="487">
        <f t="shared" si="20"/>
        <v>8777</v>
      </c>
      <c r="H49" s="233">
        <v>35</v>
      </c>
      <c r="I49" s="233">
        <v>8</v>
      </c>
      <c r="J49" s="487">
        <f t="shared" si="21"/>
        <v>43</v>
      </c>
      <c r="K49" s="233" t="s">
        <v>16</v>
      </c>
      <c r="L49" s="233">
        <v>1682</v>
      </c>
      <c r="M49" s="487">
        <f t="shared" si="22"/>
        <v>1682</v>
      </c>
      <c r="N49" s="222">
        <f t="shared" si="23"/>
        <v>10502</v>
      </c>
      <c r="O49" s="631" t="s">
        <v>6</v>
      </c>
    </row>
    <row r="50" spans="1:15" s="352" customFormat="1" ht="22.9" customHeight="1" x14ac:dyDescent="0.2">
      <c r="A50" s="630" t="s">
        <v>163</v>
      </c>
      <c r="B50" s="233">
        <v>193</v>
      </c>
      <c r="C50" s="233">
        <v>70</v>
      </c>
      <c r="D50" s="233">
        <v>797</v>
      </c>
      <c r="E50" s="233">
        <v>2955</v>
      </c>
      <c r="F50" s="233" t="s">
        <v>16</v>
      </c>
      <c r="G50" s="487">
        <f t="shared" si="20"/>
        <v>4015</v>
      </c>
      <c r="H50" s="233" t="s">
        <v>16</v>
      </c>
      <c r="I50" s="233" t="s">
        <v>16</v>
      </c>
      <c r="J50" s="1481">
        <f t="shared" si="21"/>
        <v>0</v>
      </c>
      <c r="K50" s="233" t="s">
        <v>16</v>
      </c>
      <c r="L50" s="233">
        <v>6</v>
      </c>
      <c r="M50" s="487">
        <f t="shared" si="22"/>
        <v>6</v>
      </c>
      <c r="N50" s="222">
        <f t="shared" si="23"/>
        <v>4021</v>
      </c>
      <c r="O50" s="631" t="s">
        <v>164</v>
      </c>
    </row>
    <row r="51" spans="1:15" s="352" customFormat="1" ht="22.9" customHeight="1" x14ac:dyDescent="0.2">
      <c r="A51" s="630" t="s">
        <v>166</v>
      </c>
      <c r="B51" s="233">
        <v>194</v>
      </c>
      <c r="C51" s="233">
        <v>87</v>
      </c>
      <c r="D51" s="233">
        <v>130</v>
      </c>
      <c r="E51" s="233">
        <v>1377</v>
      </c>
      <c r="F51" s="233" t="s">
        <v>16</v>
      </c>
      <c r="G51" s="487">
        <f t="shared" si="20"/>
        <v>1788</v>
      </c>
      <c r="H51" s="233" t="s">
        <v>16</v>
      </c>
      <c r="I51" s="233" t="s">
        <v>16</v>
      </c>
      <c r="J51" s="1481">
        <f t="shared" si="21"/>
        <v>0</v>
      </c>
      <c r="K51" s="233" t="s">
        <v>16</v>
      </c>
      <c r="L51" s="233" t="s">
        <v>16</v>
      </c>
      <c r="M51" s="1481">
        <f t="shared" si="22"/>
        <v>0</v>
      </c>
      <c r="N51" s="222">
        <f t="shared" si="23"/>
        <v>1788</v>
      </c>
      <c r="O51" s="631" t="s">
        <v>165</v>
      </c>
    </row>
    <row r="52" spans="1:15" s="81" customFormat="1" ht="22.9" customHeight="1" x14ac:dyDescent="0.2">
      <c r="A52" s="640" t="s">
        <v>1653</v>
      </c>
      <c r="B52" s="641">
        <f>SUM(B53:B59)</f>
        <v>164</v>
      </c>
      <c r="C52" s="641">
        <f>SUM(C53:C59)</f>
        <v>598</v>
      </c>
      <c r="D52" s="641">
        <f>SUM(D53:D59)</f>
        <v>391</v>
      </c>
      <c r="E52" s="641">
        <f>SUM(E53:E59)</f>
        <v>998</v>
      </c>
      <c r="F52" s="641">
        <f>SUM(F53:F59)</f>
        <v>437</v>
      </c>
      <c r="G52" s="641">
        <f t="shared" ref="G52:G59" si="24">SUM(B52:F52)</f>
        <v>2588</v>
      </c>
      <c r="H52" s="641">
        <f>SUM(H53:H59)</f>
        <v>30</v>
      </c>
      <c r="I52" s="641">
        <f>SUM(I53:I59)</f>
        <v>3</v>
      </c>
      <c r="J52" s="641">
        <f t="shared" ref="J52:J59" si="25">SUM(H52:I52)</f>
        <v>33</v>
      </c>
      <c r="K52" s="641">
        <f>SUM(K53:K59)</f>
        <v>1</v>
      </c>
      <c r="L52" s="641">
        <f>SUM(L53:L59)</f>
        <v>381</v>
      </c>
      <c r="M52" s="641">
        <f t="shared" ref="M52:M59" si="26">SUM(K52:L52)</f>
        <v>382</v>
      </c>
      <c r="N52" s="252">
        <f t="shared" ref="N52:N59" si="27">M52+J52+G52</f>
        <v>3003</v>
      </c>
      <c r="O52" s="642" t="s">
        <v>170</v>
      </c>
    </row>
    <row r="53" spans="1:15" s="352" customFormat="1" ht="22.9" customHeight="1" x14ac:dyDescent="0.2">
      <c r="A53" s="630" t="s">
        <v>136</v>
      </c>
      <c r="B53" s="233">
        <v>20</v>
      </c>
      <c r="C53" s="233">
        <v>97</v>
      </c>
      <c r="D53" s="233" t="s">
        <v>16</v>
      </c>
      <c r="E53" s="233">
        <v>20</v>
      </c>
      <c r="F53" s="233">
        <v>376</v>
      </c>
      <c r="G53" s="487">
        <f t="shared" si="24"/>
        <v>513</v>
      </c>
      <c r="H53" s="233">
        <v>9</v>
      </c>
      <c r="I53" s="233" t="s">
        <v>16</v>
      </c>
      <c r="J53" s="487">
        <f>SUM(H53:I53)</f>
        <v>9</v>
      </c>
      <c r="K53" s="233">
        <v>1</v>
      </c>
      <c r="L53" s="233">
        <v>25</v>
      </c>
      <c r="M53" s="487">
        <f t="shared" si="26"/>
        <v>26</v>
      </c>
      <c r="N53" s="222">
        <f t="shared" si="27"/>
        <v>548</v>
      </c>
      <c r="O53" s="631" t="s">
        <v>161</v>
      </c>
    </row>
    <row r="54" spans="1:15" s="352" customFormat="1" ht="22.9" customHeight="1" x14ac:dyDescent="0.2">
      <c r="A54" s="630" t="s">
        <v>137</v>
      </c>
      <c r="B54" s="233">
        <v>13</v>
      </c>
      <c r="C54" s="233">
        <v>88</v>
      </c>
      <c r="D54" s="233">
        <v>3</v>
      </c>
      <c r="E54" s="233">
        <v>48</v>
      </c>
      <c r="F54" s="233">
        <v>61</v>
      </c>
      <c r="G54" s="487">
        <f t="shared" si="24"/>
        <v>213</v>
      </c>
      <c r="H54" s="233">
        <v>11</v>
      </c>
      <c r="I54" s="233">
        <v>2</v>
      </c>
      <c r="J54" s="487">
        <f t="shared" si="25"/>
        <v>13</v>
      </c>
      <c r="K54" s="233" t="s">
        <v>16</v>
      </c>
      <c r="L54" s="233">
        <v>98</v>
      </c>
      <c r="M54" s="487">
        <f t="shared" si="26"/>
        <v>98</v>
      </c>
      <c r="N54" s="222">
        <f t="shared" si="27"/>
        <v>324</v>
      </c>
      <c r="O54" s="631" t="s">
        <v>9</v>
      </c>
    </row>
    <row r="55" spans="1:15" s="352" customFormat="1" ht="22.9" customHeight="1" x14ac:dyDescent="0.2">
      <c r="A55" s="630" t="s">
        <v>138</v>
      </c>
      <c r="B55" s="233">
        <v>12</v>
      </c>
      <c r="C55" s="233">
        <v>57</v>
      </c>
      <c r="D55" s="233">
        <v>11</v>
      </c>
      <c r="E55" s="233">
        <v>73</v>
      </c>
      <c r="F55" s="233" t="s">
        <v>16</v>
      </c>
      <c r="G55" s="487">
        <f t="shared" si="24"/>
        <v>153</v>
      </c>
      <c r="H55" s="233">
        <v>3</v>
      </c>
      <c r="I55" s="233">
        <v>1</v>
      </c>
      <c r="J55" s="487">
        <f t="shared" si="25"/>
        <v>4</v>
      </c>
      <c r="K55" s="233" t="s">
        <v>16</v>
      </c>
      <c r="L55" s="233">
        <v>114</v>
      </c>
      <c r="M55" s="487">
        <f>SUM(K55:L55)</f>
        <v>114</v>
      </c>
      <c r="N55" s="222">
        <f t="shared" si="27"/>
        <v>271</v>
      </c>
      <c r="O55" s="631" t="s">
        <v>162</v>
      </c>
    </row>
    <row r="56" spans="1:15" s="352" customFormat="1" ht="22.9" customHeight="1" x14ac:dyDescent="0.2">
      <c r="A56" s="630" t="s">
        <v>139</v>
      </c>
      <c r="B56" s="233">
        <v>17</v>
      </c>
      <c r="C56" s="233">
        <v>48</v>
      </c>
      <c r="D56" s="233">
        <v>50</v>
      </c>
      <c r="E56" s="233">
        <v>87</v>
      </c>
      <c r="F56" s="233" t="s">
        <v>16</v>
      </c>
      <c r="G56" s="487">
        <f t="shared" si="24"/>
        <v>202</v>
      </c>
      <c r="H56" s="233">
        <v>4</v>
      </c>
      <c r="I56" s="233" t="s">
        <v>16</v>
      </c>
      <c r="J56" s="487">
        <f t="shared" si="25"/>
        <v>4</v>
      </c>
      <c r="K56" s="233" t="s">
        <v>16</v>
      </c>
      <c r="L56" s="233">
        <v>110</v>
      </c>
      <c r="M56" s="487">
        <f t="shared" si="26"/>
        <v>110</v>
      </c>
      <c r="N56" s="222">
        <f t="shared" si="27"/>
        <v>316</v>
      </c>
      <c r="O56" s="631" t="s">
        <v>7</v>
      </c>
    </row>
    <row r="57" spans="1:15" s="352" customFormat="1" ht="22.9" customHeight="1" x14ac:dyDescent="0.2">
      <c r="A57" s="630" t="s">
        <v>140</v>
      </c>
      <c r="B57" s="233">
        <v>23</v>
      </c>
      <c r="C57" s="233">
        <v>78</v>
      </c>
      <c r="D57" s="233">
        <v>146</v>
      </c>
      <c r="E57" s="233">
        <v>219</v>
      </c>
      <c r="F57" s="233" t="s">
        <v>16</v>
      </c>
      <c r="G57" s="487">
        <f t="shared" si="24"/>
        <v>466</v>
      </c>
      <c r="H57" s="233">
        <v>3</v>
      </c>
      <c r="I57" s="233" t="s">
        <v>16</v>
      </c>
      <c r="J57" s="487">
        <f t="shared" si="25"/>
        <v>3</v>
      </c>
      <c r="K57" s="233" t="s">
        <v>16</v>
      </c>
      <c r="L57" s="233">
        <v>34</v>
      </c>
      <c r="M57" s="487">
        <f t="shared" si="26"/>
        <v>34</v>
      </c>
      <c r="N57" s="222">
        <f t="shared" si="27"/>
        <v>503</v>
      </c>
      <c r="O57" s="631" t="s">
        <v>6</v>
      </c>
    </row>
    <row r="58" spans="1:15" s="352" customFormat="1" ht="22.9" customHeight="1" x14ac:dyDescent="0.2">
      <c r="A58" s="630" t="s">
        <v>163</v>
      </c>
      <c r="B58" s="233">
        <v>34</v>
      </c>
      <c r="C58" s="233">
        <v>85</v>
      </c>
      <c r="D58" s="233">
        <v>114</v>
      </c>
      <c r="E58" s="233">
        <v>280</v>
      </c>
      <c r="F58" s="233" t="s">
        <v>16</v>
      </c>
      <c r="G58" s="487">
        <f t="shared" si="24"/>
        <v>513</v>
      </c>
      <c r="H58" s="233" t="s">
        <v>16</v>
      </c>
      <c r="I58" s="233" t="s">
        <v>16</v>
      </c>
      <c r="J58" s="1481">
        <f t="shared" si="25"/>
        <v>0</v>
      </c>
      <c r="K58" s="233" t="s">
        <v>16</v>
      </c>
      <c r="L58" s="233" t="s">
        <v>16</v>
      </c>
      <c r="M58" s="1481">
        <f t="shared" si="26"/>
        <v>0</v>
      </c>
      <c r="N58" s="222">
        <f t="shared" si="27"/>
        <v>513</v>
      </c>
      <c r="O58" s="631" t="s">
        <v>164</v>
      </c>
    </row>
    <row r="59" spans="1:15" s="352" customFormat="1" ht="22.9" customHeight="1" x14ac:dyDescent="0.2">
      <c r="A59" s="636" t="s">
        <v>166</v>
      </c>
      <c r="B59" s="462">
        <v>45</v>
      </c>
      <c r="C59" s="462">
        <v>145</v>
      </c>
      <c r="D59" s="462">
        <v>67</v>
      </c>
      <c r="E59" s="462">
        <v>271</v>
      </c>
      <c r="F59" s="462" t="s">
        <v>16</v>
      </c>
      <c r="G59" s="495">
        <f t="shared" si="24"/>
        <v>528</v>
      </c>
      <c r="H59" s="462" t="s">
        <v>16</v>
      </c>
      <c r="I59" s="462" t="s">
        <v>16</v>
      </c>
      <c r="J59" s="1488">
        <f t="shared" si="25"/>
        <v>0</v>
      </c>
      <c r="K59" s="462" t="s">
        <v>16</v>
      </c>
      <c r="L59" s="462" t="s">
        <v>16</v>
      </c>
      <c r="M59" s="1488">
        <f t="shared" si="26"/>
        <v>0</v>
      </c>
      <c r="N59" s="488">
        <f t="shared" si="27"/>
        <v>528</v>
      </c>
      <c r="O59" s="637" t="s">
        <v>165</v>
      </c>
    </row>
  </sheetData>
  <mergeCells count="20">
    <mergeCell ref="B7:B8"/>
    <mergeCell ref="K7:K8"/>
    <mergeCell ref="L7:L8"/>
    <mergeCell ref="N5:N8"/>
    <mergeCell ref="O5:O8"/>
    <mergeCell ref="M7:M8"/>
    <mergeCell ref="C7:C8"/>
    <mergeCell ref="D7:D8"/>
    <mergeCell ref="A1:O1"/>
    <mergeCell ref="A2:O2"/>
    <mergeCell ref="A3:O3"/>
    <mergeCell ref="B6:G6"/>
    <mergeCell ref="H6:M6"/>
    <mergeCell ref="B4:J4"/>
    <mergeCell ref="A5:A8"/>
    <mergeCell ref="B5:M5"/>
    <mergeCell ref="E7:E8"/>
    <mergeCell ref="F7:F8"/>
    <mergeCell ref="G7:G8"/>
    <mergeCell ref="H7:J7"/>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5" max="16383" man="1"/>
    <brk id="42"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3AD8-D380-4992-9503-B59F58C9601D}">
  <sheetPr>
    <tabColor theme="7" tint="-0.499984740745262"/>
    <pageSetUpPr fitToPage="1"/>
  </sheetPr>
  <dimension ref="A1:Q59"/>
  <sheetViews>
    <sheetView view="pageBreakPreview" zoomScale="60" zoomScaleNormal="100" workbookViewId="0">
      <selection activeCell="J20" sqref="J20"/>
    </sheetView>
  </sheetViews>
  <sheetFormatPr defaultColWidth="9.125" defaultRowHeight="12.75" x14ac:dyDescent="0.2"/>
  <cols>
    <col min="1" max="1" width="14.75" style="17" customWidth="1"/>
    <col min="2" max="9" width="9.75" style="17" customWidth="1"/>
    <col min="10" max="10" width="8.75" style="17" customWidth="1"/>
    <col min="11" max="12" width="10.75" style="17" customWidth="1"/>
    <col min="13" max="13" width="11.75" style="17" customWidth="1"/>
    <col min="14" max="14" width="14.75" style="17" customWidth="1"/>
    <col min="15" max="16384" width="9.125" style="17"/>
  </cols>
  <sheetData>
    <row r="1" spans="1:17" s="7" customFormat="1" ht="21" customHeight="1" x14ac:dyDescent="0.25">
      <c r="A1" s="1645" t="s">
        <v>1095</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182</v>
      </c>
    </row>
    <row r="3" spans="1:17" s="7" customFormat="1" ht="21" customHeight="1" x14ac:dyDescent="0.2">
      <c r="A3" s="1647" t="s">
        <v>1951</v>
      </c>
      <c r="B3" s="1647"/>
      <c r="C3" s="1647"/>
      <c r="D3" s="1647"/>
      <c r="E3" s="1647"/>
      <c r="F3" s="1647"/>
      <c r="G3" s="1647"/>
      <c r="H3" s="1647"/>
      <c r="I3" s="1647"/>
      <c r="J3" s="1647"/>
      <c r="K3" s="1647"/>
      <c r="L3" s="1647"/>
      <c r="M3" s="1647"/>
      <c r="N3" s="1647"/>
    </row>
    <row r="4" spans="1:17" s="12" customFormat="1" x14ac:dyDescent="0.2">
      <c r="A4" s="34" t="s">
        <v>156</v>
      </c>
      <c r="B4" s="1648"/>
      <c r="C4" s="1648"/>
      <c r="D4" s="1648"/>
      <c r="E4" s="1648"/>
      <c r="F4" s="1648"/>
      <c r="G4" s="1648"/>
      <c r="H4" s="1648"/>
      <c r="I4" s="1648"/>
      <c r="J4" s="27"/>
      <c r="K4" s="27"/>
      <c r="L4" s="27"/>
      <c r="M4" s="27"/>
      <c r="N4" s="23" t="s">
        <v>1870</v>
      </c>
    </row>
    <row r="5" spans="1:17" s="9" customFormat="1" ht="25.15" customHeight="1" x14ac:dyDescent="0.2">
      <c r="A5" s="1649" t="s">
        <v>997</v>
      </c>
      <c r="B5" s="1734" t="s">
        <v>1793</v>
      </c>
      <c r="C5" s="1735"/>
      <c r="D5" s="1735"/>
      <c r="E5" s="1735"/>
      <c r="F5" s="1735"/>
      <c r="G5" s="1735"/>
      <c r="H5" s="1735"/>
      <c r="I5" s="1735"/>
      <c r="J5" s="1735"/>
      <c r="K5" s="1735"/>
      <c r="L5" s="1736"/>
      <c r="M5" s="1761" t="s">
        <v>1791</v>
      </c>
      <c r="N5" s="1652" t="s">
        <v>996</v>
      </c>
    </row>
    <row r="6" spans="1:17" s="9" customFormat="1" ht="25.15" customHeight="1" x14ac:dyDescent="0.2">
      <c r="A6" s="1755"/>
      <c r="B6" s="1651" t="s">
        <v>1136</v>
      </c>
      <c r="C6" s="1651"/>
      <c r="D6" s="1651"/>
      <c r="E6" s="1651"/>
      <c r="F6" s="1651"/>
      <c r="G6" s="1760" t="s">
        <v>1135</v>
      </c>
      <c r="H6" s="1760"/>
      <c r="I6" s="1760"/>
      <c r="J6" s="1760"/>
      <c r="K6" s="1760"/>
      <c r="L6" s="1760"/>
      <c r="M6" s="1766"/>
      <c r="N6" s="1756"/>
    </row>
    <row r="7" spans="1:17" s="9" customFormat="1" ht="25.9" customHeight="1" x14ac:dyDescent="0.2">
      <c r="A7" s="1755"/>
      <c r="B7" s="1765" t="s">
        <v>1795</v>
      </c>
      <c r="C7" s="1765" t="s">
        <v>1002</v>
      </c>
      <c r="D7" s="1765" t="s">
        <v>1001</v>
      </c>
      <c r="E7" s="1765" t="s">
        <v>1000</v>
      </c>
      <c r="F7" s="1757" t="s">
        <v>1794</v>
      </c>
      <c r="G7" s="1681" t="s">
        <v>1957</v>
      </c>
      <c r="H7" s="1681"/>
      <c r="I7" s="1681"/>
      <c r="J7" s="1732" t="s">
        <v>999</v>
      </c>
      <c r="K7" s="1732" t="s">
        <v>998</v>
      </c>
      <c r="L7" s="1764" t="s">
        <v>1794</v>
      </c>
      <c r="M7" s="1766"/>
      <c r="N7" s="1756"/>
    </row>
    <row r="8" spans="1:17" s="9" customFormat="1" ht="75" customHeight="1" x14ac:dyDescent="0.2">
      <c r="A8" s="1650"/>
      <c r="B8" s="1677"/>
      <c r="C8" s="1677"/>
      <c r="D8" s="1677"/>
      <c r="E8" s="1677"/>
      <c r="F8" s="1758"/>
      <c r="G8" s="275" t="s">
        <v>58</v>
      </c>
      <c r="H8" s="275" t="s">
        <v>59</v>
      </c>
      <c r="I8" s="1452" t="s">
        <v>1794</v>
      </c>
      <c r="J8" s="1681"/>
      <c r="K8" s="1681"/>
      <c r="L8" s="1758"/>
      <c r="M8" s="1767"/>
      <c r="N8" s="1653"/>
    </row>
    <row r="9" spans="1:17" s="52" customFormat="1" ht="30" customHeight="1" x14ac:dyDescent="0.2">
      <c r="A9" s="1453" t="s">
        <v>1221</v>
      </c>
      <c r="B9" s="187">
        <f t="shared" ref="B9:M9" si="0">SUM(B10+B18)</f>
        <v>16652</v>
      </c>
      <c r="C9" s="187">
        <f t="shared" si="0"/>
        <v>2288</v>
      </c>
      <c r="D9" s="187">
        <f t="shared" si="0"/>
        <v>141081</v>
      </c>
      <c r="E9" s="187">
        <f t="shared" si="0"/>
        <v>91138</v>
      </c>
      <c r="F9" s="187">
        <f t="shared" si="0"/>
        <v>251159</v>
      </c>
      <c r="G9" s="187">
        <f t="shared" si="0"/>
        <v>860</v>
      </c>
      <c r="H9" s="187">
        <f t="shared" si="0"/>
        <v>1777</v>
      </c>
      <c r="I9" s="187">
        <f t="shared" si="0"/>
        <v>2637</v>
      </c>
      <c r="J9" s="187">
        <f t="shared" si="0"/>
        <v>1159</v>
      </c>
      <c r="K9" s="187">
        <f t="shared" si="0"/>
        <v>1933363</v>
      </c>
      <c r="L9" s="187">
        <f t="shared" si="0"/>
        <v>1934522</v>
      </c>
      <c r="M9" s="187">
        <f t="shared" si="0"/>
        <v>2188318</v>
      </c>
      <c r="N9" s="1454" t="s">
        <v>80</v>
      </c>
    </row>
    <row r="10" spans="1:17" s="81" customFormat="1" ht="22.9" customHeight="1" x14ac:dyDescent="0.2">
      <c r="A10" s="644" t="s">
        <v>1496</v>
      </c>
      <c r="B10" s="645">
        <f t="shared" ref="B10:E25" si="1">B27+B44</f>
        <v>15995</v>
      </c>
      <c r="C10" s="645">
        <f t="shared" si="1"/>
        <v>1106</v>
      </c>
      <c r="D10" s="645">
        <f t="shared" si="1"/>
        <v>139219</v>
      </c>
      <c r="E10" s="645">
        <f t="shared" si="1"/>
        <v>89909</v>
      </c>
      <c r="F10" s="645">
        <f t="shared" ref="F10:F25" si="2">SUM(B10:E10)</f>
        <v>246229</v>
      </c>
      <c r="G10" s="645">
        <f t="shared" ref="G10:H25" si="3">G27+G44</f>
        <v>841</v>
      </c>
      <c r="H10" s="645">
        <f t="shared" si="3"/>
        <v>1735</v>
      </c>
      <c r="I10" s="645">
        <f>SUM(G10:H10)</f>
        <v>2576</v>
      </c>
      <c r="J10" s="645">
        <f t="shared" ref="J10:K25" si="4">J27+J44</f>
        <v>1150</v>
      </c>
      <c r="K10" s="645">
        <f t="shared" si="4"/>
        <v>1931240</v>
      </c>
      <c r="L10" s="645">
        <f t="shared" ref="L10:L17" si="5">SUM(J10:K10)</f>
        <v>1932390</v>
      </c>
      <c r="M10" s="104">
        <f t="shared" ref="M10:M25" si="6">M27+M44</f>
        <v>2181195</v>
      </c>
      <c r="N10" s="646" t="s">
        <v>169</v>
      </c>
    </row>
    <row r="11" spans="1:17" s="352" customFormat="1" ht="22.9" customHeight="1" x14ac:dyDescent="0.2">
      <c r="A11" s="630" t="s">
        <v>136</v>
      </c>
      <c r="B11" s="233">
        <f t="shared" si="1"/>
        <v>696</v>
      </c>
      <c r="C11" s="233">
        <f t="shared" si="1"/>
        <v>67</v>
      </c>
      <c r="D11" s="233">
        <f t="shared" si="1"/>
        <v>8246</v>
      </c>
      <c r="E11" s="233">
        <f t="shared" si="1"/>
        <v>85708</v>
      </c>
      <c r="F11" s="487">
        <f t="shared" si="2"/>
        <v>94717</v>
      </c>
      <c r="G11" s="233">
        <f t="shared" si="3"/>
        <v>40</v>
      </c>
      <c r="H11" s="233">
        <f t="shared" si="3"/>
        <v>44</v>
      </c>
      <c r="I11" s="487">
        <f>SUM(G11:H11)</f>
        <v>84</v>
      </c>
      <c r="J11" s="233">
        <f t="shared" si="4"/>
        <v>410</v>
      </c>
      <c r="K11" s="233">
        <f t="shared" si="4"/>
        <v>144281</v>
      </c>
      <c r="L11" s="487">
        <f t="shared" si="5"/>
        <v>144691</v>
      </c>
      <c r="M11" s="222">
        <f t="shared" si="6"/>
        <v>239492</v>
      </c>
      <c r="N11" s="631" t="s">
        <v>161</v>
      </c>
    </row>
    <row r="12" spans="1:17" s="352" customFormat="1" ht="22.9" customHeight="1" x14ac:dyDescent="0.2">
      <c r="A12" s="630" t="s">
        <v>137</v>
      </c>
      <c r="B12" s="233">
        <f t="shared" si="1"/>
        <v>3707</v>
      </c>
      <c r="C12" s="233">
        <f t="shared" si="1"/>
        <v>75</v>
      </c>
      <c r="D12" s="233">
        <f t="shared" si="1"/>
        <v>51359</v>
      </c>
      <c r="E12" s="233">
        <f t="shared" si="1"/>
        <v>4201</v>
      </c>
      <c r="F12" s="487">
        <f t="shared" si="2"/>
        <v>59342</v>
      </c>
      <c r="G12" s="233">
        <f t="shared" si="3"/>
        <v>414</v>
      </c>
      <c r="H12" s="233">
        <f t="shared" si="3"/>
        <v>495</v>
      </c>
      <c r="I12" s="487">
        <f t="shared" ref="I12:I25" si="7">SUM(G12:H12)</f>
        <v>909</v>
      </c>
      <c r="J12" s="233">
        <f t="shared" si="4"/>
        <v>740</v>
      </c>
      <c r="K12" s="233">
        <f t="shared" si="4"/>
        <v>776747</v>
      </c>
      <c r="L12" s="487">
        <f t="shared" si="5"/>
        <v>777487</v>
      </c>
      <c r="M12" s="222">
        <f t="shared" si="6"/>
        <v>837738</v>
      </c>
      <c r="N12" s="631" t="s">
        <v>9</v>
      </c>
    </row>
    <row r="13" spans="1:17" s="352" customFormat="1" ht="22.9" customHeight="1" x14ac:dyDescent="0.2">
      <c r="A13" s="630" t="s">
        <v>138</v>
      </c>
      <c r="B13" s="233">
        <f t="shared" si="1"/>
        <v>2956</v>
      </c>
      <c r="C13" s="233">
        <f t="shared" si="1"/>
        <v>70</v>
      </c>
      <c r="D13" s="233">
        <f t="shared" si="1"/>
        <v>45392</v>
      </c>
      <c r="E13" s="1485">
        <f t="shared" si="1"/>
        <v>0</v>
      </c>
      <c r="F13" s="487">
        <f t="shared" si="2"/>
        <v>48418</v>
      </c>
      <c r="G13" s="233">
        <f t="shared" si="3"/>
        <v>217</v>
      </c>
      <c r="H13" s="233">
        <f t="shared" si="3"/>
        <v>641</v>
      </c>
      <c r="I13" s="487">
        <f t="shared" si="7"/>
        <v>858</v>
      </c>
      <c r="J13" s="1485">
        <f t="shared" si="4"/>
        <v>0</v>
      </c>
      <c r="K13" s="233">
        <f t="shared" si="4"/>
        <v>645467</v>
      </c>
      <c r="L13" s="487">
        <f t="shared" si="5"/>
        <v>645467</v>
      </c>
      <c r="M13" s="222">
        <f t="shared" si="6"/>
        <v>694743</v>
      </c>
      <c r="N13" s="631" t="s">
        <v>162</v>
      </c>
    </row>
    <row r="14" spans="1:17" s="352" customFormat="1" ht="22.9" customHeight="1" x14ac:dyDescent="0.2">
      <c r="A14" s="630" t="s">
        <v>139</v>
      </c>
      <c r="B14" s="233">
        <f t="shared" si="1"/>
        <v>1920</v>
      </c>
      <c r="C14" s="233">
        <f t="shared" si="1"/>
        <v>64</v>
      </c>
      <c r="D14" s="233">
        <f t="shared" si="1"/>
        <v>21411</v>
      </c>
      <c r="E14" s="1485">
        <f t="shared" si="1"/>
        <v>0</v>
      </c>
      <c r="F14" s="487">
        <f t="shared" si="2"/>
        <v>23395</v>
      </c>
      <c r="G14" s="233">
        <f t="shared" si="3"/>
        <v>118</v>
      </c>
      <c r="H14" s="233">
        <f t="shared" si="3"/>
        <v>418</v>
      </c>
      <c r="I14" s="487">
        <f t="shared" si="7"/>
        <v>536</v>
      </c>
      <c r="J14" s="1485">
        <f t="shared" si="4"/>
        <v>0</v>
      </c>
      <c r="K14" s="233">
        <f t="shared" si="4"/>
        <v>272711</v>
      </c>
      <c r="L14" s="487">
        <f t="shared" si="5"/>
        <v>272711</v>
      </c>
      <c r="M14" s="222">
        <f t="shared" si="6"/>
        <v>296642</v>
      </c>
      <c r="N14" s="631" t="s">
        <v>7</v>
      </c>
    </row>
    <row r="15" spans="1:17" s="352" customFormat="1" ht="22.9" customHeight="1" x14ac:dyDescent="0.2">
      <c r="A15" s="630" t="s">
        <v>140</v>
      </c>
      <c r="B15" s="233">
        <f t="shared" si="1"/>
        <v>3685</v>
      </c>
      <c r="C15" s="233">
        <f t="shared" si="1"/>
        <v>181</v>
      </c>
      <c r="D15" s="233">
        <f t="shared" si="1"/>
        <v>9003</v>
      </c>
      <c r="E15" s="1485">
        <f t="shared" si="1"/>
        <v>0</v>
      </c>
      <c r="F15" s="487">
        <f t="shared" si="2"/>
        <v>12869</v>
      </c>
      <c r="G15" s="233">
        <f t="shared" si="3"/>
        <v>44</v>
      </c>
      <c r="H15" s="233">
        <f t="shared" si="3"/>
        <v>108</v>
      </c>
      <c r="I15" s="487">
        <f t="shared" si="7"/>
        <v>152</v>
      </c>
      <c r="J15" s="1485">
        <f t="shared" si="4"/>
        <v>0</v>
      </c>
      <c r="K15" s="233">
        <f t="shared" si="4"/>
        <v>79098</v>
      </c>
      <c r="L15" s="487">
        <f t="shared" si="5"/>
        <v>79098</v>
      </c>
      <c r="M15" s="222">
        <f t="shared" si="6"/>
        <v>92119</v>
      </c>
      <c r="N15" s="631" t="s">
        <v>6</v>
      </c>
    </row>
    <row r="16" spans="1:17" s="352" customFormat="1" ht="22.9" customHeight="1" x14ac:dyDescent="0.2">
      <c r="A16" s="630" t="s">
        <v>163</v>
      </c>
      <c r="B16" s="233">
        <f t="shared" si="1"/>
        <v>2320</v>
      </c>
      <c r="C16" s="233">
        <f t="shared" si="1"/>
        <v>409</v>
      </c>
      <c r="D16" s="233">
        <f t="shared" si="1"/>
        <v>2967</v>
      </c>
      <c r="E16" s="1485">
        <f t="shared" si="1"/>
        <v>0</v>
      </c>
      <c r="F16" s="487">
        <f t="shared" si="2"/>
        <v>5696</v>
      </c>
      <c r="G16" s="233">
        <f t="shared" si="3"/>
        <v>7</v>
      </c>
      <c r="H16" s="233">
        <f t="shared" si="3"/>
        <v>29</v>
      </c>
      <c r="I16" s="487">
        <f t="shared" si="7"/>
        <v>36</v>
      </c>
      <c r="J16" s="1485">
        <f t="shared" si="4"/>
        <v>0</v>
      </c>
      <c r="K16" s="233">
        <f t="shared" si="4"/>
        <v>11588</v>
      </c>
      <c r="L16" s="487">
        <f t="shared" si="5"/>
        <v>11588</v>
      </c>
      <c r="M16" s="222">
        <f t="shared" si="6"/>
        <v>17320</v>
      </c>
      <c r="N16" s="631" t="s">
        <v>164</v>
      </c>
    </row>
    <row r="17" spans="1:14" s="352" customFormat="1" ht="22.9" customHeight="1" x14ac:dyDescent="0.2">
      <c r="A17" s="630" t="s">
        <v>166</v>
      </c>
      <c r="B17" s="233">
        <f t="shared" si="1"/>
        <v>711</v>
      </c>
      <c r="C17" s="233">
        <f t="shared" si="1"/>
        <v>240</v>
      </c>
      <c r="D17" s="233">
        <f t="shared" si="1"/>
        <v>841</v>
      </c>
      <c r="E17" s="1485">
        <f t="shared" si="1"/>
        <v>0</v>
      </c>
      <c r="F17" s="487">
        <f t="shared" si="2"/>
        <v>1792</v>
      </c>
      <c r="G17" s="233">
        <f t="shared" si="3"/>
        <v>1</v>
      </c>
      <c r="H17" s="1485">
        <f t="shared" si="3"/>
        <v>0</v>
      </c>
      <c r="I17" s="487">
        <f t="shared" si="7"/>
        <v>1</v>
      </c>
      <c r="J17" s="1485">
        <f t="shared" si="4"/>
        <v>0</v>
      </c>
      <c r="K17" s="233">
        <f t="shared" si="4"/>
        <v>1348</v>
      </c>
      <c r="L17" s="487">
        <f t="shared" si="5"/>
        <v>1348</v>
      </c>
      <c r="M17" s="222">
        <f t="shared" si="6"/>
        <v>3141</v>
      </c>
      <c r="N17" s="631" t="s">
        <v>165</v>
      </c>
    </row>
    <row r="18" spans="1:14" s="81" customFormat="1" ht="22.9" customHeight="1" x14ac:dyDescent="0.2">
      <c r="A18" s="644" t="s">
        <v>1653</v>
      </c>
      <c r="B18" s="645">
        <f t="shared" si="1"/>
        <v>657</v>
      </c>
      <c r="C18" s="645">
        <f t="shared" si="1"/>
        <v>1182</v>
      </c>
      <c r="D18" s="645">
        <f t="shared" si="1"/>
        <v>1862</v>
      </c>
      <c r="E18" s="645">
        <f t="shared" si="1"/>
        <v>1229</v>
      </c>
      <c r="F18" s="645">
        <f t="shared" si="2"/>
        <v>4930</v>
      </c>
      <c r="G18" s="645">
        <f t="shared" si="3"/>
        <v>19</v>
      </c>
      <c r="H18" s="645">
        <f t="shared" si="3"/>
        <v>42</v>
      </c>
      <c r="I18" s="645">
        <f t="shared" si="7"/>
        <v>61</v>
      </c>
      <c r="J18" s="645">
        <f t="shared" si="4"/>
        <v>9</v>
      </c>
      <c r="K18" s="645">
        <f t="shared" si="4"/>
        <v>2123</v>
      </c>
      <c r="L18" s="645">
        <f t="shared" ref="L18:L25" si="8">SUM(J18:K18)</f>
        <v>2132</v>
      </c>
      <c r="M18" s="104">
        <f t="shared" si="6"/>
        <v>7123</v>
      </c>
      <c r="N18" s="646" t="s">
        <v>170</v>
      </c>
    </row>
    <row r="19" spans="1:14" s="352" customFormat="1" ht="22.9" customHeight="1" x14ac:dyDescent="0.2">
      <c r="A19" s="630" t="s">
        <v>136</v>
      </c>
      <c r="B19" s="233">
        <f t="shared" si="1"/>
        <v>49</v>
      </c>
      <c r="C19" s="233">
        <f t="shared" si="1"/>
        <v>303</v>
      </c>
      <c r="D19" s="233">
        <f t="shared" si="1"/>
        <v>81</v>
      </c>
      <c r="E19" s="233">
        <f t="shared" si="1"/>
        <v>1152</v>
      </c>
      <c r="F19" s="487">
        <f t="shared" si="2"/>
        <v>1585</v>
      </c>
      <c r="G19" s="233">
        <f t="shared" si="3"/>
        <v>3</v>
      </c>
      <c r="H19" s="1485">
        <f t="shared" si="3"/>
        <v>0</v>
      </c>
      <c r="I19" s="487">
        <f t="shared" si="7"/>
        <v>3</v>
      </c>
      <c r="J19" s="233">
        <f t="shared" si="4"/>
        <v>4</v>
      </c>
      <c r="K19" s="233">
        <f t="shared" si="4"/>
        <v>66</v>
      </c>
      <c r="L19" s="487">
        <f t="shared" si="8"/>
        <v>70</v>
      </c>
      <c r="M19" s="222">
        <f t="shared" si="6"/>
        <v>1658</v>
      </c>
      <c r="N19" s="631" t="s">
        <v>161</v>
      </c>
    </row>
    <row r="20" spans="1:14" s="352" customFormat="1" ht="22.9" customHeight="1" x14ac:dyDescent="0.2">
      <c r="A20" s="630" t="s">
        <v>137</v>
      </c>
      <c r="B20" s="233">
        <f t="shared" si="1"/>
        <v>67</v>
      </c>
      <c r="C20" s="233">
        <f t="shared" si="1"/>
        <v>205</v>
      </c>
      <c r="D20" s="233">
        <f t="shared" si="1"/>
        <v>429</v>
      </c>
      <c r="E20" s="233">
        <f t="shared" si="1"/>
        <v>77</v>
      </c>
      <c r="F20" s="487">
        <f t="shared" si="2"/>
        <v>778</v>
      </c>
      <c r="G20" s="233">
        <f t="shared" si="3"/>
        <v>5</v>
      </c>
      <c r="H20" s="233">
        <f t="shared" si="3"/>
        <v>6</v>
      </c>
      <c r="I20" s="487">
        <f t="shared" si="7"/>
        <v>11</v>
      </c>
      <c r="J20" s="233">
        <f t="shared" si="4"/>
        <v>5</v>
      </c>
      <c r="K20" s="233">
        <f t="shared" si="4"/>
        <v>459</v>
      </c>
      <c r="L20" s="487">
        <f t="shared" si="8"/>
        <v>464</v>
      </c>
      <c r="M20" s="222">
        <f t="shared" si="6"/>
        <v>1253</v>
      </c>
      <c r="N20" s="631" t="s">
        <v>9</v>
      </c>
    </row>
    <row r="21" spans="1:14" s="352" customFormat="1" ht="22.9" customHeight="1" x14ac:dyDescent="0.2">
      <c r="A21" s="630" t="s">
        <v>138</v>
      </c>
      <c r="B21" s="233">
        <f t="shared" si="1"/>
        <v>49</v>
      </c>
      <c r="C21" s="233">
        <f t="shared" si="1"/>
        <v>112</v>
      </c>
      <c r="D21" s="233">
        <f t="shared" si="1"/>
        <v>445</v>
      </c>
      <c r="E21" s="1485">
        <f t="shared" si="1"/>
        <v>0</v>
      </c>
      <c r="F21" s="487">
        <f t="shared" si="2"/>
        <v>606</v>
      </c>
      <c r="G21" s="233">
        <f t="shared" si="3"/>
        <v>2</v>
      </c>
      <c r="H21" s="233">
        <f t="shared" si="3"/>
        <v>13</v>
      </c>
      <c r="I21" s="487">
        <f t="shared" si="7"/>
        <v>15</v>
      </c>
      <c r="J21" s="1485">
        <f t="shared" si="4"/>
        <v>0</v>
      </c>
      <c r="K21" s="233">
        <f t="shared" si="4"/>
        <v>633</v>
      </c>
      <c r="L21" s="487">
        <f t="shared" si="8"/>
        <v>633</v>
      </c>
      <c r="M21" s="222">
        <f t="shared" si="6"/>
        <v>1254</v>
      </c>
      <c r="N21" s="631" t="s">
        <v>162</v>
      </c>
    </row>
    <row r="22" spans="1:14" s="352" customFormat="1" ht="22.9" customHeight="1" x14ac:dyDescent="0.2">
      <c r="A22" s="630" t="s">
        <v>139</v>
      </c>
      <c r="B22" s="233">
        <f t="shared" si="1"/>
        <v>48</v>
      </c>
      <c r="C22" s="233">
        <f t="shared" si="1"/>
        <v>68</v>
      </c>
      <c r="D22" s="233">
        <f t="shared" si="1"/>
        <v>268</v>
      </c>
      <c r="E22" s="1485">
        <f t="shared" si="1"/>
        <v>0</v>
      </c>
      <c r="F22" s="487">
        <f t="shared" si="2"/>
        <v>384</v>
      </c>
      <c r="G22" s="233">
        <f t="shared" si="3"/>
        <v>7</v>
      </c>
      <c r="H22" s="233">
        <f t="shared" si="3"/>
        <v>15</v>
      </c>
      <c r="I22" s="487">
        <f t="shared" si="7"/>
        <v>22</v>
      </c>
      <c r="J22" s="1485">
        <f t="shared" si="4"/>
        <v>0</v>
      </c>
      <c r="K22" s="233">
        <f t="shared" si="4"/>
        <v>424</v>
      </c>
      <c r="L22" s="487">
        <f t="shared" si="8"/>
        <v>424</v>
      </c>
      <c r="M22" s="222">
        <f t="shared" si="6"/>
        <v>830</v>
      </c>
      <c r="N22" s="631" t="s">
        <v>7</v>
      </c>
    </row>
    <row r="23" spans="1:14" s="352" customFormat="1" ht="22.9" customHeight="1" x14ac:dyDescent="0.2">
      <c r="A23" s="630" t="s">
        <v>140</v>
      </c>
      <c r="B23" s="233">
        <f t="shared" si="1"/>
        <v>66</v>
      </c>
      <c r="C23" s="233">
        <f t="shared" si="1"/>
        <v>73</v>
      </c>
      <c r="D23" s="233">
        <f t="shared" si="1"/>
        <v>230</v>
      </c>
      <c r="E23" s="1485">
        <f t="shared" si="1"/>
        <v>0</v>
      </c>
      <c r="F23" s="487">
        <f t="shared" si="2"/>
        <v>369</v>
      </c>
      <c r="G23" s="233">
        <f t="shared" si="3"/>
        <v>1</v>
      </c>
      <c r="H23" s="233">
        <f t="shared" si="3"/>
        <v>6</v>
      </c>
      <c r="I23" s="487">
        <f t="shared" si="7"/>
        <v>7</v>
      </c>
      <c r="J23" s="1485">
        <f t="shared" si="4"/>
        <v>0</v>
      </c>
      <c r="K23" s="233">
        <f t="shared" si="4"/>
        <v>316</v>
      </c>
      <c r="L23" s="487">
        <f t="shared" si="8"/>
        <v>316</v>
      </c>
      <c r="M23" s="222">
        <f t="shared" si="6"/>
        <v>692</v>
      </c>
      <c r="N23" s="631" t="s">
        <v>6</v>
      </c>
    </row>
    <row r="24" spans="1:14" s="352" customFormat="1" ht="22.9" customHeight="1" x14ac:dyDescent="0.2">
      <c r="A24" s="630" t="s">
        <v>163</v>
      </c>
      <c r="B24" s="233">
        <f t="shared" si="1"/>
        <v>216</v>
      </c>
      <c r="C24" s="233">
        <f t="shared" si="1"/>
        <v>201</v>
      </c>
      <c r="D24" s="233">
        <f t="shared" si="1"/>
        <v>244</v>
      </c>
      <c r="E24" s="1485">
        <f t="shared" si="1"/>
        <v>0</v>
      </c>
      <c r="F24" s="487">
        <f t="shared" si="2"/>
        <v>661</v>
      </c>
      <c r="G24" s="233">
        <f t="shared" si="3"/>
        <v>1</v>
      </c>
      <c r="H24" s="233">
        <f t="shared" si="3"/>
        <v>2</v>
      </c>
      <c r="I24" s="487">
        <f t="shared" si="7"/>
        <v>3</v>
      </c>
      <c r="J24" s="1485">
        <f t="shared" si="4"/>
        <v>0</v>
      </c>
      <c r="K24" s="233">
        <f t="shared" si="4"/>
        <v>157</v>
      </c>
      <c r="L24" s="487">
        <f t="shared" si="8"/>
        <v>157</v>
      </c>
      <c r="M24" s="222">
        <f t="shared" si="6"/>
        <v>821</v>
      </c>
      <c r="N24" s="631" t="s">
        <v>164</v>
      </c>
    </row>
    <row r="25" spans="1:14" s="352" customFormat="1" ht="22.9" customHeight="1" x14ac:dyDescent="0.2">
      <c r="A25" s="638" t="s">
        <v>166</v>
      </c>
      <c r="B25" s="643">
        <f t="shared" si="1"/>
        <v>162</v>
      </c>
      <c r="C25" s="643">
        <f t="shared" si="1"/>
        <v>220</v>
      </c>
      <c r="D25" s="643">
        <f t="shared" si="1"/>
        <v>165</v>
      </c>
      <c r="E25" s="1489">
        <f t="shared" si="1"/>
        <v>0</v>
      </c>
      <c r="F25" s="1451">
        <f t="shared" si="2"/>
        <v>547</v>
      </c>
      <c r="G25" s="1489">
        <f t="shared" si="3"/>
        <v>0</v>
      </c>
      <c r="H25" s="1489">
        <f t="shared" si="3"/>
        <v>0</v>
      </c>
      <c r="I25" s="1490">
        <f t="shared" si="7"/>
        <v>0</v>
      </c>
      <c r="J25" s="1489">
        <f t="shared" si="4"/>
        <v>0</v>
      </c>
      <c r="K25" s="643">
        <f t="shared" si="4"/>
        <v>68</v>
      </c>
      <c r="L25" s="1451">
        <f t="shared" si="8"/>
        <v>68</v>
      </c>
      <c r="M25" s="554">
        <f t="shared" si="6"/>
        <v>615</v>
      </c>
      <c r="N25" s="639" t="s">
        <v>165</v>
      </c>
    </row>
    <row r="26" spans="1:14" s="52" customFormat="1" ht="30" customHeight="1" x14ac:dyDescent="0.2">
      <c r="A26" s="1453" t="s">
        <v>706</v>
      </c>
      <c r="B26" s="187">
        <f t="shared" ref="B26:M26" si="9">B27+B35</f>
        <v>10857</v>
      </c>
      <c r="C26" s="187">
        <f t="shared" si="9"/>
        <v>1471</v>
      </c>
      <c r="D26" s="1491">
        <f t="shared" si="9"/>
        <v>0</v>
      </c>
      <c r="E26" s="187">
        <f t="shared" si="9"/>
        <v>46038</v>
      </c>
      <c r="F26" s="187">
        <f t="shared" si="9"/>
        <v>58366</v>
      </c>
      <c r="G26" s="187">
        <f t="shared" si="9"/>
        <v>381</v>
      </c>
      <c r="H26" s="187">
        <f t="shared" si="9"/>
        <v>475</v>
      </c>
      <c r="I26" s="187">
        <f t="shared" si="9"/>
        <v>856</v>
      </c>
      <c r="J26" s="187">
        <f t="shared" si="9"/>
        <v>679</v>
      </c>
      <c r="K26" s="187">
        <f t="shared" si="9"/>
        <v>1644955</v>
      </c>
      <c r="L26" s="187">
        <f t="shared" si="9"/>
        <v>1645634</v>
      </c>
      <c r="M26" s="187">
        <f t="shared" si="9"/>
        <v>1704856</v>
      </c>
      <c r="N26" s="1454" t="s">
        <v>171</v>
      </c>
    </row>
    <row r="27" spans="1:14" s="81" customFormat="1" ht="22.9" customHeight="1" x14ac:dyDescent="0.2">
      <c r="A27" s="644" t="s">
        <v>1496</v>
      </c>
      <c r="B27" s="645">
        <f>SUM(B28:B34)</f>
        <v>10507</v>
      </c>
      <c r="C27" s="645">
        <f>SUM(C28:C34)</f>
        <v>725</v>
      </c>
      <c r="D27" s="1492">
        <f>SUM(D28:D34)</f>
        <v>0</v>
      </c>
      <c r="E27" s="645">
        <f>SUM(E28:E34)</f>
        <v>45309</v>
      </c>
      <c r="F27" s="645">
        <f t="shared" ref="F27:F42" si="10">SUM(B27:E27)</f>
        <v>56541</v>
      </c>
      <c r="G27" s="645">
        <f>SUM(G28:G34)</f>
        <v>375</v>
      </c>
      <c r="H27" s="645">
        <f>SUM(H28:H34)</f>
        <v>464</v>
      </c>
      <c r="I27" s="645">
        <f t="shared" ref="I27:I34" si="11">SUM(G27:H27)</f>
        <v>839</v>
      </c>
      <c r="J27" s="645">
        <f>SUM(J28:J34)</f>
        <v>672</v>
      </c>
      <c r="K27" s="645">
        <f>SUM(K28:K34)</f>
        <v>1643505</v>
      </c>
      <c r="L27" s="645">
        <f>SUM(J27:K27)</f>
        <v>1644177</v>
      </c>
      <c r="M27" s="104">
        <f>L27+I27+F27</f>
        <v>1701557</v>
      </c>
      <c r="N27" s="646" t="s">
        <v>169</v>
      </c>
    </row>
    <row r="28" spans="1:14" s="352" customFormat="1" ht="22.9" customHeight="1" x14ac:dyDescent="0.2">
      <c r="A28" s="630" t="s">
        <v>136</v>
      </c>
      <c r="B28" s="233">
        <v>167</v>
      </c>
      <c r="C28" s="233">
        <v>43</v>
      </c>
      <c r="D28" s="233" t="s">
        <v>16</v>
      </c>
      <c r="E28" s="233">
        <v>43577</v>
      </c>
      <c r="F28" s="487">
        <f t="shared" si="10"/>
        <v>43787</v>
      </c>
      <c r="G28" s="233">
        <v>31</v>
      </c>
      <c r="H28" s="233">
        <v>22</v>
      </c>
      <c r="I28" s="487">
        <f t="shared" si="11"/>
        <v>53</v>
      </c>
      <c r="J28" s="233">
        <v>235</v>
      </c>
      <c r="K28" s="233">
        <v>132746</v>
      </c>
      <c r="L28" s="487">
        <f t="shared" ref="L28:L34" si="12">SUM(J28:K28)</f>
        <v>132981</v>
      </c>
      <c r="M28" s="222">
        <f t="shared" ref="M28:M34" si="13">L28+I28+F28</f>
        <v>176821</v>
      </c>
      <c r="N28" s="631" t="s">
        <v>161</v>
      </c>
    </row>
    <row r="29" spans="1:14" s="352" customFormat="1" ht="22.9" customHeight="1" x14ac:dyDescent="0.2">
      <c r="A29" s="630" t="s">
        <v>137</v>
      </c>
      <c r="B29" s="233">
        <v>2154</v>
      </c>
      <c r="C29" s="233">
        <v>35</v>
      </c>
      <c r="D29" s="233" t="s">
        <v>16</v>
      </c>
      <c r="E29" s="233">
        <v>1732</v>
      </c>
      <c r="F29" s="487">
        <f t="shared" si="10"/>
        <v>3921</v>
      </c>
      <c r="G29" s="233">
        <v>161</v>
      </c>
      <c r="H29" s="233">
        <v>93</v>
      </c>
      <c r="I29" s="487">
        <f t="shared" si="11"/>
        <v>254</v>
      </c>
      <c r="J29" s="233">
        <v>437</v>
      </c>
      <c r="K29" s="233">
        <v>651021</v>
      </c>
      <c r="L29" s="487">
        <f t="shared" si="12"/>
        <v>651458</v>
      </c>
      <c r="M29" s="222">
        <f t="shared" si="13"/>
        <v>655633</v>
      </c>
      <c r="N29" s="631" t="s">
        <v>9</v>
      </c>
    </row>
    <row r="30" spans="1:14" s="352" customFormat="1" ht="22.9" customHeight="1" x14ac:dyDescent="0.2">
      <c r="A30" s="630" t="s">
        <v>138</v>
      </c>
      <c r="B30" s="233">
        <v>1568</v>
      </c>
      <c r="C30" s="233">
        <v>31</v>
      </c>
      <c r="D30" s="233" t="s">
        <v>16</v>
      </c>
      <c r="E30" s="233" t="s">
        <v>16</v>
      </c>
      <c r="F30" s="487">
        <f t="shared" si="10"/>
        <v>1599</v>
      </c>
      <c r="G30" s="233">
        <v>143</v>
      </c>
      <c r="H30" s="233">
        <v>189</v>
      </c>
      <c r="I30" s="487">
        <f t="shared" si="11"/>
        <v>332</v>
      </c>
      <c r="J30" s="233" t="s">
        <v>16</v>
      </c>
      <c r="K30" s="233">
        <v>543285</v>
      </c>
      <c r="L30" s="487">
        <f t="shared" si="12"/>
        <v>543285</v>
      </c>
      <c r="M30" s="222">
        <f>L30+I30+F30</f>
        <v>545216</v>
      </c>
      <c r="N30" s="631" t="s">
        <v>162</v>
      </c>
    </row>
    <row r="31" spans="1:14" s="352" customFormat="1" ht="22.9" customHeight="1" x14ac:dyDescent="0.2">
      <c r="A31" s="630" t="s">
        <v>139</v>
      </c>
      <c r="B31" s="233">
        <v>972</v>
      </c>
      <c r="C31" s="233">
        <v>34</v>
      </c>
      <c r="D31" s="233" t="s">
        <v>16</v>
      </c>
      <c r="E31" s="233" t="s">
        <v>16</v>
      </c>
      <c r="F31" s="487">
        <f t="shared" si="10"/>
        <v>1006</v>
      </c>
      <c r="G31" s="233">
        <v>34</v>
      </c>
      <c r="H31" s="233">
        <v>109</v>
      </c>
      <c r="I31" s="487">
        <f t="shared" si="11"/>
        <v>143</v>
      </c>
      <c r="J31" s="233" t="s">
        <v>16</v>
      </c>
      <c r="K31" s="233">
        <v>235176</v>
      </c>
      <c r="L31" s="487">
        <f t="shared" si="12"/>
        <v>235176</v>
      </c>
      <c r="M31" s="222">
        <f>L31+I31+F31</f>
        <v>236325</v>
      </c>
      <c r="N31" s="631" t="s">
        <v>7</v>
      </c>
    </row>
    <row r="32" spans="1:14" s="352" customFormat="1" ht="22.9" customHeight="1" x14ac:dyDescent="0.2">
      <c r="A32" s="630" t="s">
        <v>140</v>
      </c>
      <c r="B32" s="233">
        <v>3052</v>
      </c>
      <c r="C32" s="233">
        <v>105</v>
      </c>
      <c r="D32" s="233" t="s">
        <v>16</v>
      </c>
      <c r="E32" s="233" t="s">
        <v>16</v>
      </c>
      <c r="F32" s="487">
        <f t="shared" si="10"/>
        <v>3157</v>
      </c>
      <c r="G32" s="233">
        <v>6</v>
      </c>
      <c r="H32" s="233">
        <v>42</v>
      </c>
      <c r="I32" s="487">
        <f t="shared" si="11"/>
        <v>48</v>
      </c>
      <c r="J32" s="233" t="s">
        <v>16</v>
      </c>
      <c r="K32" s="233">
        <v>69876</v>
      </c>
      <c r="L32" s="487">
        <f t="shared" si="12"/>
        <v>69876</v>
      </c>
      <c r="M32" s="222">
        <f t="shared" si="13"/>
        <v>73081</v>
      </c>
      <c r="N32" s="631" t="s">
        <v>6</v>
      </c>
    </row>
    <row r="33" spans="1:14" s="352" customFormat="1" ht="22.9" customHeight="1" x14ac:dyDescent="0.2">
      <c r="A33" s="630" t="s">
        <v>163</v>
      </c>
      <c r="B33" s="233">
        <v>1977</v>
      </c>
      <c r="C33" s="233">
        <v>309</v>
      </c>
      <c r="D33" s="233" t="s">
        <v>16</v>
      </c>
      <c r="E33" s="233" t="s">
        <v>16</v>
      </c>
      <c r="F33" s="487">
        <f t="shared" si="10"/>
        <v>2286</v>
      </c>
      <c r="G33" s="233" t="s">
        <v>16</v>
      </c>
      <c r="H33" s="233">
        <v>9</v>
      </c>
      <c r="I33" s="487">
        <f t="shared" si="11"/>
        <v>9</v>
      </c>
      <c r="J33" s="233" t="s">
        <v>16</v>
      </c>
      <c r="K33" s="233">
        <v>10295</v>
      </c>
      <c r="L33" s="487">
        <f t="shared" si="12"/>
        <v>10295</v>
      </c>
      <c r="M33" s="222">
        <f t="shared" si="13"/>
        <v>12590</v>
      </c>
      <c r="N33" s="631" t="s">
        <v>164</v>
      </c>
    </row>
    <row r="34" spans="1:14" s="352" customFormat="1" ht="22.9" customHeight="1" x14ac:dyDescent="0.2">
      <c r="A34" s="630" t="s">
        <v>166</v>
      </c>
      <c r="B34" s="233">
        <v>617</v>
      </c>
      <c r="C34" s="233">
        <v>168</v>
      </c>
      <c r="D34" s="233" t="s">
        <v>16</v>
      </c>
      <c r="E34" s="233" t="s">
        <v>16</v>
      </c>
      <c r="F34" s="487">
        <f t="shared" si="10"/>
        <v>785</v>
      </c>
      <c r="G34" s="233" t="s">
        <v>16</v>
      </c>
      <c r="H34" s="233" t="s">
        <v>16</v>
      </c>
      <c r="I34" s="1481">
        <f t="shared" si="11"/>
        <v>0</v>
      </c>
      <c r="J34" s="233" t="s">
        <v>16</v>
      </c>
      <c r="K34" s="233">
        <v>1106</v>
      </c>
      <c r="L34" s="487">
        <f t="shared" si="12"/>
        <v>1106</v>
      </c>
      <c r="M34" s="222">
        <f t="shared" si="13"/>
        <v>1891</v>
      </c>
      <c r="N34" s="631" t="s">
        <v>165</v>
      </c>
    </row>
    <row r="35" spans="1:14" s="81" customFormat="1" ht="22.9" customHeight="1" x14ac:dyDescent="0.2">
      <c r="A35" s="644" t="s">
        <v>1653</v>
      </c>
      <c r="B35" s="645">
        <f>SUM(B36:B42)</f>
        <v>350</v>
      </c>
      <c r="C35" s="645">
        <f>SUM(C36:C42)</f>
        <v>746</v>
      </c>
      <c r="D35" s="1492">
        <f>SUM(D36:D42)</f>
        <v>0</v>
      </c>
      <c r="E35" s="645">
        <f>SUM(E36:E42)</f>
        <v>729</v>
      </c>
      <c r="F35" s="645">
        <f t="shared" si="10"/>
        <v>1825</v>
      </c>
      <c r="G35" s="645">
        <f>SUM(G36:G42)</f>
        <v>6</v>
      </c>
      <c r="H35" s="645">
        <f>SUM(H36:H42)</f>
        <v>11</v>
      </c>
      <c r="I35" s="645">
        <f t="shared" ref="I35:I42" si="14">SUM(G35:H35)</f>
        <v>17</v>
      </c>
      <c r="J35" s="645">
        <f>SUM(J36:J42)</f>
        <v>7</v>
      </c>
      <c r="K35" s="645">
        <f>SUM(K36:K42)</f>
        <v>1450</v>
      </c>
      <c r="L35" s="645">
        <f t="shared" ref="L35:L42" si="15">SUM(J35:K35)</f>
        <v>1457</v>
      </c>
      <c r="M35" s="104">
        <f t="shared" ref="M35:M42" si="16">L35+I35+F35</f>
        <v>3299</v>
      </c>
      <c r="N35" s="646" t="s">
        <v>170</v>
      </c>
    </row>
    <row r="36" spans="1:14" s="352" customFormat="1" ht="22.9" customHeight="1" x14ac:dyDescent="0.2">
      <c r="A36" s="630" t="s">
        <v>136</v>
      </c>
      <c r="B36" s="233">
        <v>16</v>
      </c>
      <c r="C36" s="233">
        <v>191</v>
      </c>
      <c r="D36" s="233" t="s">
        <v>16</v>
      </c>
      <c r="E36" s="233">
        <v>685</v>
      </c>
      <c r="F36" s="487">
        <f t="shared" si="10"/>
        <v>892</v>
      </c>
      <c r="G36" s="233">
        <v>1</v>
      </c>
      <c r="H36" s="233" t="s">
        <v>16</v>
      </c>
      <c r="I36" s="487">
        <f t="shared" si="14"/>
        <v>1</v>
      </c>
      <c r="J36" s="233">
        <v>3</v>
      </c>
      <c r="K36" s="233">
        <v>45</v>
      </c>
      <c r="L36" s="487">
        <f t="shared" si="15"/>
        <v>48</v>
      </c>
      <c r="M36" s="222">
        <f t="shared" si="16"/>
        <v>941</v>
      </c>
      <c r="N36" s="631" t="s">
        <v>161</v>
      </c>
    </row>
    <row r="37" spans="1:14" s="352" customFormat="1" ht="22.9" customHeight="1" x14ac:dyDescent="0.2">
      <c r="A37" s="630" t="s">
        <v>137</v>
      </c>
      <c r="B37" s="233">
        <v>29</v>
      </c>
      <c r="C37" s="233">
        <v>128</v>
      </c>
      <c r="D37" s="233" t="s">
        <v>16</v>
      </c>
      <c r="E37" s="233">
        <v>44</v>
      </c>
      <c r="F37" s="487">
        <f t="shared" si="10"/>
        <v>201</v>
      </c>
      <c r="G37" s="233">
        <v>3</v>
      </c>
      <c r="H37" s="233" t="s">
        <v>16</v>
      </c>
      <c r="I37" s="487">
        <f>SUM(G37:H37)</f>
        <v>3</v>
      </c>
      <c r="J37" s="233">
        <v>4</v>
      </c>
      <c r="K37" s="233">
        <v>250</v>
      </c>
      <c r="L37" s="487">
        <f t="shared" si="15"/>
        <v>254</v>
      </c>
      <c r="M37" s="222">
        <f t="shared" si="16"/>
        <v>458</v>
      </c>
      <c r="N37" s="631" t="s">
        <v>9</v>
      </c>
    </row>
    <row r="38" spans="1:14" s="352" customFormat="1" ht="22.9" customHeight="1" x14ac:dyDescent="0.2">
      <c r="A38" s="630" t="s">
        <v>138</v>
      </c>
      <c r="B38" s="233">
        <v>15</v>
      </c>
      <c r="C38" s="233">
        <v>74</v>
      </c>
      <c r="D38" s="233" t="s">
        <v>16</v>
      </c>
      <c r="E38" s="233" t="s">
        <v>16</v>
      </c>
      <c r="F38" s="487">
        <f t="shared" si="10"/>
        <v>89</v>
      </c>
      <c r="G38" s="233">
        <v>2</v>
      </c>
      <c r="H38" s="233">
        <v>4</v>
      </c>
      <c r="I38" s="487">
        <f t="shared" si="14"/>
        <v>6</v>
      </c>
      <c r="J38" s="233" t="s">
        <v>16</v>
      </c>
      <c r="K38" s="233">
        <v>383</v>
      </c>
      <c r="L38" s="487">
        <f t="shared" si="15"/>
        <v>383</v>
      </c>
      <c r="M38" s="222">
        <f t="shared" si="16"/>
        <v>478</v>
      </c>
      <c r="N38" s="631" t="s">
        <v>162</v>
      </c>
    </row>
    <row r="39" spans="1:14" s="352" customFormat="1" ht="22.9" customHeight="1" x14ac:dyDescent="0.2">
      <c r="A39" s="630" t="s">
        <v>139</v>
      </c>
      <c r="B39" s="233">
        <v>13</v>
      </c>
      <c r="C39" s="233">
        <v>43</v>
      </c>
      <c r="D39" s="233" t="s">
        <v>16</v>
      </c>
      <c r="E39" s="233" t="s">
        <v>16</v>
      </c>
      <c r="F39" s="487">
        <f t="shared" si="10"/>
        <v>56</v>
      </c>
      <c r="G39" s="233" t="s">
        <v>16</v>
      </c>
      <c r="H39" s="233">
        <v>5</v>
      </c>
      <c r="I39" s="487">
        <f t="shared" si="14"/>
        <v>5</v>
      </c>
      <c r="J39" s="233" t="s">
        <v>16</v>
      </c>
      <c r="K39" s="233">
        <v>308</v>
      </c>
      <c r="L39" s="487">
        <f t="shared" si="15"/>
        <v>308</v>
      </c>
      <c r="M39" s="222">
        <f t="shared" si="16"/>
        <v>369</v>
      </c>
      <c r="N39" s="631" t="s">
        <v>7</v>
      </c>
    </row>
    <row r="40" spans="1:14" s="352" customFormat="1" ht="22.9" customHeight="1" x14ac:dyDescent="0.2">
      <c r="A40" s="630" t="s">
        <v>140</v>
      </c>
      <c r="B40" s="233">
        <v>25</v>
      </c>
      <c r="C40" s="233">
        <v>36</v>
      </c>
      <c r="D40" s="233" t="s">
        <v>16</v>
      </c>
      <c r="E40" s="233" t="s">
        <v>16</v>
      </c>
      <c r="F40" s="487">
        <f t="shared" si="10"/>
        <v>61</v>
      </c>
      <c r="G40" s="233" t="s">
        <v>16</v>
      </c>
      <c r="H40" s="233">
        <v>2</v>
      </c>
      <c r="I40" s="487">
        <f t="shared" si="14"/>
        <v>2</v>
      </c>
      <c r="J40" s="233" t="s">
        <v>16</v>
      </c>
      <c r="K40" s="233">
        <v>255</v>
      </c>
      <c r="L40" s="487">
        <f t="shared" si="15"/>
        <v>255</v>
      </c>
      <c r="M40" s="222">
        <f t="shared" si="16"/>
        <v>318</v>
      </c>
      <c r="N40" s="631" t="s">
        <v>6</v>
      </c>
    </row>
    <row r="41" spans="1:14" s="352" customFormat="1" ht="22.9" customHeight="1" x14ac:dyDescent="0.2">
      <c r="A41" s="630" t="s">
        <v>163</v>
      </c>
      <c r="B41" s="233">
        <v>137</v>
      </c>
      <c r="C41" s="233">
        <v>135</v>
      </c>
      <c r="D41" s="233" t="s">
        <v>16</v>
      </c>
      <c r="E41" s="233" t="s">
        <v>16</v>
      </c>
      <c r="F41" s="487">
        <f t="shared" si="10"/>
        <v>272</v>
      </c>
      <c r="G41" s="233" t="s">
        <v>16</v>
      </c>
      <c r="H41" s="233" t="s">
        <v>16</v>
      </c>
      <c r="I41" s="1481">
        <f t="shared" si="14"/>
        <v>0</v>
      </c>
      <c r="J41" s="233" t="s">
        <v>16</v>
      </c>
      <c r="K41" s="233">
        <v>143</v>
      </c>
      <c r="L41" s="487">
        <f t="shared" si="15"/>
        <v>143</v>
      </c>
      <c r="M41" s="222">
        <f t="shared" si="16"/>
        <v>415</v>
      </c>
      <c r="N41" s="631" t="s">
        <v>164</v>
      </c>
    </row>
    <row r="42" spans="1:14" s="352" customFormat="1" ht="22.9" customHeight="1" x14ac:dyDescent="0.2">
      <c r="A42" s="638" t="s">
        <v>166</v>
      </c>
      <c r="B42" s="643">
        <v>115</v>
      </c>
      <c r="C42" s="643">
        <v>139</v>
      </c>
      <c r="D42" s="643" t="s">
        <v>16</v>
      </c>
      <c r="E42" s="643" t="s">
        <v>16</v>
      </c>
      <c r="F42" s="1451">
        <f t="shared" si="10"/>
        <v>254</v>
      </c>
      <c r="G42" s="643" t="s">
        <v>16</v>
      </c>
      <c r="H42" s="643" t="s">
        <v>16</v>
      </c>
      <c r="I42" s="1490">
        <f t="shared" si="14"/>
        <v>0</v>
      </c>
      <c r="J42" s="643" t="s">
        <v>16</v>
      </c>
      <c r="K42" s="643">
        <v>66</v>
      </c>
      <c r="L42" s="1451">
        <f t="shared" si="15"/>
        <v>66</v>
      </c>
      <c r="M42" s="554">
        <f t="shared" si="16"/>
        <v>320</v>
      </c>
      <c r="N42" s="639" t="s">
        <v>165</v>
      </c>
    </row>
    <row r="43" spans="1:14" s="52" customFormat="1" ht="30" customHeight="1" x14ac:dyDescent="0.2">
      <c r="A43" s="1453" t="s">
        <v>1468</v>
      </c>
      <c r="B43" s="187">
        <f t="shared" ref="B43:M43" si="17">B44+B52</f>
        <v>5795</v>
      </c>
      <c r="C43" s="187">
        <f t="shared" si="17"/>
        <v>817</v>
      </c>
      <c r="D43" s="187">
        <f t="shared" si="17"/>
        <v>141081</v>
      </c>
      <c r="E43" s="187">
        <f t="shared" si="17"/>
        <v>45100</v>
      </c>
      <c r="F43" s="187">
        <f t="shared" si="17"/>
        <v>192793</v>
      </c>
      <c r="G43" s="187">
        <f t="shared" si="17"/>
        <v>479</v>
      </c>
      <c r="H43" s="187">
        <f t="shared" si="17"/>
        <v>1302</v>
      </c>
      <c r="I43" s="187">
        <f t="shared" si="17"/>
        <v>1781</v>
      </c>
      <c r="J43" s="187">
        <f t="shared" si="17"/>
        <v>480</v>
      </c>
      <c r="K43" s="187">
        <f t="shared" si="17"/>
        <v>288408</v>
      </c>
      <c r="L43" s="187">
        <f t="shared" si="17"/>
        <v>288888</v>
      </c>
      <c r="M43" s="187">
        <f t="shared" si="17"/>
        <v>483462</v>
      </c>
      <c r="N43" s="1454" t="s">
        <v>172</v>
      </c>
    </row>
    <row r="44" spans="1:14" s="81" customFormat="1" ht="22.9" customHeight="1" x14ac:dyDescent="0.2">
      <c r="A44" s="644" t="s">
        <v>1496</v>
      </c>
      <c r="B44" s="645">
        <f>SUM(B45:B51)</f>
        <v>5488</v>
      </c>
      <c r="C44" s="645">
        <f>SUM(C45:C51)</f>
        <v>381</v>
      </c>
      <c r="D44" s="645">
        <f>SUM(D45:D51)</f>
        <v>139219</v>
      </c>
      <c r="E44" s="645">
        <f>SUM(E45:E51)</f>
        <v>44600</v>
      </c>
      <c r="F44" s="645">
        <f t="shared" ref="F44:F59" si="18">SUM(B44:E44)</f>
        <v>189688</v>
      </c>
      <c r="G44" s="645">
        <f>SUM(G45:G51)</f>
        <v>466</v>
      </c>
      <c r="H44" s="645">
        <f>SUM(H45:H51)</f>
        <v>1271</v>
      </c>
      <c r="I44" s="645">
        <f t="shared" ref="I44:I51" si="19">SUM(G44:H44)</f>
        <v>1737</v>
      </c>
      <c r="J44" s="645">
        <f>SUM(J45:J51)</f>
        <v>478</v>
      </c>
      <c r="K44" s="645">
        <f>SUM(K45:K51)</f>
        <v>287735</v>
      </c>
      <c r="L44" s="645">
        <f t="shared" ref="L44:L51" si="20">SUM(J44:K44)</f>
        <v>288213</v>
      </c>
      <c r="M44" s="104">
        <f t="shared" ref="M44:M51" si="21">L44+I44+F44</f>
        <v>479638</v>
      </c>
      <c r="N44" s="646" t="s">
        <v>169</v>
      </c>
    </row>
    <row r="45" spans="1:14" s="352" customFormat="1" ht="22.9" customHeight="1" x14ac:dyDescent="0.2">
      <c r="A45" s="630" t="s">
        <v>136</v>
      </c>
      <c r="B45" s="233">
        <v>529</v>
      </c>
      <c r="C45" s="233">
        <v>24</v>
      </c>
      <c r="D45" s="233">
        <v>8246</v>
      </c>
      <c r="E45" s="233">
        <v>42131</v>
      </c>
      <c r="F45" s="487">
        <f t="shared" si="18"/>
        <v>50930</v>
      </c>
      <c r="G45" s="233">
        <v>9</v>
      </c>
      <c r="H45" s="233">
        <v>22</v>
      </c>
      <c r="I45" s="487">
        <f t="shared" si="19"/>
        <v>31</v>
      </c>
      <c r="J45" s="233">
        <v>175</v>
      </c>
      <c r="K45" s="233">
        <v>11535</v>
      </c>
      <c r="L45" s="487">
        <f t="shared" si="20"/>
        <v>11710</v>
      </c>
      <c r="M45" s="222">
        <f t="shared" si="21"/>
        <v>62671</v>
      </c>
      <c r="N45" s="631" t="s">
        <v>161</v>
      </c>
    </row>
    <row r="46" spans="1:14" s="352" customFormat="1" ht="22.9" customHeight="1" x14ac:dyDescent="0.2">
      <c r="A46" s="630" t="s">
        <v>137</v>
      </c>
      <c r="B46" s="233">
        <v>1553</v>
      </c>
      <c r="C46" s="233">
        <v>40</v>
      </c>
      <c r="D46" s="233">
        <v>51359</v>
      </c>
      <c r="E46" s="233">
        <v>2469</v>
      </c>
      <c r="F46" s="487">
        <f t="shared" si="18"/>
        <v>55421</v>
      </c>
      <c r="G46" s="233">
        <v>253</v>
      </c>
      <c r="H46" s="233">
        <v>402</v>
      </c>
      <c r="I46" s="487">
        <f t="shared" si="19"/>
        <v>655</v>
      </c>
      <c r="J46" s="233">
        <v>303</v>
      </c>
      <c r="K46" s="233">
        <v>125726</v>
      </c>
      <c r="L46" s="487">
        <f t="shared" si="20"/>
        <v>126029</v>
      </c>
      <c r="M46" s="222">
        <f>L46+I46+F46</f>
        <v>182105</v>
      </c>
      <c r="N46" s="631" t="s">
        <v>9</v>
      </c>
    </row>
    <row r="47" spans="1:14" s="352" customFormat="1" ht="22.9" customHeight="1" x14ac:dyDescent="0.2">
      <c r="A47" s="630" t="s">
        <v>138</v>
      </c>
      <c r="B47" s="233">
        <v>1388</v>
      </c>
      <c r="C47" s="233">
        <v>39</v>
      </c>
      <c r="D47" s="233">
        <v>45392</v>
      </c>
      <c r="E47" s="233" t="s">
        <v>16</v>
      </c>
      <c r="F47" s="487">
        <f t="shared" si="18"/>
        <v>46819</v>
      </c>
      <c r="G47" s="233">
        <v>74</v>
      </c>
      <c r="H47" s="233">
        <v>452</v>
      </c>
      <c r="I47" s="487">
        <f t="shared" si="19"/>
        <v>526</v>
      </c>
      <c r="J47" s="233" t="s">
        <v>16</v>
      </c>
      <c r="K47" s="233">
        <v>102182</v>
      </c>
      <c r="L47" s="487">
        <f t="shared" si="20"/>
        <v>102182</v>
      </c>
      <c r="M47" s="222">
        <f t="shared" si="21"/>
        <v>149527</v>
      </c>
      <c r="N47" s="631" t="s">
        <v>162</v>
      </c>
    </row>
    <row r="48" spans="1:14" s="352" customFormat="1" ht="22.9" customHeight="1" x14ac:dyDescent="0.2">
      <c r="A48" s="630" t="s">
        <v>139</v>
      </c>
      <c r="B48" s="233">
        <v>948</v>
      </c>
      <c r="C48" s="233">
        <v>30</v>
      </c>
      <c r="D48" s="233">
        <v>21411</v>
      </c>
      <c r="E48" s="233" t="s">
        <v>16</v>
      </c>
      <c r="F48" s="487">
        <f t="shared" si="18"/>
        <v>22389</v>
      </c>
      <c r="G48" s="233">
        <v>84</v>
      </c>
      <c r="H48" s="233">
        <v>309</v>
      </c>
      <c r="I48" s="487">
        <f t="shared" si="19"/>
        <v>393</v>
      </c>
      <c r="J48" s="233" t="s">
        <v>16</v>
      </c>
      <c r="K48" s="233">
        <v>37535</v>
      </c>
      <c r="L48" s="487">
        <f t="shared" si="20"/>
        <v>37535</v>
      </c>
      <c r="M48" s="222">
        <f t="shared" si="21"/>
        <v>60317</v>
      </c>
      <c r="N48" s="631" t="s">
        <v>7</v>
      </c>
    </row>
    <row r="49" spans="1:14" s="352" customFormat="1" ht="22.9" customHeight="1" x14ac:dyDescent="0.2">
      <c r="A49" s="630" t="s">
        <v>140</v>
      </c>
      <c r="B49" s="233">
        <v>633</v>
      </c>
      <c r="C49" s="233">
        <v>76</v>
      </c>
      <c r="D49" s="233">
        <v>9003</v>
      </c>
      <c r="E49" s="233" t="s">
        <v>16</v>
      </c>
      <c r="F49" s="487">
        <f t="shared" si="18"/>
        <v>9712</v>
      </c>
      <c r="G49" s="233">
        <v>38</v>
      </c>
      <c r="H49" s="233">
        <v>66</v>
      </c>
      <c r="I49" s="487">
        <f t="shared" si="19"/>
        <v>104</v>
      </c>
      <c r="J49" s="233" t="s">
        <v>16</v>
      </c>
      <c r="K49" s="233">
        <v>9222</v>
      </c>
      <c r="L49" s="487">
        <f t="shared" si="20"/>
        <v>9222</v>
      </c>
      <c r="M49" s="222">
        <f t="shared" si="21"/>
        <v>19038</v>
      </c>
      <c r="N49" s="631" t="s">
        <v>6</v>
      </c>
    </row>
    <row r="50" spans="1:14" s="352" customFormat="1" ht="22.9" customHeight="1" x14ac:dyDescent="0.2">
      <c r="A50" s="630" t="s">
        <v>163</v>
      </c>
      <c r="B50" s="233">
        <v>343</v>
      </c>
      <c r="C50" s="233">
        <v>100</v>
      </c>
      <c r="D50" s="233">
        <v>2967</v>
      </c>
      <c r="E50" s="233" t="s">
        <v>16</v>
      </c>
      <c r="F50" s="487">
        <f t="shared" si="18"/>
        <v>3410</v>
      </c>
      <c r="G50" s="233">
        <v>7</v>
      </c>
      <c r="H50" s="233">
        <v>20</v>
      </c>
      <c r="I50" s="487">
        <f t="shared" si="19"/>
        <v>27</v>
      </c>
      <c r="J50" s="233" t="s">
        <v>16</v>
      </c>
      <c r="K50" s="233">
        <v>1293</v>
      </c>
      <c r="L50" s="487">
        <f t="shared" si="20"/>
        <v>1293</v>
      </c>
      <c r="M50" s="222">
        <f t="shared" si="21"/>
        <v>4730</v>
      </c>
      <c r="N50" s="631" t="s">
        <v>164</v>
      </c>
    </row>
    <row r="51" spans="1:14" s="352" customFormat="1" ht="22.9" customHeight="1" x14ac:dyDescent="0.2">
      <c r="A51" s="630" t="s">
        <v>166</v>
      </c>
      <c r="B51" s="233">
        <v>94</v>
      </c>
      <c r="C51" s="233">
        <v>72</v>
      </c>
      <c r="D51" s="233">
        <v>841</v>
      </c>
      <c r="E51" s="233" t="s">
        <v>16</v>
      </c>
      <c r="F51" s="487">
        <f t="shared" si="18"/>
        <v>1007</v>
      </c>
      <c r="G51" s="233">
        <v>1</v>
      </c>
      <c r="H51" s="233" t="s">
        <v>16</v>
      </c>
      <c r="I51" s="487">
        <f t="shared" si="19"/>
        <v>1</v>
      </c>
      <c r="J51" s="233" t="s">
        <v>16</v>
      </c>
      <c r="K51" s="233">
        <v>242</v>
      </c>
      <c r="L51" s="487">
        <f t="shared" si="20"/>
        <v>242</v>
      </c>
      <c r="M51" s="222">
        <f t="shared" si="21"/>
        <v>1250</v>
      </c>
      <c r="N51" s="631" t="s">
        <v>165</v>
      </c>
    </row>
    <row r="52" spans="1:14" s="81" customFormat="1" ht="22.9" customHeight="1" x14ac:dyDescent="0.2">
      <c r="A52" s="644" t="s">
        <v>1653</v>
      </c>
      <c r="B52" s="645">
        <f>SUM(B53:B59)</f>
        <v>307</v>
      </c>
      <c r="C52" s="645">
        <f>SUM(C53:C59)</f>
        <v>436</v>
      </c>
      <c r="D52" s="645">
        <f>SUM(D53:D59)</f>
        <v>1862</v>
      </c>
      <c r="E52" s="645">
        <f>SUM(E53:E59)</f>
        <v>500</v>
      </c>
      <c r="F52" s="645">
        <f t="shared" si="18"/>
        <v>3105</v>
      </c>
      <c r="G52" s="645">
        <f>SUM(G53:G59)</f>
        <v>13</v>
      </c>
      <c r="H52" s="645">
        <f>SUM(H53:H59)</f>
        <v>31</v>
      </c>
      <c r="I52" s="645">
        <f t="shared" ref="I52:I59" si="22">SUM(G52:H52)</f>
        <v>44</v>
      </c>
      <c r="J52" s="645">
        <f>SUM(J53:J59)</f>
        <v>2</v>
      </c>
      <c r="K52" s="645">
        <f>SUM(K53:K59)</f>
        <v>673</v>
      </c>
      <c r="L52" s="645">
        <f t="shared" ref="L52:L59" si="23">SUM(J52:K52)</f>
        <v>675</v>
      </c>
      <c r="M52" s="104">
        <f t="shared" ref="M52:M59" si="24">L52+I52+F52</f>
        <v>3824</v>
      </c>
      <c r="N52" s="646" t="s">
        <v>170</v>
      </c>
    </row>
    <row r="53" spans="1:14" s="352" customFormat="1" ht="22.9" customHeight="1" x14ac:dyDescent="0.2">
      <c r="A53" s="630" t="s">
        <v>136</v>
      </c>
      <c r="B53" s="233">
        <v>33</v>
      </c>
      <c r="C53" s="233">
        <v>112</v>
      </c>
      <c r="D53" s="233">
        <v>81</v>
      </c>
      <c r="E53" s="233">
        <v>467</v>
      </c>
      <c r="F53" s="487">
        <f t="shared" si="18"/>
        <v>693</v>
      </c>
      <c r="G53" s="233">
        <v>2</v>
      </c>
      <c r="H53" s="233" t="s">
        <v>16</v>
      </c>
      <c r="I53" s="487">
        <f>SUM(G53:H53)</f>
        <v>2</v>
      </c>
      <c r="J53" s="233">
        <v>1</v>
      </c>
      <c r="K53" s="233">
        <v>21</v>
      </c>
      <c r="L53" s="487">
        <f t="shared" si="23"/>
        <v>22</v>
      </c>
      <c r="M53" s="222">
        <f t="shared" si="24"/>
        <v>717</v>
      </c>
      <c r="N53" s="631" t="s">
        <v>161</v>
      </c>
    </row>
    <row r="54" spans="1:14" s="352" customFormat="1" ht="22.9" customHeight="1" x14ac:dyDescent="0.2">
      <c r="A54" s="630" t="s">
        <v>137</v>
      </c>
      <c r="B54" s="233">
        <v>38</v>
      </c>
      <c r="C54" s="233">
        <v>77</v>
      </c>
      <c r="D54" s="233">
        <v>429</v>
      </c>
      <c r="E54" s="233">
        <v>33</v>
      </c>
      <c r="F54" s="487">
        <f t="shared" si="18"/>
        <v>577</v>
      </c>
      <c r="G54" s="233">
        <v>2</v>
      </c>
      <c r="H54" s="233">
        <v>6</v>
      </c>
      <c r="I54" s="487">
        <f t="shared" si="22"/>
        <v>8</v>
      </c>
      <c r="J54" s="233">
        <v>1</v>
      </c>
      <c r="K54" s="233">
        <v>209</v>
      </c>
      <c r="L54" s="487">
        <f t="shared" si="23"/>
        <v>210</v>
      </c>
      <c r="M54" s="222">
        <f t="shared" si="24"/>
        <v>795</v>
      </c>
      <c r="N54" s="631" t="s">
        <v>9</v>
      </c>
    </row>
    <row r="55" spans="1:14" s="352" customFormat="1" ht="22.9" customHeight="1" x14ac:dyDescent="0.2">
      <c r="A55" s="630" t="s">
        <v>138</v>
      </c>
      <c r="B55" s="233">
        <v>34</v>
      </c>
      <c r="C55" s="233">
        <v>38</v>
      </c>
      <c r="D55" s="233">
        <v>445</v>
      </c>
      <c r="E55" s="233" t="s">
        <v>16</v>
      </c>
      <c r="F55" s="487">
        <f t="shared" si="18"/>
        <v>517</v>
      </c>
      <c r="G55" s="233" t="s">
        <v>16</v>
      </c>
      <c r="H55" s="233">
        <v>9</v>
      </c>
      <c r="I55" s="487">
        <f t="shared" si="22"/>
        <v>9</v>
      </c>
      <c r="J55" s="233" t="s">
        <v>16</v>
      </c>
      <c r="K55" s="233">
        <v>250</v>
      </c>
      <c r="L55" s="487">
        <f>SUM(J55:K55)</f>
        <v>250</v>
      </c>
      <c r="M55" s="222">
        <f t="shared" si="24"/>
        <v>776</v>
      </c>
      <c r="N55" s="631" t="s">
        <v>162</v>
      </c>
    </row>
    <row r="56" spans="1:14" s="352" customFormat="1" ht="22.9" customHeight="1" x14ac:dyDescent="0.2">
      <c r="A56" s="630" t="s">
        <v>139</v>
      </c>
      <c r="B56" s="233">
        <v>35</v>
      </c>
      <c r="C56" s="233">
        <v>25</v>
      </c>
      <c r="D56" s="233">
        <v>268</v>
      </c>
      <c r="E56" s="233" t="s">
        <v>16</v>
      </c>
      <c r="F56" s="487">
        <f t="shared" si="18"/>
        <v>328</v>
      </c>
      <c r="G56" s="233">
        <v>7</v>
      </c>
      <c r="H56" s="233">
        <v>10</v>
      </c>
      <c r="I56" s="487">
        <f t="shared" si="22"/>
        <v>17</v>
      </c>
      <c r="J56" s="233" t="s">
        <v>16</v>
      </c>
      <c r="K56" s="233">
        <v>116</v>
      </c>
      <c r="L56" s="487">
        <f t="shared" si="23"/>
        <v>116</v>
      </c>
      <c r="M56" s="222">
        <f t="shared" si="24"/>
        <v>461</v>
      </c>
      <c r="N56" s="631" t="s">
        <v>7</v>
      </c>
    </row>
    <row r="57" spans="1:14" s="352" customFormat="1" ht="22.9" customHeight="1" x14ac:dyDescent="0.2">
      <c r="A57" s="630" t="s">
        <v>140</v>
      </c>
      <c r="B57" s="233">
        <v>41</v>
      </c>
      <c r="C57" s="233">
        <v>37</v>
      </c>
      <c r="D57" s="233">
        <v>230</v>
      </c>
      <c r="E57" s="233" t="s">
        <v>16</v>
      </c>
      <c r="F57" s="487">
        <f t="shared" si="18"/>
        <v>308</v>
      </c>
      <c r="G57" s="233">
        <v>1</v>
      </c>
      <c r="H57" s="233">
        <v>4</v>
      </c>
      <c r="I57" s="487">
        <f t="shared" si="22"/>
        <v>5</v>
      </c>
      <c r="J57" s="233" t="s">
        <v>16</v>
      </c>
      <c r="K57" s="233">
        <v>61</v>
      </c>
      <c r="L57" s="487">
        <f t="shared" si="23"/>
        <v>61</v>
      </c>
      <c r="M57" s="222">
        <f t="shared" si="24"/>
        <v>374</v>
      </c>
      <c r="N57" s="631" t="s">
        <v>6</v>
      </c>
    </row>
    <row r="58" spans="1:14" s="352" customFormat="1" ht="22.9" customHeight="1" x14ac:dyDescent="0.2">
      <c r="A58" s="630" t="s">
        <v>163</v>
      </c>
      <c r="B58" s="233">
        <v>79</v>
      </c>
      <c r="C58" s="233">
        <v>66</v>
      </c>
      <c r="D58" s="233">
        <v>244</v>
      </c>
      <c r="E58" s="233" t="s">
        <v>16</v>
      </c>
      <c r="F58" s="487">
        <f t="shared" si="18"/>
        <v>389</v>
      </c>
      <c r="G58" s="233">
        <v>1</v>
      </c>
      <c r="H58" s="233">
        <v>2</v>
      </c>
      <c r="I58" s="487">
        <f t="shared" si="22"/>
        <v>3</v>
      </c>
      <c r="J58" s="233" t="s">
        <v>16</v>
      </c>
      <c r="K58" s="233">
        <v>14</v>
      </c>
      <c r="L58" s="487">
        <f t="shared" si="23"/>
        <v>14</v>
      </c>
      <c r="M58" s="222">
        <f t="shared" si="24"/>
        <v>406</v>
      </c>
      <c r="N58" s="631" t="s">
        <v>164</v>
      </c>
    </row>
    <row r="59" spans="1:14" s="352" customFormat="1" ht="22.9" customHeight="1" x14ac:dyDescent="0.2">
      <c r="A59" s="636" t="s">
        <v>166</v>
      </c>
      <c r="B59" s="462">
        <v>47</v>
      </c>
      <c r="C59" s="462">
        <v>81</v>
      </c>
      <c r="D59" s="462">
        <v>165</v>
      </c>
      <c r="E59" s="462" t="s">
        <v>16</v>
      </c>
      <c r="F59" s="495">
        <f t="shared" si="18"/>
        <v>293</v>
      </c>
      <c r="G59" s="462" t="s">
        <v>16</v>
      </c>
      <c r="H59" s="462" t="s">
        <v>16</v>
      </c>
      <c r="I59" s="1488">
        <f t="shared" si="22"/>
        <v>0</v>
      </c>
      <c r="J59" s="462" t="s">
        <v>16</v>
      </c>
      <c r="K59" s="462">
        <v>2</v>
      </c>
      <c r="L59" s="495">
        <f t="shared" si="23"/>
        <v>2</v>
      </c>
      <c r="M59" s="488">
        <f t="shared" si="24"/>
        <v>295</v>
      </c>
      <c r="N59" s="637" t="s">
        <v>165</v>
      </c>
    </row>
  </sheetData>
  <mergeCells count="19">
    <mergeCell ref="A1:N1"/>
    <mergeCell ref="A2:N2"/>
    <mergeCell ref="A3:N3"/>
    <mergeCell ref="B7:B8"/>
    <mergeCell ref="K7:K8"/>
    <mergeCell ref="C7:C8"/>
    <mergeCell ref="D7:D8"/>
    <mergeCell ref="E7:E8"/>
    <mergeCell ref="A5:A8"/>
    <mergeCell ref="M5:M8"/>
    <mergeCell ref="N5:N8"/>
    <mergeCell ref="B6:F6"/>
    <mergeCell ref="G6:L6"/>
    <mergeCell ref="F7:F8"/>
    <mergeCell ref="G7:I7"/>
    <mergeCell ref="L7:L8"/>
    <mergeCell ref="B4:I4"/>
    <mergeCell ref="B5:L5"/>
    <mergeCell ref="J7:J8"/>
  </mergeCells>
  <printOptions horizontalCentered="1"/>
  <pageMargins left="0.5" right="0.5" top="0.5" bottom="0.5" header="0" footer="0"/>
  <pageSetup paperSize="9" scale="84" fitToHeight="0" orientation="landscape" r:id="rId1"/>
  <headerFooter alignWithMargins="0">
    <oddFooter>&amp;C&amp;P</oddFooter>
  </headerFooter>
  <rowBreaks count="2" manualBreakCount="2">
    <brk id="25" max="16383" man="1"/>
    <brk id="42" max="1638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62D0-598C-47AB-AABB-822F04B39B7C}">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1018</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184</v>
      </c>
    </row>
    <row r="3" spans="1:13" s="7" customFormat="1" ht="21" customHeight="1" x14ac:dyDescent="0.2">
      <c r="A3" s="1647" t="s">
        <v>1674</v>
      </c>
      <c r="B3" s="1647"/>
      <c r="C3" s="1647"/>
      <c r="D3" s="1647"/>
      <c r="E3" s="1647"/>
      <c r="F3" s="1647"/>
      <c r="G3" s="1647"/>
      <c r="H3" s="1647"/>
      <c r="I3" s="1647"/>
      <c r="J3" s="1647"/>
    </row>
    <row r="4" spans="1:13" s="12" customFormat="1" x14ac:dyDescent="0.2">
      <c r="A4" s="34" t="s">
        <v>167</v>
      </c>
      <c r="B4" s="1648"/>
      <c r="C4" s="1648"/>
      <c r="D4" s="1648"/>
      <c r="E4" s="1648"/>
      <c r="F4" s="1648"/>
      <c r="G4" s="1648"/>
      <c r="H4" s="1648"/>
      <c r="I4" s="1648"/>
      <c r="J4" s="23" t="s">
        <v>1871</v>
      </c>
    </row>
    <row r="5" spans="1:13" s="9" customFormat="1" ht="25.15" customHeight="1" x14ac:dyDescent="0.2">
      <c r="A5" s="1649" t="s">
        <v>1130</v>
      </c>
      <c r="B5" s="1768" t="s">
        <v>938</v>
      </c>
      <c r="C5" s="1768"/>
      <c r="D5" s="1768"/>
      <c r="E5" s="1768"/>
      <c r="F5" s="1768"/>
      <c r="G5" s="1768"/>
      <c r="H5" s="1768"/>
      <c r="I5" s="1768"/>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3284</v>
      </c>
      <c r="C7" s="254">
        <v>1522</v>
      </c>
      <c r="D7" s="254">
        <v>1472</v>
      </c>
      <c r="E7" s="254">
        <v>1857</v>
      </c>
      <c r="F7" s="254">
        <v>2000</v>
      </c>
      <c r="G7" s="254">
        <v>2909</v>
      </c>
      <c r="H7" s="254">
        <v>5316</v>
      </c>
      <c r="I7" s="254">
        <f>SUM(B7:H7)</f>
        <v>18360</v>
      </c>
      <c r="J7" s="255" t="s">
        <v>186</v>
      </c>
    </row>
    <row r="8" spans="1:13" s="38" customFormat="1" ht="22.9" customHeight="1" x14ac:dyDescent="0.2">
      <c r="A8" s="256" t="s">
        <v>1690</v>
      </c>
      <c r="B8" s="257">
        <f t="shared" ref="B8:I8" si="0">B9+B13+B17+B21+B25+B29+B33+B37</f>
        <v>8583</v>
      </c>
      <c r="C8" s="257">
        <f t="shared" si="0"/>
        <v>2752</v>
      </c>
      <c r="D8" s="257">
        <f t="shared" si="0"/>
        <v>2233</v>
      </c>
      <c r="E8" s="257">
        <f t="shared" si="0"/>
        <v>2762</v>
      </c>
      <c r="F8" s="257">
        <f t="shared" si="0"/>
        <v>3065</v>
      </c>
      <c r="G8" s="257">
        <f t="shared" si="0"/>
        <v>4754</v>
      </c>
      <c r="H8" s="257">
        <f t="shared" si="0"/>
        <v>9599</v>
      </c>
      <c r="I8" s="257">
        <f t="shared" si="0"/>
        <v>33748</v>
      </c>
      <c r="J8" s="258" t="s">
        <v>187</v>
      </c>
    </row>
    <row r="9" spans="1:13" s="650" customFormat="1" ht="22.9" customHeight="1" x14ac:dyDescent="0.2">
      <c r="A9" s="644" t="s">
        <v>1123</v>
      </c>
      <c r="B9" s="649">
        <f t="shared" ref="B9:I9" si="1">SUM(B10:B12)</f>
        <v>1978</v>
      </c>
      <c r="C9" s="649">
        <f t="shared" si="1"/>
        <v>498</v>
      </c>
      <c r="D9" s="649">
        <f t="shared" si="1"/>
        <v>288</v>
      </c>
      <c r="E9" s="649">
        <f t="shared" si="1"/>
        <v>251</v>
      </c>
      <c r="F9" s="649">
        <f t="shared" si="1"/>
        <v>298</v>
      </c>
      <c r="G9" s="649">
        <f t="shared" si="1"/>
        <v>551</v>
      </c>
      <c r="H9" s="649">
        <f t="shared" si="1"/>
        <v>789</v>
      </c>
      <c r="I9" s="104">
        <f t="shared" si="1"/>
        <v>4653</v>
      </c>
      <c r="J9" s="646" t="s">
        <v>188</v>
      </c>
    </row>
    <row r="10" spans="1:13" s="352" customFormat="1" ht="22.9" customHeight="1" x14ac:dyDescent="0.2">
      <c r="A10" s="190" t="s">
        <v>1662</v>
      </c>
      <c r="B10" s="193">
        <v>1523</v>
      </c>
      <c r="C10" s="193">
        <v>355</v>
      </c>
      <c r="D10" s="193">
        <v>196</v>
      </c>
      <c r="E10" s="193">
        <v>161</v>
      </c>
      <c r="F10" s="193">
        <v>138</v>
      </c>
      <c r="G10" s="193">
        <v>124</v>
      </c>
      <c r="H10" s="193">
        <v>198</v>
      </c>
      <c r="I10" s="222">
        <f>SUM(B10:H10)</f>
        <v>2695</v>
      </c>
      <c r="J10" s="191" t="s">
        <v>189</v>
      </c>
    </row>
    <row r="11" spans="1:13" s="352" customFormat="1" ht="22.9" customHeight="1" x14ac:dyDescent="0.2">
      <c r="A11" s="190" t="s">
        <v>1663</v>
      </c>
      <c r="B11" s="193">
        <v>369</v>
      </c>
      <c r="C11" s="193">
        <v>107</v>
      </c>
      <c r="D11" s="193">
        <v>64</v>
      </c>
      <c r="E11" s="193">
        <v>53</v>
      </c>
      <c r="F11" s="193">
        <v>95</v>
      </c>
      <c r="G11" s="193">
        <v>284</v>
      </c>
      <c r="H11" s="193">
        <v>345</v>
      </c>
      <c r="I11" s="222">
        <f>SUM(B11:H11)</f>
        <v>1317</v>
      </c>
      <c r="J11" s="191" t="s">
        <v>190</v>
      </c>
    </row>
    <row r="12" spans="1:13" s="352" customFormat="1" ht="22.9" customHeight="1" x14ac:dyDescent="0.2">
      <c r="A12" s="190" t="s">
        <v>191</v>
      </c>
      <c r="B12" s="193">
        <v>86</v>
      </c>
      <c r="C12" s="193">
        <v>36</v>
      </c>
      <c r="D12" s="193">
        <v>28</v>
      </c>
      <c r="E12" s="193">
        <v>37</v>
      </c>
      <c r="F12" s="193">
        <v>65</v>
      </c>
      <c r="G12" s="193">
        <v>143</v>
      </c>
      <c r="H12" s="193">
        <v>246</v>
      </c>
      <c r="I12" s="222">
        <f>SUM(B12:H12)</f>
        <v>641</v>
      </c>
      <c r="J12" s="191" t="s">
        <v>1188</v>
      </c>
    </row>
    <row r="13" spans="1:13" s="650" customFormat="1" ht="22.9" customHeight="1" x14ac:dyDescent="0.2">
      <c r="A13" s="644" t="s">
        <v>192</v>
      </c>
      <c r="B13" s="649">
        <f t="shared" ref="B13:I13" si="2">SUM(B14:B16)</f>
        <v>1509</v>
      </c>
      <c r="C13" s="649">
        <f t="shared" si="2"/>
        <v>551</v>
      </c>
      <c r="D13" s="649">
        <f t="shared" si="2"/>
        <v>454</v>
      </c>
      <c r="E13" s="649">
        <f t="shared" si="2"/>
        <v>499</v>
      </c>
      <c r="F13" s="649">
        <f t="shared" si="2"/>
        <v>420</v>
      </c>
      <c r="G13" s="649">
        <f t="shared" si="2"/>
        <v>487</v>
      </c>
      <c r="H13" s="649">
        <f t="shared" si="2"/>
        <v>720</v>
      </c>
      <c r="I13" s="104">
        <f t="shared" si="2"/>
        <v>4640</v>
      </c>
      <c r="J13" s="646" t="s">
        <v>193</v>
      </c>
    </row>
    <row r="14" spans="1:13" s="352" customFormat="1" ht="22.9" customHeight="1" x14ac:dyDescent="0.2">
      <c r="A14" s="190" t="s">
        <v>1662</v>
      </c>
      <c r="B14" s="193">
        <v>1189</v>
      </c>
      <c r="C14" s="193">
        <v>452</v>
      </c>
      <c r="D14" s="193">
        <v>360</v>
      </c>
      <c r="E14" s="193">
        <v>372</v>
      </c>
      <c r="F14" s="193">
        <v>232</v>
      </c>
      <c r="G14" s="193">
        <v>192</v>
      </c>
      <c r="H14" s="193">
        <v>298</v>
      </c>
      <c r="I14" s="222">
        <f>SUM(B14:H14)</f>
        <v>3095</v>
      </c>
      <c r="J14" s="191" t="s">
        <v>189</v>
      </c>
    </row>
    <row r="15" spans="1:13" s="352" customFormat="1" ht="22.9" customHeight="1" x14ac:dyDescent="0.2">
      <c r="A15" s="190" t="s">
        <v>1663</v>
      </c>
      <c r="B15" s="193">
        <v>270</v>
      </c>
      <c r="C15" s="193">
        <v>68</v>
      </c>
      <c r="D15" s="193">
        <v>53</v>
      </c>
      <c r="E15" s="193">
        <v>63</v>
      </c>
      <c r="F15" s="193">
        <v>121</v>
      </c>
      <c r="G15" s="193">
        <v>198</v>
      </c>
      <c r="H15" s="193">
        <v>242</v>
      </c>
      <c r="I15" s="222">
        <f>SUM(B15:H15)</f>
        <v>1015</v>
      </c>
      <c r="J15" s="191" t="s">
        <v>190</v>
      </c>
    </row>
    <row r="16" spans="1:13" s="352" customFormat="1" ht="22.9" customHeight="1" x14ac:dyDescent="0.2">
      <c r="A16" s="190" t="s">
        <v>191</v>
      </c>
      <c r="B16" s="193">
        <v>50</v>
      </c>
      <c r="C16" s="193">
        <v>31</v>
      </c>
      <c r="D16" s="193">
        <v>41</v>
      </c>
      <c r="E16" s="193">
        <v>64</v>
      </c>
      <c r="F16" s="193">
        <v>67</v>
      </c>
      <c r="G16" s="193">
        <v>97</v>
      </c>
      <c r="H16" s="193">
        <v>180</v>
      </c>
      <c r="I16" s="222">
        <f>SUM(B16:H16)</f>
        <v>530</v>
      </c>
      <c r="J16" s="191" t="s">
        <v>1188</v>
      </c>
    </row>
    <row r="17" spans="1:10" s="650" customFormat="1" ht="22.9" customHeight="1" x14ac:dyDescent="0.2">
      <c r="A17" s="644" t="s">
        <v>194</v>
      </c>
      <c r="B17" s="649">
        <f t="shared" ref="B17:I17" si="3">SUM(B18:B20)</f>
        <v>606</v>
      </c>
      <c r="C17" s="649">
        <f t="shared" si="3"/>
        <v>196</v>
      </c>
      <c r="D17" s="649">
        <f t="shared" si="3"/>
        <v>212</v>
      </c>
      <c r="E17" s="649">
        <f t="shared" si="3"/>
        <v>318</v>
      </c>
      <c r="F17" s="649">
        <f t="shared" si="3"/>
        <v>308</v>
      </c>
      <c r="G17" s="649">
        <f t="shared" si="3"/>
        <v>417</v>
      </c>
      <c r="H17" s="649">
        <f t="shared" si="3"/>
        <v>1266</v>
      </c>
      <c r="I17" s="104">
        <f t="shared" si="3"/>
        <v>3323</v>
      </c>
      <c r="J17" s="646" t="s">
        <v>195</v>
      </c>
    </row>
    <row r="18" spans="1:10" s="352" customFormat="1" ht="22.9" customHeight="1" x14ac:dyDescent="0.2">
      <c r="A18" s="190" t="s">
        <v>1662</v>
      </c>
      <c r="B18" s="193">
        <v>405</v>
      </c>
      <c r="C18" s="193">
        <v>127</v>
      </c>
      <c r="D18" s="193">
        <v>144</v>
      </c>
      <c r="E18" s="193">
        <v>219</v>
      </c>
      <c r="F18" s="193">
        <v>189</v>
      </c>
      <c r="G18" s="193">
        <v>175</v>
      </c>
      <c r="H18" s="193">
        <v>632</v>
      </c>
      <c r="I18" s="222">
        <f>SUM(B18:H18)</f>
        <v>1891</v>
      </c>
      <c r="J18" s="191" t="s">
        <v>189</v>
      </c>
    </row>
    <row r="19" spans="1:10" s="352" customFormat="1" ht="22.9" customHeight="1" x14ac:dyDescent="0.2">
      <c r="A19" s="190" t="s">
        <v>1663</v>
      </c>
      <c r="B19" s="193">
        <v>139</v>
      </c>
      <c r="C19" s="193">
        <v>26</v>
      </c>
      <c r="D19" s="193">
        <v>21</v>
      </c>
      <c r="E19" s="193">
        <v>29</v>
      </c>
      <c r="F19" s="193">
        <v>48</v>
      </c>
      <c r="G19" s="193">
        <v>118</v>
      </c>
      <c r="H19" s="193">
        <v>350</v>
      </c>
      <c r="I19" s="222">
        <f>SUM(B19:H19)</f>
        <v>731</v>
      </c>
      <c r="J19" s="191" t="s">
        <v>190</v>
      </c>
    </row>
    <row r="20" spans="1:10" s="352" customFormat="1" ht="22.9" customHeight="1" x14ac:dyDescent="0.2">
      <c r="A20" s="190" t="s">
        <v>191</v>
      </c>
      <c r="B20" s="193">
        <v>62</v>
      </c>
      <c r="C20" s="193">
        <v>43</v>
      </c>
      <c r="D20" s="193">
        <v>47</v>
      </c>
      <c r="E20" s="193">
        <v>70</v>
      </c>
      <c r="F20" s="193">
        <v>71</v>
      </c>
      <c r="G20" s="193">
        <v>124</v>
      </c>
      <c r="H20" s="193">
        <v>284</v>
      </c>
      <c r="I20" s="222">
        <f>SUM(B20:H20)</f>
        <v>701</v>
      </c>
      <c r="J20" s="191" t="s">
        <v>1188</v>
      </c>
    </row>
    <row r="21" spans="1:10" s="650" customFormat="1" ht="22.9" customHeight="1" x14ac:dyDescent="0.2">
      <c r="A21" s="644" t="s">
        <v>1011</v>
      </c>
      <c r="B21" s="649">
        <f t="shared" ref="B21:I21" si="4">SUM(B22:B24)</f>
        <v>1641</v>
      </c>
      <c r="C21" s="649">
        <f t="shared" si="4"/>
        <v>730</v>
      </c>
      <c r="D21" s="649">
        <f t="shared" si="4"/>
        <v>693</v>
      </c>
      <c r="E21" s="649">
        <f t="shared" si="4"/>
        <v>796</v>
      </c>
      <c r="F21" s="649">
        <f t="shared" si="4"/>
        <v>715</v>
      </c>
      <c r="G21" s="649">
        <f t="shared" si="4"/>
        <v>781</v>
      </c>
      <c r="H21" s="649">
        <f t="shared" si="4"/>
        <v>1237</v>
      </c>
      <c r="I21" s="104">
        <f t="shared" si="4"/>
        <v>6593</v>
      </c>
      <c r="J21" s="646" t="s">
        <v>1010</v>
      </c>
    </row>
    <row r="22" spans="1:10" s="352" customFormat="1" ht="22.9" customHeight="1" x14ac:dyDescent="0.2">
      <c r="A22" s="190" t="s">
        <v>1662</v>
      </c>
      <c r="B22" s="193">
        <v>960</v>
      </c>
      <c r="C22" s="193">
        <v>395</v>
      </c>
      <c r="D22" s="193">
        <v>386</v>
      </c>
      <c r="E22" s="193">
        <v>416</v>
      </c>
      <c r="F22" s="193">
        <v>279</v>
      </c>
      <c r="G22" s="193">
        <v>220</v>
      </c>
      <c r="H22" s="193">
        <v>358</v>
      </c>
      <c r="I22" s="222">
        <f>SUM(B22:H22)</f>
        <v>3014</v>
      </c>
      <c r="J22" s="191" t="s">
        <v>189</v>
      </c>
    </row>
    <row r="23" spans="1:10" s="352" customFormat="1" ht="22.9" customHeight="1" x14ac:dyDescent="0.2">
      <c r="A23" s="190" t="s">
        <v>1663</v>
      </c>
      <c r="B23" s="193">
        <v>452</v>
      </c>
      <c r="C23" s="193">
        <v>202</v>
      </c>
      <c r="D23" s="193">
        <v>171</v>
      </c>
      <c r="E23" s="193">
        <v>206</v>
      </c>
      <c r="F23" s="193">
        <v>220</v>
      </c>
      <c r="G23" s="193">
        <v>260</v>
      </c>
      <c r="H23" s="193">
        <v>476</v>
      </c>
      <c r="I23" s="222">
        <f>SUM(B23:H23)</f>
        <v>1987</v>
      </c>
      <c r="J23" s="191" t="s">
        <v>190</v>
      </c>
    </row>
    <row r="24" spans="1:10" s="352" customFormat="1" ht="22.9" customHeight="1" x14ac:dyDescent="0.2">
      <c r="A24" s="647" t="s">
        <v>191</v>
      </c>
      <c r="B24" s="563">
        <v>229</v>
      </c>
      <c r="C24" s="563">
        <v>133</v>
      </c>
      <c r="D24" s="563">
        <v>136</v>
      </c>
      <c r="E24" s="563">
        <v>174</v>
      </c>
      <c r="F24" s="563">
        <v>216</v>
      </c>
      <c r="G24" s="563">
        <v>301</v>
      </c>
      <c r="H24" s="563">
        <v>403</v>
      </c>
      <c r="I24" s="554">
        <f>SUM(B24:H24)</f>
        <v>1592</v>
      </c>
      <c r="J24" s="648" t="s">
        <v>1188</v>
      </c>
    </row>
    <row r="25" spans="1:10" s="650" customFormat="1" ht="22.9" customHeight="1" x14ac:dyDescent="0.2">
      <c r="A25" s="651" t="s">
        <v>1015</v>
      </c>
      <c r="B25" s="652">
        <f t="shared" ref="B25:I25" si="5">SUM(B26:B28)</f>
        <v>1224</v>
      </c>
      <c r="C25" s="652">
        <f t="shared" si="5"/>
        <v>326</v>
      </c>
      <c r="D25" s="652">
        <f t="shared" si="5"/>
        <v>259</v>
      </c>
      <c r="E25" s="652">
        <f t="shared" si="5"/>
        <v>382</v>
      </c>
      <c r="F25" s="652">
        <f t="shared" si="5"/>
        <v>585</v>
      </c>
      <c r="G25" s="652">
        <f t="shared" si="5"/>
        <v>1057</v>
      </c>
      <c r="H25" s="652">
        <f t="shared" si="5"/>
        <v>1796</v>
      </c>
      <c r="I25" s="102">
        <f t="shared" si="5"/>
        <v>5629</v>
      </c>
      <c r="J25" s="653" t="s">
        <v>1012</v>
      </c>
    </row>
    <row r="26" spans="1:10" s="352" customFormat="1" ht="22.9" customHeight="1" x14ac:dyDescent="0.2">
      <c r="A26" s="190" t="s">
        <v>1662</v>
      </c>
      <c r="B26" s="193">
        <v>659</v>
      </c>
      <c r="C26" s="193">
        <v>199</v>
      </c>
      <c r="D26" s="193">
        <v>132</v>
      </c>
      <c r="E26" s="193">
        <v>160</v>
      </c>
      <c r="F26" s="193">
        <v>229</v>
      </c>
      <c r="G26" s="193">
        <v>254</v>
      </c>
      <c r="H26" s="193">
        <v>516</v>
      </c>
      <c r="I26" s="222">
        <f>SUM(B26:H26)</f>
        <v>2149</v>
      </c>
      <c r="J26" s="191" t="s">
        <v>189</v>
      </c>
    </row>
    <row r="27" spans="1:10" s="352" customFormat="1" ht="22.9" customHeight="1" x14ac:dyDescent="0.2">
      <c r="A27" s="190" t="s">
        <v>1663</v>
      </c>
      <c r="B27" s="193">
        <v>387</v>
      </c>
      <c r="C27" s="193">
        <v>67</v>
      </c>
      <c r="D27" s="193">
        <v>57</v>
      </c>
      <c r="E27" s="193">
        <v>126</v>
      </c>
      <c r="F27" s="193">
        <v>230</v>
      </c>
      <c r="G27" s="193">
        <v>568</v>
      </c>
      <c r="H27" s="193">
        <v>947</v>
      </c>
      <c r="I27" s="222">
        <f>SUM(B27:H27)</f>
        <v>2382</v>
      </c>
      <c r="J27" s="191" t="s">
        <v>190</v>
      </c>
    </row>
    <row r="28" spans="1:10" s="352" customFormat="1" ht="22.9" customHeight="1" x14ac:dyDescent="0.2">
      <c r="A28" s="190" t="s">
        <v>191</v>
      </c>
      <c r="B28" s="193">
        <v>178</v>
      </c>
      <c r="C28" s="193">
        <v>60</v>
      </c>
      <c r="D28" s="193">
        <v>70</v>
      </c>
      <c r="E28" s="193">
        <v>96</v>
      </c>
      <c r="F28" s="193">
        <v>126</v>
      </c>
      <c r="G28" s="193">
        <v>235</v>
      </c>
      <c r="H28" s="193">
        <v>333</v>
      </c>
      <c r="I28" s="222">
        <f>SUM(B28:H28)</f>
        <v>1098</v>
      </c>
      <c r="J28" s="191" t="s">
        <v>1188</v>
      </c>
    </row>
    <row r="29" spans="1:10" s="650" customFormat="1" ht="22.9" customHeight="1" x14ac:dyDescent="0.2">
      <c r="A29" s="644" t="s">
        <v>1124</v>
      </c>
      <c r="B29" s="649">
        <f t="shared" ref="B29:I29" si="6">SUM(B30:B32)</f>
        <v>883</v>
      </c>
      <c r="C29" s="649">
        <f t="shared" si="6"/>
        <v>254</v>
      </c>
      <c r="D29" s="649">
        <f t="shared" si="6"/>
        <v>151</v>
      </c>
      <c r="E29" s="649">
        <f t="shared" si="6"/>
        <v>219</v>
      </c>
      <c r="F29" s="649">
        <f t="shared" si="6"/>
        <v>210</v>
      </c>
      <c r="G29" s="649">
        <f t="shared" si="6"/>
        <v>347</v>
      </c>
      <c r="H29" s="649">
        <f t="shared" si="6"/>
        <v>1113</v>
      </c>
      <c r="I29" s="104">
        <f t="shared" si="6"/>
        <v>3177</v>
      </c>
      <c r="J29" s="646" t="s">
        <v>1016</v>
      </c>
    </row>
    <row r="30" spans="1:10" s="352" customFormat="1" ht="22.9" customHeight="1" x14ac:dyDescent="0.2">
      <c r="A30" s="190" t="s">
        <v>1662</v>
      </c>
      <c r="B30" s="193">
        <v>512</v>
      </c>
      <c r="C30" s="193">
        <v>140</v>
      </c>
      <c r="D30" s="193">
        <v>76</v>
      </c>
      <c r="E30" s="193">
        <v>108</v>
      </c>
      <c r="F30" s="193">
        <v>107</v>
      </c>
      <c r="G30" s="193">
        <v>169</v>
      </c>
      <c r="H30" s="193">
        <v>640</v>
      </c>
      <c r="I30" s="222">
        <f>SUM(B30:H30)</f>
        <v>1752</v>
      </c>
      <c r="J30" s="191" t="s">
        <v>189</v>
      </c>
    </row>
    <row r="31" spans="1:10" s="352" customFormat="1" ht="22.9" customHeight="1" x14ac:dyDescent="0.2">
      <c r="A31" s="190" t="s">
        <v>1663</v>
      </c>
      <c r="B31" s="193">
        <v>252</v>
      </c>
      <c r="C31" s="193">
        <v>58</v>
      </c>
      <c r="D31" s="193">
        <v>27</v>
      </c>
      <c r="E31" s="193">
        <v>43</v>
      </c>
      <c r="F31" s="193">
        <v>32</v>
      </c>
      <c r="G31" s="193">
        <v>71</v>
      </c>
      <c r="H31" s="193">
        <v>200</v>
      </c>
      <c r="I31" s="222">
        <f>SUM(B31:H31)</f>
        <v>683</v>
      </c>
      <c r="J31" s="191" t="s">
        <v>190</v>
      </c>
    </row>
    <row r="32" spans="1:10" s="352" customFormat="1" ht="22.9" customHeight="1" x14ac:dyDescent="0.2">
      <c r="A32" s="190" t="s">
        <v>191</v>
      </c>
      <c r="B32" s="193">
        <v>119</v>
      </c>
      <c r="C32" s="193">
        <v>56</v>
      </c>
      <c r="D32" s="193">
        <v>48</v>
      </c>
      <c r="E32" s="193">
        <v>68</v>
      </c>
      <c r="F32" s="193">
        <v>71</v>
      </c>
      <c r="G32" s="193">
        <v>107</v>
      </c>
      <c r="H32" s="193">
        <v>273</v>
      </c>
      <c r="I32" s="222">
        <f>SUM(B32:H32)</f>
        <v>742</v>
      </c>
      <c r="J32" s="191" t="s">
        <v>1188</v>
      </c>
    </row>
    <row r="33" spans="1:10" s="650" customFormat="1" ht="22.9" customHeight="1" x14ac:dyDescent="0.2">
      <c r="A33" s="644" t="s">
        <v>1785</v>
      </c>
      <c r="B33" s="649">
        <f t="shared" ref="B33:I33" si="7">SUM(B34:B36)</f>
        <v>702</v>
      </c>
      <c r="C33" s="649">
        <f t="shared" si="7"/>
        <v>173</v>
      </c>
      <c r="D33" s="649">
        <f t="shared" si="7"/>
        <v>137</v>
      </c>
      <c r="E33" s="649">
        <f t="shared" si="7"/>
        <v>223</v>
      </c>
      <c r="F33" s="649">
        <f t="shared" si="7"/>
        <v>296</v>
      </c>
      <c r="G33" s="649">
        <f t="shared" si="7"/>
        <v>531</v>
      </c>
      <c r="H33" s="649">
        <f t="shared" si="7"/>
        <v>1307</v>
      </c>
      <c r="I33" s="104">
        <f t="shared" si="7"/>
        <v>3369</v>
      </c>
      <c r="J33" s="646" t="s">
        <v>197</v>
      </c>
    </row>
    <row r="34" spans="1:10" s="352" customFormat="1" ht="22.9" customHeight="1" x14ac:dyDescent="0.2">
      <c r="A34" s="190" t="s">
        <v>1662</v>
      </c>
      <c r="B34" s="193">
        <v>409</v>
      </c>
      <c r="C34" s="193">
        <v>96</v>
      </c>
      <c r="D34" s="193">
        <v>76</v>
      </c>
      <c r="E34" s="193">
        <v>110</v>
      </c>
      <c r="F34" s="193">
        <v>135</v>
      </c>
      <c r="G34" s="193">
        <v>181</v>
      </c>
      <c r="H34" s="193">
        <v>537</v>
      </c>
      <c r="I34" s="222">
        <f>SUM(B34:H34)</f>
        <v>1544</v>
      </c>
      <c r="J34" s="191" t="s">
        <v>189</v>
      </c>
    </row>
    <row r="35" spans="1:10" s="352" customFormat="1" ht="22.9" customHeight="1" x14ac:dyDescent="0.2">
      <c r="A35" s="190" t="s">
        <v>1663</v>
      </c>
      <c r="B35" s="193">
        <v>203</v>
      </c>
      <c r="C35" s="193">
        <v>35</v>
      </c>
      <c r="D35" s="193">
        <v>27</v>
      </c>
      <c r="E35" s="193">
        <v>62</v>
      </c>
      <c r="F35" s="193">
        <v>94</v>
      </c>
      <c r="G35" s="193">
        <v>250</v>
      </c>
      <c r="H35" s="193">
        <v>517</v>
      </c>
      <c r="I35" s="222">
        <f>SUM(B35:H35)</f>
        <v>1188</v>
      </c>
      <c r="J35" s="191" t="s">
        <v>190</v>
      </c>
    </row>
    <row r="36" spans="1:10" s="352" customFormat="1" ht="22.9" customHeight="1" x14ac:dyDescent="0.2">
      <c r="A36" s="190" t="s">
        <v>191</v>
      </c>
      <c r="B36" s="193">
        <v>90</v>
      </c>
      <c r="C36" s="193">
        <v>42</v>
      </c>
      <c r="D36" s="193">
        <v>34</v>
      </c>
      <c r="E36" s="193">
        <v>51</v>
      </c>
      <c r="F36" s="193">
        <v>67</v>
      </c>
      <c r="G36" s="193">
        <v>100</v>
      </c>
      <c r="H36" s="193">
        <v>253</v>
      </c>
      <c r="I36" s="222">
        <f>SUM(B36:H36)</f>
        <v>637</v>
      </c>
      <c r="J36" s="191" t="s">
        <v>1188</v>
      </c>
    </row>
    <row r="37" spans="1:10" s="650" customFormat="1" ht="22.9" customHeight="1" x14ac:dyDescent="0.2">
      <c r="A37" s="644" t="s">
        <v>34</v>
      </c>
      <c r="B37" s="649">
        <f t="shared" ref="B37:I37" si="8">SUM(B38:B40)</f>
        <v>40</v>
      </c>
      <c r="C37" s="649">
        <f t="shared" si="8"/>
        <v>24</v>
      </c>
      <c r="D37" s="649">
        <f t="shared" si="8"/>
        <v>39</v>
      </c>
      <c r="E37" s="649">
        <f t="shared" si="8"/>
        <v>74</v>
      </c>
      <c r="F37" s="649">
        <f t="shared" si="8"/>
        <v>233</v>
      </c>
      <c r="G37" s="649">
        <f t="shared" si="8"/>
        <v>583</v>
      </c>
      <c r="H37" s="649">
        <f t="shared" si="8"/>
        <v>1371</v>
      </c>
      <c r="I37" s="104">
        <f t="shared" si="8"/>
        <v>2364</v>
      </c>
      <c r="J37" s="646" t="s">
        <v>198</v>
      </c>
    </row>
    <row r="38" spans="1:10" s="352" customFormat="1" ht="22.9" customHeight="1" x14ac:dyDescent="0.2">
      <c r="A38" s="190" t="s">
        <v>1662</v>
      </c>
      <c r="B38" s="193">
        <v>14</v>
      </c>
      <c r="C38" s="193">
        <v>8</v>
      </c>
      <c r="D38" s="193">
        <v>18</v>
      </c>
      <c r="E38" s="193">
        <v>33</v>
      </c>
      <c r="F38" s="193">
        <v>60</v>
      </c>
      <c r="G38" s="193">
        <v>52</v>
      </c>
      <c r="H38" s="193">
        <v>68</v>
      </c>
      <c r="I38" s="222">
        <f>SUM(B38:H38)</f>
        <v>253</v>
      </c>
      <c r="J38" s="191" t="s">
        <v>189</v>
      </c>
    </row>
    <row r="39" spans="1:10" s="352" customFormat="1" ht="22.9" customHeight="1" x14ac:dyDescent="0.2">
      <c r="A39" s="190" t="s">
        <v>1663</v>
      </c>
      <c r="B39" s="193">
        <v>22</v>
      </c>
      <c r="C39" s="193">
        <v>11</v>
      </c>
      <c r="D39" s="193">
        <v>15</v>
      </c>
      <c r="E39" s="193">
        <v>30</v>
      </c>
      <c r="F39" s="193">
        <v>96</v>
      </c>
      <c r="G39" s="193">
        <v>343</v>
      </c>
      <c r="H39" s="193">
        <v>1070</v>
      </c>
      <c r="I39" s="222">
        <f>SUM(B39:H39)</f>
        <v>1587</v>
      </c>
      <c r="J39" s="191" t="s">
        <v>190</v>
      </c>
    </row>
    <row r="40" spans="1:10" s="352" customFormat="1" ht="22.9" customHeight="1" x14ac:dyDescent="0.2">
      <c r="A40" s="195" t="s">
        <v>191</v>
      </c>
      <c r="B40" s="196">
        <v>4</v>
      </c>
      <c r="C40" s="196">
        <v>5</v>
      </c>
      <c r="D40" s="196">
        <v>6</v>
      </c>
      <c r="E40" s="196">
        <v>11</v>
      </c>
      <c r="F40" s="196">
        <v>77</v>
      </c>
      <c r="G40" s="196">
        <v>188</v>
      </c>
      <c r="H40" s="196">
        <v>233</v>
      </c>
      <c r="I40" s="488">
        <f>SUM(B40:H40)</f>
        <v>524</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E407-74BA-4369-8CA7-3E0E5C9A62C0}">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1019</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200</v>
      </c>
    </row>
    <row r="3" spans="1:13" s="7" customFormat="1" ht="21" customHeight="1" x14ac:dyDescent="0.2">
      <c r="A3" s="1647" t="s">
        <v>1688</v>
      </c>
      <c r="B3" s="1647"/>
      <c r="C3" s="1647"/>
      <c r="D3" s="1647"/>
      <c r="E3" s="1647"/>
      <c r="F3" s="1647"/>
      <c r="G3" s="1647"/>
      <c r="H3" s="1647"/>
      <c r="I3" s="1647"/>
      <c r="J3" s="1647"/>
    </row>
    <row r="4" spans="1:13" s="12" customFormat="1" x14ac:dyDescent="0.2">
      <c r="A4" s="34" t="s">
        <v>173</v>
      </c>
      <c r="B4" s="1648"/>
      <c r="C4" s="1648"/>
      <c r="D4" s="1648"/>
      <c r="E4" s="1648"/>
      <c r="F4" s="1648"/>
      <c r="G4" s="1648"/>
      <c r="H4" s="1648"/>
      <c r="I4" s="1648"/>
      <c r="J4" s="23" t="s">
        <v>1872</v>
      </c>
    </row>
    <row r="5" spans="1:13" s="9" customFormat="1" ht="25.15" customHeight="1" x14ac:dyDescent="0.2">
      <c r="A5" s="1649" t="s">
        <v>1130</v>
      </c>
      <c r="B5" s="1768" t="s">
        <v>938</v>
      </c>
      <c r="C5" s="1768"/>
      <c r="D5" s="1768"/>
      <c r="E5" s="1768"/>
      <c r="F5" s="1768"/>
      <c r="G5" s="1768"/>
      <c r="H5" s="1768"/>
      <c r="I5" s="1768"/>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1542</v>
      </c>
      <c r="C7" s="254">
        <v>645</v>
      </c>
      <c r="D7" s="254">
        <v>695</v>
      </c>
      <c r="E7" s="254">
        <v>810</v>
      </c>
      <c r="F7" s="254">
        <v>881</v>
      </c>
      <c r="G7" s="254">
        <v>1644</v>
      </c>
      <c r="H7" s="254">
        <v>3103</v>
      </c>
      <c r="I7" s="254">
        <f>SUM(B7:H7)</f>
        <v>9320</v>
      </c>
      <c r="J7" s="255" t="s">
        <v>186</v>
      </c>
    </row>
    <row r="8" spans="1:13" s="38" customFormat="1" ht="22.9" customHeight="1" x14ac:dyDescent="0.2">
      <c r="A8" s="256" t="s">
        <v>1690</v>
      </c>
      <c r="B8" s="257">
        <f t="shared" ref="B8:I8" si="0">B9+B13+B17+B21+B25+B29+B33+B37</f>
        <v>3784</v>
      </c>
      <c r="C8" s="257">
        <f t="shared" si="0"/>
        <v>1072</v>
      </c>
      <c r="D8" s="257">
        <f t="shared" si="0"/>
        <v>1012</v>
      </c>
      <c r="E8" s="257">
        <f t="shared" si="0"/>
        <v>1192</v>
      </c>
      <c r="F8" s="257">
        <f t="shared" si="0"/>
        <v>1358</v>
      </c>
      <c r="G8" s="257">
        <f t="shared" si="0"/>
        <v>2716</v>
      </c>
      <c r="H8" s="257">
        <f t="shared" si="0"/>
        <v>5732</v>
      </c>
      <c r="I8" s="257">
        <f t="shared" si="0"/>
        <v>16866</v>
      </c>
      <c r="J8" s="258" t="s">
        <v>187</v>
      </c>
    </row>
    <row r="9" spans="1:13" s="650" customFormat="1" ht="22.9" customHeight="1" x14ac:dyDescent="0.2">
      <c r="A9" s="644" t="s">
        <v>1123</v>
      </c>
      <c r="B9" s="649">
        <f>SUM(B10:B12)</f>
        <v>923</v>
      </c>
      <c r="C9" s="649">
        <f t="shared" ref="C9:H9" si="1">SUM(C10:C12)</f>
        <v>170</v>
      </c>
      <c r="D9" s="649">
        <f t="shared" si="1"/>
        <v>98</v>
      </c>
      <c r="E9" s="649">
        <f t="shared" si="1"/>
        <v>78</v>
      </c>
      <c r="F9" s="649">
        <f t="shared" si="1"/>
        <v>100</v>
      </c>
      <c r="G9" s="649">
        <f t="shared" si="1"/>
        <v>266</v>
      </c>
      <c r="H9" s="649">
        <f t="shared" si="1"/>
        <v>398</v>
      </c>
      <c r="I9" s="104">
        <f>SUM(I10:I12)</f>
        <v>2033</v>
      </c>
      <c r="J9" s="646" t="s">
        <v>188</v>
      </c>
    </row>
    <row r="10" spans="1:13" s="352" customFormat="1" ht="22.9" customHeight="1" x14ac:dyDescent="0.2">
      <c r="A10" s="190" t="s">
        <v>1662</v>
      </c>
      <c r="B10" s="193">
        <v>712</v>
      </c>
      <c r="C10" s="193">
        <v>112</v>
      </c>
      <c r="D10" s="193">
        <v>71</v>
      </c>
      <c r="E10" s="193">
        <v>59</v>
      </c>
      <c r="F10" s="193">
        <v>48</v>
      </c>
      <c r="G10" s="193">
        <v>66</v>
      </c>
      <c r="H10" s="193">
        <v>105</v>
      </c>
      <c r="I10" s="222">
        <f>SUM(B10:H10)</f>
        <v>1173</v>
      </c>
      <c r="J10" s="191" t="s">
        <v>189</v>
      </c>
    </row>
    <row r="11" spans="1:13" s="352" customFormat="1" ht="22.9" customHeight="1" x14ac:dyDescent="0.2">
      <c r="A11" s="190" t="s">
        <v>1663</v>
      </c>
      <c r="B11" s="193">
        <v>163</v>
      </c>
      <c r="C11" s="193">
        <v>43</v>
      </c>
      <c r="D11" s="193">
        <v>23</v>
      </c>
      <c r="E11" s="193">
        <v>14</v>
      </c>
      <c r="F11" s="193">
        <v>32</v>
      </c>
      <c r="G11" s="193">
        <v>134</v>
      </c>
      <c r="H11" s="193">
        <v>168</v>
      </c>
      <c r="I11" s="222">
        <f>SUM(B11:H11)</f>
        <v>577</v>
      </c>
      <c r="J11" s="191" t="s">
        <v>190</v>
      </c>
    </row>
    <row r="12" spans="1:13" s="352" customFormat="1" ht="22.9" customHeight="1" x14ac:dyDescent="0.2">
      <c r="A12" s="190" t="s">
        <v>191</v>
      </c>
      <c r="B12" s="193">
        <v>48</v>
      </c>
      <c r="C12" s="193">
        <v>15</v>
      </c>
      <c r="D12" s="193">
        <v>4</v>
      </c>
      <c r="E12" s="193">
        <v>5</v>
      </c>
      <c r="F12" s="193">
        <v>20</v>
      </c>
      <c r="G12" s="193">
        <v>66</v>
      </c>
      <c r="H12" s="193">
        <v>125</v>
      </c>
      <c r="I12" s="222">
        <f>SUM(B12:H12)</f>
        <v>283</v>
      </c>
      <c r="J12" s="191" t="s">
        <v>1188</v>
      </c>
    </row>
    <row r="13" spans="1:13" s="650" customFormat="1" ht="22.9" customHeight="1" x14ac:dyDescent="0.2">
      <c r="A13" s="644" t="s">
        <v>192</v>
      </c>
      <c r="B13" s="649">
        <f t="shared" ref="B13:I13" si="2">SUM(B14:B16)</f>
        <v>726</v>
      </c>
      <c r="C13" s="649">
        <f t="shared" si="2"/>
        <v>271</v>
      </c>
      <c r="D13" s="649">
        <f t="shared" si="2"/>
        <v>239</v>
      </c>
      <c r="E13" s="649">
        <f t="shared" si="2"/>
        <v>241</v>
      </c>
      <c r="F13" s="649">
        <f t="shared" si="2"/>
        <v>176</v>
      </c>
      <c r="G13" s="649">
        <f t="shared" si="2"/>
        <v>249</v>
      </c>
      <c r="H13" s="649">
        <f t="shared" si="2"/>
        <v>375</v>
      </c>
      <c r="I13" s="104">
        <f t="shared" si="2"/>
        <v>2277</v>
      </c>
      <c r="J13" s="646" t="s">
        <v>193</v>
      </c>
    </row>
    <row r="14" spans="1:13" s="352" customFormat="1" ht="22.9" customHeight="1" x14ac:dyDescent="0.2">
      <c r="A14" s="190" t="s">
        <v>1662</v>
      </c>
      <c r="B14" s="193">
        <v>583</v>
      </c>
      <c r="C14" s="193">
        <v>236</v>
      </c>
      <c r="D14" s="193">
        <v>199</v>
      </c>
      <c r="E14" s="193">
        <v>198</v>
      </c>
      <c r="F14" s="193">
        <v>109</v>
      </c>
      <c r="G14" s="193">
        <v>102</v>
      </c>
      <c r="H14" s="193">
        <v>154</v>
      </c>
      <c r="I14" s="222">
        <f>SUM(B14:H14)</f>
        <v>1581</v>
      </c>
      <c r="J14" s="191" t="s">
        <v>189</v>
      </c>
    </row>
    <row r="15" spans="1:13" s="352" customFormat="1" ht="22.9" customHeight="1" x14ac:dyDescent="0.2">
      <c r="A15" s="190" t="s">
        <v>1663</v>
      </c>
      <c r="B15" s="193">
        <v>117</v>
      </c>
      <c r="C15" s="193">
        <v>21</v>
      </c>
      <c r="D15" s="193">
        <v>24</v>
      </c>
      <c r="E15" s="193">
        <v>29</v>
      </c>
      <c r="F15" s="193">
        <v>50</v>
      </c>
      <c r="G15" s="193">
        <v>108</v>
      </c>
      <c r="H15" s="193">
        <v>135</v>
      </c>
      <c r="I15" s="222">
        <f>SUM(B15:H15)</f>
        <v>484</v>
      </c>
      <c r="J15" s="191" t="s">
        <v>190</v>
      </c>
    </row>
    <row r="16" spans="1:13" s="352" customFormat="1" ht="22.9" customHeight="1" x14ac:dyDescent="0.2">
      <c r="A16" s="190" t="s">
        <v>191</v>
      </c>
      <c r="B16" s="193">
        <v>26</v>
      </c>
      <c r="C16" s="193">
        <v>14</v>
      </c>
      <c r="D16" s="193">
        <v>16</v>
      </c>
      <c r="E16" s="193">
        <v>14</v>
      </c>
      <c r="F16" s="193">
        <v>17</v>
      </c>
      <c r="G16" s="193">
        <v>39</v>
      </c>
      <c r="H16" s="193">
        <v>86</v>
      </c>
      <c r="I16" s="222">
        <f>SUM(B16:H16)</f>
        <v>212</v>
      </c>
      <c r="J16" s="191" t="s">
        <v>1188</v>
      </c>
    </row>
    <row r="17" spans="1:10" s="650" customFormat="1" ht="22.9" customHeight="1" x14ac:dyDescent="0.2">
      <c r="A17" s="644" t="s">
        <v>194</v>
      </c>
      <c r="B17" s="649">
        <f t="shared" ref="B17:I17" si="3">SUM(B18:B20)</f>
        <v>299</v>
      </c>
      <c r="C17" s="649">
        <f t="shared" si="3"/>
        <v>95</v>
      </c>
      <c r="D17" s="649">
        <f t="shared" si="3"/>
        <v>105</v>
      </c>
      <c r="E17" s="649">
        <f t="shared" si="3"/>
        <v>158</v>
      </c>
      <c r="F17" s="649">
        <f t="shared" si="3"/>
        <v>151</v>
      </c>
      <c r="G17" s="649">
        <f t="shared" si="3"/>
        <v>252</v>
      </c>
      <c r="H17" s="649">
        <f t="shared" si="3"/>
        <v>812</v>
      </c>
      <c r="I17" s="104">
        <f t="shared" si="3"/>
        <v>1872</v>
      </c>
      <c r="J17" s="646" t="s">
        <v>195</v>
      </c>
    </row>
    <row r="18" spans="1:10" s="352" customFormat="1" ht="22.9" customHeight="1" x14ac:dyDescent="0.2">
      <c r="A18" s="190" t="s">
        <v>1662</v>
      </c>
      <c r="B18" s="193">
        <v>206</v>
      </c>
      <c r="C18" s="193">
        <v>65</v>
      </c>
      <c r="D18" s="193">
        <v>76</v>
      </c>
      <c r="E18" s="193">
        <v>122</v>
      </c>
      <c r="F18" s="193">
        <v>103</v>
      </c>
      <c r="G18" s="193">
        <v>112</v>
      </c>
      <c r="H18" s="193">
        <v>412</v>
      </c>
      <c r="I18" s="222">
        <f>SUM(B18:H18)</f>
        <v>1096</v>
      </c>
      <c r="J18" s="191" t="s">
        <v>189</v>
      </c>
    </row>
    <row r="19" spans="1:10" s="352" customFormat="1" ht="22.9" customHeight="1" x14ac:dyDescent="0.2">
      <c r="A19" s="190" t="s">
        <v>1663</v>
      </c>
      <c r="B19" s="193">
        <v>62</v>
      </c>
      <c r="C19" s="193">
        <v>11</v>
      </c>
      <c r="D19" s="193">
        <v>12</v>
      </c>
      <c r="E19" s="193">
        <v>17</v>
      </c>
      <c r="F19" s="193">
        <v>25</v>
      </c>
      <c r="G19" s="193">
        <v>71</v>
      </c>
      <c r="H19" s="193">
        <v>234</v>
      </c>
      <c r="I19" s="222">
        <f>SUM(B19:H19)</f>
        <v>432</v>
      </c>
      <c r="J19" s="191" t="s">
        <v>190</v>
      </c>
    </row>
    <row r="20" spans="1:10" s="352" customFormat="1" ht="22.9" customHeight="1" x14ac:dyDescent="0.2">
      <c r="A20" s="190" t="s">
        <v>191</v>
      </c>
      <c r="B20" s="193">
        <v>31</v>
      </c>
      <c r="C20" s="193">
        <v>19</v>
      </c>
      <c r="D20" s="193">
        <v>17</v>
      </c>
      <c r="E20" s="193">
        <v>19</v>
      </c>
      <c r="F20" s="193">
        <v>23</v>
      </c>
      <c r="G20" s="193">
        <v>69</v>
      </c>
      <c r="H20" s="193">
        <v>166</v>
      </c>
      <c r="I20" s="222">
        <f>SUM(B20:H20)</f>
        <v>344</v>
      </c>
      <c r="J20" s="191" t="s">
        <v>1188</v>
      </c>
    </row>
    <row r="21" spans="1:10" s="650" customFormat="1" ht="22.9" customHeight="1" x14ac:dyDescent="0.2">
      <c r="A21" s="644" t="s">
        <v>1011</v>
      </c>
      <c r="B21" s="649">
        <f t="shared" ref="B21:I21" si="4">SUM(B22:B24)</f>
        <v>686</v>
      </c>
      <c r="C21" s="649">
        <f t="shared" si="4"/>
        <v>278</v>
      </c>
      <c r="D21" s="649">
        <f t="shared" si="4"/>
        <v>339</v>
      </c>
      <c r="E21" s="649">
        <f t="shared" si="4"/>
        <v>385</v>
      </c>
      <c r="F21" s="649">
        <f t="shared" si="4"/>
        <v>360</v>
      </c>
      <c r="G21" s="649">
        <f t="shared" si="4"/>
        <v>431</v>
      </c>
      <c r="H21" s="649">
        <f t="shared" si="4"/>
        <v>706</v>
      </c>
      <c r="I21" s="104">
        <f t="shared" si="4"/>
        <v>3185</v>
      </c>
      <c r="J21" s="646" t="s">
        <v>1010</v>
      </c>
    </row>
    <row r="22" spans="1:10" s="352" customFormat="1" ht="22.9" customHeight="1" x14ac:dyDescent="0.2">
      <c r="A22" s="190" t="s">
        <v>1662</v>
      </c>
      <c r="B22" s="193">
        <v>382</v>
      </c>
      <c r="C22" s="193">
        <v>130</v>
      </c>
      <c r="D22" s="193">
        <v>178</v>
      </c>
      <c r="E22" s="193">
        <v>180</v>
      </c>
      <c r="F22" s="193">
        <v>133</v>
      </c>
      <c r="G22" s="193">
        <v>123</v>
      </c>
      <c r="H22" s="193">
        <v>214</v>
      </c>
      <c r="I22" s="222">
        <f>SUM(B22:H22)</f>
        <v>1340</v>
      </c>
      <c r="J22" s="191" t="s">
        <v>189</v>
      </c>
    </row>
    <row r="23" spans="1:10" s="352" customFormat="1" ht="22.9" customHeight="1" x14ac:dyDescent="0.2">
      <c r="A23" s="190" t="s">
        <v>1663</v>
      </c>
      <c r="B23" s="193">
        <v>193</v>
      </c>
      <c r="C23" s="193">
        <v>89</v>
      </c>
      <c r="D23" s="193">
        <v>98</v>
      </c>
      <c r="E23" s="193">
        <v>120</v>
      </c>
      <c r="F23" s="193">
        <v>128</v>
      </c>
      <c r="G23" s="193">
        <v>151</v>
      </c>
      <c r="H23" s="193">
        <v>285</v>
      </c>
      <c r="I23" s="222">
        <f>SUM(B23:H23)</f>
        <v>1064</v>
      </c>
      <c r="J23" s="191" t="s">
        <v>190</v>
      </c>
    </row>
    <row r="24" spans="1:10" s="352" customFormat="1" ht="22.9" customHeight="1" x14ac:dyDescent="0.2">
      <c r="A24" s="647" t="s">
        <v>191</v>
      </c>
      <c r="B24" s="563">
        <v>111</v>
      </c>
      <c r="C24" s="563">
        <v>59</v>
      </c>
      <c r="D24" s="563">
        <v>63</v>
      </c>
      <c r="E24" s="563">
        <v>85</v>
      </c>
      <c r="F24" s="563">
        <v>99</v>
      </c>
      <c r="G24" s="563">
        <v>157</v>
      </c>
      <c r="H24" s="563">
        <v>207</v>
      </c>
      <c r="I24" s="554">
        <f>SUM(B24:H24)</f>
        <v>781</v>
      </c>
      <c r="J24" s="648" t="s">
        <v>1188</v>
      </c>
    </row>
    <row r="25" spans="1:10" s="650" customFormat="1" ht="22.9" customHeight="1" x14ac:dyDescent="0.2">
      <c r="A25" s="651" t="s">
        <v>1015</v>
      </c>
      <c r="B25" s="652">
        <f t="shared" ref="B25:I25" si="5">SUM(B26:B28)</f>
        <v>483</v>
      </c>
      <c r="C25" s="652">
        <f t="shared" si="5"/>
        <v>112</v>
      </c>
      <c r="D25" s="652">
        <f t="shared" si="5"/>
        <v>106</v>
      </c>
      <c r="E25" s="652">
        <f t="shared" si="5"/>
        <v>152</v>
      </c>
      <c r="F25" s="652">
        <f t="shared" si="5"/>
        <v>273</v>
      </c>
      <c r="G25" s="652">
        <f t="shared" si="5"/>
        <v>637</v>
      </c>
      <c r="H25" s="652">
        <f t="shared" si="5"/>
        <v>1101</v>
      </c>
      <c r="I25" s="102">
        <f t="shared" si="5"/>
        <v>2864</v>
      </c>
      <c r="J25" s="653" t="s">
        <v>1013</v>
      </c>
    </row>
    <row r="26" spans="1:10" s="352" customFormat="1" ht="22.9" customHeight="1" x14ac:dyDescent="0.2">
      <c r="A26" s="190" t="s">
        <v>1662</v>
      </c>
      <c r="B26" s="193">
        <v>247</v>
      </c>
      <c r="C26" s="193">
        <v>63</v>
      </c>
      <c r="D26" s="193">
        <v>50</v>
      </c>
      <c r="E26" s="193">
        <v>62</v>
      </c>
      <c r="F26" s="193">
        <v>110</v>
      </c>
      <c r="G26" s="193">
        <v>154</v>
      </c>
      <c r="H26" s="193">
        <v>307</v>
      </c>
      <c r="I26" s="222">
        <f>SUM(B26:H26)</f>
        <v>993</v>
      </c>
      <c r="J26" s="191" t="s">
        <v>189</v>
      </c>
    </row>
    <row r="27" spans="1:10" s="352" customFormat="1" ht="22.9" customHeight="1" x14ac:dyDescent="0.2">
      <c r="A27" s="190" t="s">
        <v>1663</v>
      </c>
      <c r="B27" s="193">
        <v>167</v>
      </c>
      <c r="C27" s="193">
        <v>21</v>
      </c>
      <c r="D27" s="193">
        <v>27</v>
      </c>
      <c r="E27" s="193">
        <v>64</v>
      </c>
      <c r="F27" s="193">
        <v>125</v>
      </c>
      <c r="G27" s="193">
        <v>355</v>
      </c>
      <c r="H27" s="193">
        <v>602</v>
      </c>
      <c r="I27" s="222">
        <f>SUM(B27:H27)</f>
        <v>1361</v>
      </c>
      <c r="J27" s="191" t="s">
        <v>190</v>
      </c>
    </row>
    <row r="28" spans="1:10" s="352" customFormat="1" ht="22.9" customHeight="1" x14ac:dyDescent="0.2">
      <c r="A28" s="190" t="s">
        <v>191</v>
      </c>
      <c r="B28" s="193">
        <v>69</v>
      </c>
      <c r="C28" s="193">
        <v>28</v>
      </c>
      <c r="D28" s="193">
        <v>29</v>
      </c>
      <c r="E28" s="193">
        <v>26</v>
      </c>
      <c r="F28" s="193">
        <v>38</v>
      </c>
      <c r="G28" s="193">
        <v>128</v>
      </c>
      <c r="H28" s="193">
        <v>192</v>
      </c>
      <c r="I28" s="222">
        <f>SUM(B28:H28)</f>
        <v>510</v>
      </c>
      <c r="J28" s="191" t="s">
        <v>1188</v>
      </c>
    </row>
    <row r="29" spans="1:10" s="650" customFormat="1" ht="22.9" customHeight="1" x14ac:dyDescent="0.2">
      <c r="A29" s="644" t="s">
        <v>1124</v>
      </c>
      <c r="B29" s="649">
        <f t="shared" ref="B29:I29" si="6">SUM(B30:B32)</f>
        <v>353</v>
      </c>
      <c r="C29" s="649">
        <f t="shared" si="6"/>
        <v>80</v>
      </c>
      <c r="D29" s="649">
        <f t="shared" si="6"/>
        <v>61</v>
      </c>
      <c r="E29" s="649">
        <f t="shared" si="6"/>
        <v>72</v>
      </c>
      <c r="F29" s="649">
        <f t="shared" si="6"/>
        <v>62</v>
      </c>
      <c r="G29" s="649">
        <f t="shared" si="6"/>
        <v>198</v>
      </c>
      <c r="H29" s="649">
        <f t="shared" si="6"/>
        <v>649</v>
      </c>
      <c r="I29" s="104">
        <f t="shared" si="6"/>
        <v>1475</v>
      </c>
      <c r="J29" s="646" t="s">
        <v>1016</v>
      </c>
    </row>
    <row r="30" spans="1:10" s="352" customFormat="1" ht="22.9" customHeight="1" x14ac:dyDescent="0.2">
      <c r="A30" s="190" t="s">
        <v>1662</v>
      </c>
      <c r="B30" s="193">
        <v>190</v>
      </c>
      <c r="C30" s="193">
        <v>43</v>
      </c>
      <c r="D30" s="193">
        <v>25</v>
      </c>
      <c r="E30" s="193">
        <v>33</v>
      </c>
      <c r="F30" s="193">
        <v>32</v>
      </c>
      <c r="G30" s="193">
        <v>101</v>
      </c>
      <c r="H30" s="193">
        <v>376</v>
      </c>
      <c r="I30" s="222">
        <f>SUM(B30:H30)</f>
        <v>800</v>
      </c>
      <c r="J30" s="191" t="s">
        <v>189</v>
      </c>
    </row>
    <row r="31" spans="1:10" s="352" customFormat="1" ht="22.9" customHeight="1" x14ac:dyDescent="0.2">
      <c r="A31" s="190" t="s">
        <v>1663</v>
      </c>
      <c r="B31" s="193">
        <v>120</v>
      </c>
      <c r="C31" s="193">
        <v>18</v>
      </c>
      <c r="D31" s="193">
        <v>18</v>
      </c>
      <c r="E31" s="193">
        <v>20</v>
      </c>
      <c r="F31" s="193">
        <v>16</v>
      </c>
      <c r="G31" s="193">
        <v>38</v>
      </c>
      <c r="H31" s="193">
        <v>136</v>
      </c>
      <c r="I31" s="222">
        <f>SUM(B31:H31)</f>
        <v>366</v>
      </c>
      <c r="J31" s="191" t="s">
        <v>190</v>
      </c>
    </row>
    <row r="32" spans="1:10" s="352" customFormat="1" ht="22.9" customHeight="1" x14ac:dyDescent="0.2">
      <c r="A32" s="190" t="s">
        <v>191</v>
      </c>
      <c r="B32" s="193">
        <v>43</v>
      </c>
      <c r="C32" s="193">
        <v>19</v>
      </c>
      <c r="D32" s="193">
        <v>18</v>
      </c>
      <c r="E32" s="193">
        <v>19</v>
      </c>
      <c r="F32" s="193">
        <v>14</v>
      </c>
      <c r="G32" s="193">
        <v>59</v>
      </c>
      <c r="H32" s="193">
        <v>137</v>
      </c>
      <c r="I32" s="222">
        <f>SUM(B32:H32)</f>
        <v>309</v>
      </c>
      <c r="J32" s="191" t="s">
        <v>1188</v>
      </c>
    </row>
    <row r="33" spans="1:10" s="650" customFormat="1" ht="22.9" customHeight="1" x14ac:dyDescent="0.2">
      <c r="A33" s="644" t="s">
        <v>1785</v>
      </c>
      <c r="B33" s="649">
        <f t="shared" ref="B33:I33" si="7">SUM(B34:B36)</f>
        <v>291</v>
      </c>
      <c r="C33" s="649">
        <f t="shared" si="7"/>
        <v>56</v>
      </c>
      <c r="D33" s="649">
        <f t="shared" si="7"/>
        <v>44</v>
      </c>
      <c r="E33" s="649">
        <f t="shared" si="7"/>
        <v>69</v>
      </c>
      <c r="F33" s="649">
        <f t="shared" si="7"/>
        <v>96</v>
      </c>
      <c r="G33" s="649">
        <f t="shared" si="7"/>
        <v>299</v>
      </c>
      <c r="H33" s="649">
        <f t="shared" si="7"/>
        <v>773</v>
      </c>
      <c r="I33" s="104">
        <f t="shared" si="7"/>
        <v>1628</v>
      </c>
      <c r="J33" s="646" t="s">
        <v>197</v>
      </c>
    </row>
    <row r="34" spans="1:10" s="352" customFormat="1" ht="22.9" customHeight="1" x14ac:dyDescent="0.2">
      <c r="A34" s="190" t="s">
        <v>1662</v>
      </c>
      <c r="B34" s="193">
        <v>163</v>
      </c>
      <c r="C34" s="193">
        <v>28</v>
      </c>
      <c r="D34" s="193">
        <v>18</v>
      </c>
      <c r="E34" s="193">
        <v>25</v>
      </c>
      <c r="F34" s="193">
        <v>33</v>
      </c>
      <c r="G34" s="193">
        <v>107</v>
      </c>
      <c r="H34" s="193">
        <v>334</v>
      </c>
      <c r="I34" s="222">
        <f>SUM(B34:H34)</f>
        <v>708</v>
      </c>
      <c r="J34" s="191" t="s">
        <v>189</v>
      </c>
    </row>
    <row r="35" spans="1:10" s="352" customFormat="1" ht="22.9" customHeight="1" x14ac:dyDescent="0.2">
      <c r="A35" s="190" t="s">
        <v>1663</v>
      </c>
      <c r="B35" s="193">
        <v>93</v>
      </c>
      <c r="C35" s="193">
        <v>13</v>
      </c>
      <c r="D35" s="193">
        <v>18</v>
      </c>
      <c r="E35" s="193">
        <v>34</v>
      </c>
      <c r="F35" s="193">
        <v>52</v>
      </c>
      <c r="G35" s="193">
        <v>140</v>
      </c>
      <c r="H35" s="193">
        <v>311</v>
      </c>
      <c r="I35" s="222">
        <f>SUM(B35:H35)</f>
        <v>661</v>
      </c>
      <c r="J35" s="191" t="s">
        <v>190</v>
      </c>
    </row>
    <row r="36" spans="1:10" s="352" customFormat="1" ht="22.9" customHeight="1" x14ac:dyDescent="0.2">
      <c r="A36" s="190" t="s">
        <v>191</v>
      </c>
      <c r="B36" s="193">
        <v>35</v>
      </c>
      <c r="C36" s="193">
        <v>15</v>
      </c>
      <c r="D36" s="193">
        <v>8</v>
      </c>
      <c r="E36" s="193">
        <v>10</v>
      </c>
      <c r="F36" s="193">
        <v>11</v>
      </c>
      <c r="G36" s="193">
        <v>52</v>
      </c>
      <c r="H36" s="193">
        <v>128</v>
      </c>
      <c r="I36" s="222">
        <f>SUM(B36:H36)</f>
        <v>259</v>
      </c>
      <c r="J36" s="191" t="s">
        <v>1188</v>
      </c>
    </row>
    <row r="37" spans="1:10" s="650" customFormat="1" ht="22.9" customHeight="1" x14ac:dyDescent="0.2">
      <c r="A37" s="644" t="s">
        <v>34</v>
      </c>
      <c r="B37" s="649">
        <f t="shared" ref="B37:I37" si="8">SUM(B38:B40)</f>
        <v>23</v>
      </c>
      <c r="C37" s="649">
        <f t="shared" si="8"/>
        <v>10</v>
      </c>
      <c r="D37" s="649">
        <f t="shared" si="8"/>
        <v>20</v>
      </c>
      <c r="E37" s="649">
        <f t="shared" si="8"/>
        <v>37</v>
      </c>
      <c r="F37" s="649">
        <f t="shared" si="8"/>
        <v>140</v>
      </c>
      <c r="G37" s="649">
        <f t="shared" si="8"/>
        <v>384</v>
      </c>
      <c r="H37" s="649">
        <f t="shared" si="8"/>
        <v>918</v>
      </c>
      <c r="I37" s="104">
        <f t="shared" si="8"/>
        <v>1532</v>
      </c>
      <c r="J37" s="646" t="s">
        <v>198</v>
      </c>
    </row>
    <row r="38" spans="1:10" s="352" customFormat="1" ht="22.9" customHeight="1" x14ac:dyDescent="0.2">
      <c r="A38" s="190" t="s">
        <v>1662</v>
      </c>
      <c r="B38" s="193">
        <v>9</v>
      </c>
      <c r="C38" s="193">
        <v>4</v>
      </c>
      <c r="D38" s="193">
        <v>8</v>
      </c>
      <c r="E38" s="193">
        <v>15</v>
      </c>
      <c r="F38" s="193">
        <v>47</v>
      </c>
      <c r="G38" s="193">
        <v>40</v>
      </c>
      <c r="H38" s="193">
        <v>51</v>
      </c>
      <c r="I38" s="222">
        <f>SUM(B38:H38)</f>
        <v>174</v>
      </c>
      <c r="J38" s="191" t="s">
        <v>189</v>
      </c>
    </row>
    <row r="39" spans="1:10" s="352" customFormat="1" ht="22.9" customHeight="1" x14ac:dyDescent="0.2">
      <c r="A39" s="190" t="s">
        <v>1663</v>
      </c>
      <c r="B39" s="193">
        <v>12</v>
      </c>
      <c r="C39" s="193">
        <v>6</v>
      </c>
      <c r="D39" s="193">
        <v>8</v>
      </c>
      <c r="E39" s="193">
        <v>16</v>
      </c>
      <c r="F39" s="193">
        <v>52</v>
      </c>
      <c r="G39" s="193">
        <v>236</v>
      </c>
      <c r="H39" s="193">
        <v>733</v>
      </c>
      <c r="I39" s="222">
        <f>SUM(B39:H39)</f>
        <v>1063</v>
      </c>
      <c r="J39" s="191" t="s">
        <v>190</v>
      </c>
    </row>
    <row r="40" spans="1:10" s="352" customFormat="1" ht="22.9" customHeight="1" x14ac:dyDescent="0.2">
      <c r="A40" s="195" t="s">
        <v>191</v>
      </c>
      <c r="B40" s="196">
        <v>2</v>
      </c>
      <c r="C40" s="196" t="s">
        <v>16</v>
      </c>
      <c r="D40" s="196">
        <v>4</v>
      </c>
      <c r="E40" s="196">
        <v>6</v>
      </c>
      <c r="F40" s="196">
        <v>41</v>
      </c>
      <c r="G40" s="196">
        <v>108</v>
      </c>
      <c r="H40" s="196">
        <v>134</v>
      </c>
      <c r="I40" s="488">
        <f>SUM(B40:H40)</f>
        <v>295</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26A4-67EB-451C-A95A-6E9E0C2F109E}">
  <sheetPr>
    <tabColor theme="7" tint="-0.249977111117893"/>
    <pageSetUpPr fitToPage="1"/>
  </sheetPr>
  <dimension ref="A1:M40"/>
  <sheetViews>
    <sheetView view="pageBreakPreview" zoomScale="60" zoomScaleNormal="100" workbookViewId="0">
      <selection activeCell="A90" sqref="A90"/>
    </sheetView>
  </sheetViews>
  <sheetFormatPr defaultColWidth="9.125" defaultRowHeight="12.75" x14ac:dyDescent="0.2"/>
  <cols>
    <col min="1" max="1" width="30.625" style="17" customWidth="1"/>
    <col min="2" max="8" width="9.375" style="17" customWidth="1"/>
    <col min="9" max="9" width="9.75" style="17" customWidth="1"/>
    <col min="10" max="10" width="30.625" style="17" customWidth="1"/>
    <col min="11" max="16384" width="9.125" style="17"/>
  </cols>
  <sheetData>
    <row r="1" spans="1:13" s="7" customFormat="1" ht="21" customHeight="1" x14ac:dyDescent="0.25">
      <c r="A1" s="1645" t="s">
        <v>1017</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202</v>
      </c>
    </row>
    <row r="3" spans="1:13" s="7" customFormat="1" ht="21" customHeight="1" x14ac:dyDescent="0.2">
      <c r="A3" s="1647" t="s">
        <v>1952</v>
      </c>
      <c r="B3" s="1647"/>
      <c r="C3" s="1647"/>
      <c r="D3" s="1647"/>
      <c r="E3" s="1647"/>
      <c r="F3" s="1647"/>
      <c r="G3" s="1647"/>
      <c r="H3" s="1647"/>
      <c r="I3" s="1647"/>
      <c r="J3" s="1647"/>
    </row>
    <row r="4" spans="1:13" s="12" customFormat="1" x14ac:dyDescent="0.2">
      <c r="A4" s="34" t="s">
        <v>175</v>
      </c>
      <c r="B4" s="1648"/>
      <c r="C4" s="1648"/>
      <c r="D4" s="1648"/>
      <c r="E4" s="1648"/>
      <c r="F4" s="1648"/>
      <c r="G4" s="1648"/>
      <c r="H4" s="1648"/>
      <c r="I4" s="1648"/>
      <c r="J4" s="23" t="s">
        <v>1873</v>
      </c>
    </row>
    <row r="5" spans="1:13" s="9" customFormat="1" ht="25.15" customHeight="1" x14ac:dyDescent="0.2">
      <c r="A5" s="1649" t="s">
        <v>1130</v>
      </c>
      <c r="B5" s="1769" t="s">
        <v>1790</v>
      </c>
      <c r="C5" s="1769"/>
      <c r="D5" s="1769"/>
      <c r="E5" s="1769"/>
      <c r="F5" s="1769"/>
      <c r="G5" s="1769"/>
      <c r="H5" s="1769"/>
      <c r="I5" s="1769"/>
      <c r="J5" s="1652" t="s">
        <v>1003</v>
      </c>
    </row>
    <row r="6" spans="1:13" s="9" customFormat="1" ht="31.9" customHeight="1" x14ac:dyDescent="0.2">
      <c r="A6" s="1650"/>
      <c r="B6" s="249" t="s">
        <v>5</v>
      </c>
      <c r="C6" s="249" t="s">
        <v>6</v>
      </c>
      <c r="D6" s="249" t="s">
        <v>7</v>
      </c>
      <c r="E6" s="249" t="s">
        <v>162</v>
      </c>
      <c r="F6" s="249" t="s">
        <v>185</v>
      </c>
      <c r="G6" s="249" t="s">
        <v>161</v>
      </c>
      <c r="H6" s="249" t="s">
        <v>160</v>
      </c>
      <c r="I6" s="251" t="s">
        <v>1753</v>
      </c>
      <c r="J6" s="1653"/>
    </row>
    <row r="7" spans="1:13" s="12" customFormat="1" ht="22.9" customHeight="1" x14ac:dyDescent="0.2">
      <c r="A7" s="253" t="s">
        <v>1689</v>
      </c>
      <c r="B7" s="254">
        <v>1742</v>
      </c>
      <c r="C7" s="254">
        <v>877</v>
      </c>
      <c r="D7" s="254">
        <v>777</v>
      </c>
      <c r="E7" s="254">
        <v>1047</v>
      </c>
      <c r="F7" s="254">
        <v>1119</v>
      </c>
      <c r="G7" s="254">
        <v>1265</v>
      </c>
      <c r="H7" s="254">
        <v>2213</v>
      </c>
      <c r="I7" s="254">
        <f>SUM(B7:H7)</f>
        <v>9040</v>
      </c>
      <c r="J7" s="255" t="s">
        <v>186</v>
      </c>
    </row>
    <row r="8" spans="1:13" s="38" customFormat="1" ht="22.9" customHeight="1" x14ac:dyDescent="0.2">
      <c r="A8" s="256" t="s">
        <v>1690</v>
      </c>
      <c r="B8" s="257">
        <f t="shared" ref="B8:I8" si="0">B9+B13+B17+B21+B25+B29+B33+B37</f>
        <v>4799</v>
      </c>
      <c r="C8" s="257">
        <f t="shared" si="0"/>
        <v>1680</v>
      </c>
      <c r="D8" s="257">
        <f t="shared" si="0"/>
        <v>1221</v>
      </c>
      <c r="E8" s="257">
        <f t="shared" si="0"/>
        <v>1570</v>
      </c>
      <c r="F8" s="257">
        <f t="shared" si="0"/>
        <v>1707</v>
      </c>
      <c r="G8" s="257">
        <f t="shared" si="0"/>
        <v>2038</v>
      </c>
      <c r="H8" s="257">
        <f t="shared" si="0"/>
        <v>3867</v>
      </c>
      <c r="I8" s="257">
        <f t="shared" si="0"/>
        <v>16882</v>
      </c>
      <c r="J8" s="258" t="s">
        <v>187</v>
      </c>
    </row>
    <row r="9" spans="1:13" s="650" customFormat="1" ht="22.9" customHeight="1" x14ac:dyDescent="0.2">
      <c r="A9" s="644" t="s">
        <v>1123</v>
      </c>
      <c r="B9" s="649">
        <f t="shared" ref="B9:H9" si="1">SUM(B10:B12)</f>
        <v>1055</v>
      </c>
      <c r="C9" s="649">
        <f t="shared" si="1"/>
        <v>328</v>
      </c>
      <c r="D9" s="649">
        <f t="shared" si="1"/>
        <v>190</v>
      </c>
      <c r="E9" s="649">
        <f t="shared" si="1"/>
        <v>173</v>
      </c>
      <c r="F9" s="649">
        <f t="shared" si="1"/>
        <v>198</v>
      </c>
      <c r="G9" s="649">
        <f t="shared" si="1"/>
        <v>285</v>
      </c>
      <c r="H9" s="649">
        <f t="shared" si="1"/>
        <v>391</v>
      </c>
      <c r="I9" s="104">
        <f>SUM(I10:I12)</f>
        <v>2620</v>
      </c>
      <c r="J9" s="646" t="s">
        <v>188</v>
      </c>
    </row>
    <row r="10" spans="1:13" s="352" customFormat="1" ht="22.9" customHeight="1" x14ac:dyDescent="0.2">
      <c r="A10" s="190" t="s">
        <v>1662</v>
      </c>
      <c r="B10" s="193">
        <v>811</v>
      </c>
      <c r="C10" s="193">
        <v>243</v>
      </c>
      <c r="D10" s="193">
        <v>125</v>
      </c>
      <c r="E10" s="193">
        <v>102</v>
      </c>
      <c r="F10" s="193">
        <v>90</v>
      </c>
      <c r="G10" s="193">
        <v>58</v>
      </c>
      <c r="H10" s="193">
        <v>93</v>
      </c>
      <c r="I10" s="222">
        <f>SUM(B10:H10)</f>
        <v>1522</v>
      </c>
      <c r="J10" s="191" t="s">
        <v>189</v>
      </c>
    </row>
    <row r="11" spans="1:13" s="352" customFormat="1" ht="22.9" customHeight="1" x14ac:dyDescent="0.2">
      <c r="A11" s="190" t="s">
        <v>1663</v>
      </c>
      <c r="B11" s="193">
        <v>206</v>
      </c>
      <c r="C11" s="193">
        <v>64</v>
      </c>
      <c r="D11" s="193">
        <v>41</v>
      </c>
      <c r="E11" s="193">
        <v>39</v>
      </c>
      <c r="F11" s="193">
        <v>63</v>
      </c>
      <c r="G11" s="193">
        <v>150</v>
      </c>
      <c r="H11" s="193">
        <v>177</v>
      </c>
      <c r="I11" s="222">
        <f>SUM(B11:H11)</f>
        <v>740</v>
      </c>
      <c r="J11" s="191" t="s">
        <v>190</v>
      </c>
    </row>
    <row r="12" spans="1:13" s="352" customFormat="1" ht="22.9" customHeight="1" x14ac:dyDescent="0.2">
      <c r="A12" s="190" t="s">
        <v>191</v>
      </c>
      <c r="B12" s="193">
        <v>38</v>
      </c>
      <c r="C12" s="193">
        <v>21</v>
      </c>
      <c r="D12" s="193">
        <v>24</v>
      </c>
      <c r="E12" s="193">
        <v>32</v>
      </c>
      <c r="F12" s="193">
        <v>45</v>
      </c>
      <c r="G12" s="193">
        <v>77</v>
      </c>
      <c r="H12" s="193">
        <v>121</v>
      </c>
      <c r="I12" s="222">
        <f>SUM(B12:H12)</f>
        <v>358</v>
      </c>
      <c r="J12" s="191" t="s">
        <v>1188</v>
      </c>
    </row>
    <row r="13" spans="1:13" s="650" customFormat="1" ht="22.9" customHeight="1" x14ac:dyDescent="0.2">
      <c r="A13" s="644" t="s">
        <v>192</v>
      </c>
      <c r="B13" s="649">
        <f t="shared" ref="B13:I13" si="2">SUM(B14:B16)</f>
        <v>783</v>
      </c>
      <c r="C13" s="649">
        <f t="shared" si="2"/>
        <v>280</v>
      </c>
      <c r="D13" s="649">
        <f t="shared" si="2"/>
        <v>215</v>
      </c>
      <c r="E13" s="649">
        <f t="shared" si="2"/>
        <v>258</v>
      </c>
      <c r="F13" s="649">
        <f t="shared" si="2"/>
        <v>244</v>
      </c>
      <c r="G13" s="649">
        <f t="shared" si="2"/>
        <v>238</v>
      </c>
      <c r="H13" s="649">
        <f t="shared" si="2"/>
        <v>345</v>
      </c>
      <c r="I13" s="104">
        <f t="shared" si="2"/>
        <v>2363</v>
      </c>
      <c r="J13" s="646" t="s">
        <v>193</v>
      </c>
    </row>
    <row r="14" spans="1:13" s="352" customFormat="1" ht="22.9" customHeight="1" x14ac:dyDescent="0.2">
      <c r="A14" s="190" t="s">
        <v>1662</v>
      </c>
      <c r="B14" s="193">
        <v>606</v>
      </c>
      <c r="C14" s="193">
        <v>216</v>
      </c>
      <c r="D14" s="193">
        <v>161</v>
      </c>
      <c r="E14" s="193">
        <v>174</v>
      </c>
      <c r="F14" s="193">
        <v>123</v>
      </c>
      <c r="G14" s="193">
        <v>90</v>
      </c>
      <c r="H14" s="193">
        <v>144</v>
      </c>
      <c r="I14" s="222">
        <f>SUM(B14:H14)</f>
        <v>1514</v>
      </c>
      <c r="J14" s="191" t="s">
        <v>189</v>
      </c>
    </row>
    <row r="15" spans="1:13" s="352" customFormat="1" ht="22.9" customHeight="1" x14ac:dyDescent="0.2">
      <c r="A15" s="190" t="s">
        <v>1663</v>
      </c>
      <c r="B15" s="193">
        <v>153</v>
      </c>
      <c r="C15" s="193">
        <v>47</v>
      </c>
      <c r="D15" s="193">
        <v>29</v>
      </c>
      <c r="E15" s="193">
        <v>34</v>
      </c>
      <c r="F15" s="193">
        <v>71</v>
      </c>
      <c r="G15" s="193">
        <v>90</v>
      </c>
      <c r="H15" s="193">
        <v>107</v>
      </c>
      <c r="I15" s="222">
        <f>SUM(B15:H15)</f>
        <v>531</v>
      </c>
      <c r="J15" s="191" t="s">
        <v>190</v>
      </c>
    </row>
    <row r="16" spans="1:13" s="352" customFormat="1" ht="22.9" customHeight="1" x14ac:dyDescent="0.2">
      <c r="A16" s="190" t="s">
        <v>191</v>
      </c>
      <c r="B16" s="193">
        <v>24</v>
      </c>
      <c r="C16" s="193">
        <v>17</v>
      </c>
      <c r="D16" s="193">
        <v>25</v>
      </c>
      <c r="E16" s="193">
        <v>50</v>
      </c>
      <c r="F16" s="193">
        <v>50</v>
      </c>
      <c r="G16" s="193">
        <v>58</v>
      </c>
      <c r="H16" s="193">
        <v>94</v>
      </c>
      <c r="I16" s="222">
        <f>SUM(B16:H16)</f>
        <v>318</v>
      </c>
      <c r="J16" s="191" t="s">
        <v>1188</v>
      </c>
    </row>
    <row r="17" spans="1:10" s="650" customFormat="1" ht="22.9" customHeight="1" x14ac:dyDescent="0.2">
      <c r="A17" s="644" t="s">
        <v>194</v>
      </c>
      <c r="B17" s="649">
        <f t="shared" ref="B17:I17" si="3">SUM(B18:B20)</f>
        <v>307</v>
      </c>
      <c r="C17" s="649">
        <f t="shared" si="3"/>
        <v>101</v>
      </c>
      <c r="D17" s="649">
        <f t="shared" si="3"/>
        <v>107</v>
      </c>
      <c r="E17" s="649">
        <f t="shared" si="3"/>
        <v>160</v>
      </c>
      <c r="F17" s="649">
        <f t="shared" si="3"/>
        <v>157</v>
      </c>
      <c r="G17" s="649">
        <f t="shared" si="3"/>
        <v>165</v>
      </c>
      <c r="H17" s="649">
        <f t="shared" si="3"/>
        <v>454</v>
      </c>
      <c r="I17" s="104">
        <f t="shared" si="3"/>
        <v>1451</v>
      </c>
      <c r="J17" s="646" t="s">
        <v>195</v>
      </c>
    </row>
    <row r="18" spans="1:10" s="352" customFormat="1" ht="22.9" customHeight="1" x14ac:dyDescent="0.2">
      <c r="A18" s="190" t="s">
        <v>1662</v>
      </c>
      <c r="B18" s="193">
        <v>199</v>
      </c>
      <c r="C18" s="193">
        <v>62</v>
      </c>
      <c r="D18" s="193">
        <v>68</v>
      </c>
      <c r="E18" s="193">
        <v>97</v>
      </c>
      <c r="F18" s="193">
        <v>86</v>
      </c>
      <c r="G18" s="193">
        <v>63</v>
      </c>
      <c r="H18" s="193">
        <v>220</v>
      </c>
      <c r="I18" s="222">
        <f>SUM(B18:H18)</f>
        <v>795</v>
      </c>
      <c r="J18" s="191" t="s">
        <v>189</v>
      </c>
    </row>
    <row r="19" spans="1:10" s="352" customFormat="1" ht="22.9" customHeight="1" x14ac:dyDescent="0.2">
      <c r="A19" s="190" t="s">
        <v>1663</v>
      </c>
      <c r="B19" s="193">
        <v>77</v>
      </c>
      <c r="C19" s="193">
        <v>15</v>
      </c>
      <c r="D19" s="193">
        <v>9</v>
      </c>
      <c r="E19" s="193">
        <v>12</v>
      </c>
      <c r="F19" s="193">
        <v>23</v>
      </c>
      <c r="G19" s="193">
        <v>47</v>
      </c>
      <c r="H19" s="193">
        <v>116</v>
      </c>
      <c r="I19" s="222">
        <f>SUM(B19:H19)</f>
        <v>299</v>
      </c>
      <c r="J19" s="191" t="s">
        <v>190</v>
      </c>
    </row>
    <row r="20" spans="1:10" s="352" customFormat="1" ht="22.9" customHeight="1" x14ac:dyDescent="0.2">
      <c r="A20" s="190" t="s">
        <v>191</v>
      </c>
      <c r="B20" s="193">
        <v>31</v>
      </c>
      <c r="C20" s="193">
        <v>24</v>
      </c>
      <c r="D20" s="193">
        <v>30</v>
      </c>
      <c r="E20" s="193">
        <v>51</v>
      </c>
      <c r="F20" s="193">
        <v>48</v>
      </c>
      <c r="G20" s="193">
        <v>55</v>
      </c>
      <c r="H20" s="193">
        <v>118</v>
      </c>
      <c r="I20" s="222">
        <f>SUM(B20:H20)</f>
        <v>357</v>
      </c>
      <c r="J20" s="191" t="s">
        <v>1188</v>
      </c>
    </row>
    <row r="21" spans="1:10" s="650" customFormat="1" ht="22.9" customHeight="1" x14ac:dyDescent="0.2">
      <c r="A21" s="644" t="s">
        <v>1011</v>
      </c>
      <c r="B21" s="649">
        <f t="shared" ref="B21:I21" si="4">SUM(B22:B24)</f>
        <v>955</v>
      </c>
      <c r="C21" s="649">
        <f t="shared" si="4"/>
        <v>452</v>
      </c>
      <c r="D21" s="649">
        <f t="shared" si="4"/>
        <v>354</v>
      </c>
      <c r="E21" s="649">
        <f t="shared" si="4"/>
        <v>411</v>
      </c>
      <c r="F21" s="649">
        <f t="shared" si="4"/>
        <v>355</v>
      </c>
      <c r="G21" s="649">
        <f t="shared" si="4"/>
        <v>350</v>
      </c>
      <c r="H21" s="649">
        <f t="shared" si="4"/>
        <v>531</v>
      </c>
      <c r="I21" s="104">
        <f t="shared" si="4"/>
        <v>3408</v>
      </c>
      <c r="J21" s="646" t="s">
        <v>1010</v>
      </c>
    </row>
    <row r="22" spans="1:10" s="352" customFormat="1" ht="22.9" customHeight="1" x14ac:dyDescent="0.2">
      <c r="A22" s="190" t="s">
        <v>1662</v>
      </c>
      <c r="B22" s="193">
        <v>578</v>
      </c>
      <c r="C22" s="193">
        <v>265</v>
      </c>
      <c r="D22" s="193">
        <v>208</v>
      </c>
      <c r="E22" s="193">
        <v>236</v>
      </c>
      <c r="F22" s="193">
        <v>146</v>
      </c>
      <c r="G22" s="193">
        <v>97</v>
      </c>
      <c r="H22" s="193">
        <v>144</v>
      </c>
      <c r="I22" s="222">
        <f>SUM(B22:H22)</f>
        <v>1674</v>
      </c>
      <c r="J22" s="191" t="s">
        <v>189</v>
      </c>
    </row>
    <row r="23" spans="1:10" s="352" customFormat="1" ht="22.9" customHeight="1" x14ac:dyDescent="0.2">
      <c r="A23" s="190" t="s">
        <v>1663</v>
      </c>
      <c r="B23" s="193">
        <v>259</v>
      </c>
      <c r="C23" s="193">
        <v>113</v>
      </c>
      <c r="D23" s="193">
        <v>73</v>
      </c>
      <c r="E23" s="193">
        <v>86</v>
      </c>
      <c r="F23" s="193">
        <v>92</v>
      </c>
      <c r="G23" s="193">
        <v>109</v>
      </c>
      <c r="H23" s="193">
        <v>191</v>
      </c>
      <c r="I23" s="222">
        <f>SUM(B23:H23)</f>
        <v>923</v>
      </c>
      <c r="J23" s="191" t="s">
        <v>190</v>
      </c>
    </row>
    <row r="24" spans="1:10" s="352" customFormat="1" ht="22.9" customHeight="1" x14ac:dyDescent="0.2">
      <c r="A24" s="647" t="s">
        <v>191</v>
      </c>
      <c r="B24" s="563">
        <v>118</v>
      </c>
      <c r="C24" s="563">
        <v>74</v>
      </c>
      <c r="D24" s="563">
        <v>73</v>
      </c>
      <c r="E24" s="563">
        <v>89</v>
      </c>
      <c r="F24" s="563">
        <v>117</v>
      </c>
      <c r="G24" s="563">
        <v>144</v>
      </c>
      <c r="H24" s="563">
        <v>196</v>
      </c>
      <c r="I24" s="554">
        <f>SUM(B24:H24)</f>
        <v>811</v>
      </c>
      <c r="J24" s="648" t="s">
        <v>1188</v>
      </c>
    </row>
    <row r="25" spans="1:10" s="650" customFormat="1" ht="22.9" customHeight="1" x14ac:dyDescent="0.2">
      <c r="A25" s="651" t="s">
        <v>1015</v>
      </c>
      <c r="B25" s="652">
        <f t="shared" ref="B25:I25" si="5">SUM(B26:B28)</f>
        <v>741</v>
      </c>
      <c r="C25" s="652">
        <f t="shared" si="5"/>
        <v>214</v>
      </c>
      <c r="D25" s="652">
        <f t="shared" si="5"/>
        <v>153</v>
      </c>
      <c r="E25" s="652">
        <f t="shared" si="5"/>
        <v>230</v>
      </c>
      <c r="F25" s="652">
        <f t="shared" si="5"/>
        <v>312</v>
      </c>
      <c r="G25" s="652">
        <f t="shared" si="5"/>
        <v>420</v>
      </c>
      <c r="H25" s="652">
        <f t="shared" si="5"/>
        <v>695</v>
      </c>
      <c r="I25" s="102">
        <f t="shared" si="5"/>
        <v>2765</v>
      </c>
      <c r="J25" s="653" t="s">
        <v>1013</v>
      </c>
    </row>
    <row r="26" spans="1:10" s="352" customFormat="1" ht="22.9" customHeight="1" x14ac:dyDescent="0.2">
      <c r="A26" s="190" t="s">
        <v>1662</v>
      </c>
      <c r="B26" s="193">
        <v>412</v>
      </c>
      <c r="C26" s="193">
        <v>136</v>
      </c>
      <c r="D26" s="193">
        <v>82</v>
      </c>
      <c r="E26" s="193">
        <v>98</v>
      </c>
      <c r="F26" s="193">
        <v>119</v>
      </c>
      <c r="G26" s="193">
        <v>100</v>
      </c>
      <c r="H26" s="193">
        <v>209</v>
      </c>
      <c r="I26" s="222">
        <f>SUM(B26:H26)</f>
        <v>1156</v>
      </c>
      <c r="J26" s="191" t="s">
        <v>189</v>
      </c>
    </row>
    <row r="27" spans="1:10" s="352" customFormat="1" ht="22.9" customHeight="1" x14ac:dyDescent="0.2">
      <c r="A27" s="190" t="s">
        <v>1663</v>
      </c>
      <c r="B27" s="193">
        <v>220</v>
      </c>
      <c r="C27" s="193">
        <v>46</v>
      </c>
      <c r="D27" s="193">
        <v>30</v>
      </c>
      <c r="E27" s="193">
        <v>62</v>
      </c>
      <c r="F27" s="193">
        <v>105</v>
      </c>
      <c r="G27" s="193">
        <v>213</v>
      </c>
      <c r="H27" s="193">
        <v>345</v>
      </c>
      <c r="I27" s="222">
        <f>SUM(B27:H27)</f>
        <v>1021</v>
      </c>
      <c r="J27" s="191" t="s">
        <v>190</v>
      </c>
    </row>
    <row r="28" spans="1:10" s="352" customFormat="1" ht="22.9" customHeight="1" x14ac:dyDescent="0.2">
      <c r="A28" s="190" t="s">
        <v>191</v>
      </c>
      <c r="B28" s="193">
        <v>109</v>
      </c>
      <c r="C28" s="193">
        <v>32</v>
      </c>
      <c r="D28" s="193">
        <v>41</v>
      </c>
      <c r="E28" s="193">
        <v>70</v>
      </c>
      <c r="F28" s="193">
        <v>88</v>
      </c>
      <c r="G28" s="193">
        <v>107</v>
      </c>
      <c r="H28" s="193">
        <v>141</v>
      </c>
      <c r="I28" s="222">
        <f>SUM(B28:H28)</f>
        <v>588</v>
      </c>
      <c r="J28" s="191" t="s">
        <v>1188</v>
      </c>
    </row>
    <row r="29" spans="1:10" s="650" customFormat="1" ht="22.9" customHeight="1" x14ac:dyDescent="0.2">
      <c r="A29" s="644" t="s">
        <v>1124</v>
      </c>
      <c r="B29" s="649">
        <f t="shared" ref="B29:I29" si="6">SUM(B30:B32)</f>
        <v>530</v>
      </c>
      <c r="C29" s="649">
        <f t="shared" si="6"/>
        <v>174</v>
      </c>
      <c r="D29" s="649">
        <f t="shared" si="6"/>
        <v>90</v>
      </c>
      <c r="E29" s="649">
        <f t="shared" si="6"/>
        <v>147</v>
      </c>
      <c r="F29" s="649">
        <f t="shared" si="6"/>
        <v>148</v>
      </c>
      <c r="G29" s="649">
        <f t="shared" si="6"/>
        <v>149</v>
      </c>
      <c r="H29" s="649">
        <f t="shared" si="6"/>
        <v>464</v>
      </c>
      <c r="I29" s="104">
        <f t="shared" si="6"/>
        <v>1702</v>
      </c>
      <c r="J29" s="646" t="s">
        <v>1016</v>
      </c>
    </row>
    <row r="30" spans="1:10" s="352" customFormat="1" ht="22.9" customHeight="1" x14ac:dyDescent="0.2">
      <c r="A30" s="190" t="s">
        <v>1662</v>
      </c>
      <c r="B30" s="193">
        <v>322</v>
      </c>
      <c r="C30" s="193">
        <v>97</v>
      </c>
      <c r="D30" s="193">
        <v>51</v>
      </c>
      <c r="E30" s="193">
        <v>75</v>
      </c>
      <c r="F30" s="193">
        <v>75</v>
      </c>
      <c r="G30" s="193">
        <v>68</v>
      </c>
      <c r="H30" s="193">
        <v>264</v>
      </c>
      <c r="I30" s="222">
        <f>SUM(B30:H30)</f>
        <v>952</v>
      </c>
      <c r="J30" s="191" t="s">
        <v>189</v>
      </c>
    </row>
    <row r="31" spans="1:10" s="352" customFormat="1" ht="22.9" customHeight="1" x14ac:dyDescent="0.2">
      <c r="A31" s="190" t="s">
        <v>1663</v>
      </c>
      <c r="B31" s="193">
        <v>132</v>
      </c>
      <c r="C31" s="193">
        <v>40</v>
      </c>
      <c r="D31" s="193">
        <v>9</v>
      </c>
      <c r="E31" s="193">
        <v>23</v>
      </c>
      <c r="F31" s="193">
        <v>16</v>
      </c>
      <c r="G31" s="193">
        <v>33</v>
      </c>
      <c r="H31" s="193">
        <v>64</v>
      </c>
      <c r="I31" s="222">
        <f>SUM(B31:H31)</f>
        <v>317</v>
      </c>
      <c r="J31" s="191" t="s">
        <v>190</v>
      </c>
    </row>
    <row r="32" spans="1:10" s="352" customFormat="1" ht="22.9" customHeight="1" x14ac:dyDescent="0.2">
      <c r="A32" s="190" t="s">
        <v>191</v>
      </c>
      <c r="B32" s="193">
        <v>76</v>
      </c>
      <c r="C32" s="193">
        <v>37</v>
      </c>
      <c r="D32" s="193">
        <v>30</v>
      </c>
      <c r="E32" s="193">
        <v>49</v>
      </c>
      <c r="F32" s="193">
        <v>57</v>
      </c>
      <c r="G32" s="193">
        <v>48</v>
      </c>
      <c r="H32" s="193">
        <v>136</v>
      </c>
      <c r="I32" s="222">
        <f>SUM(B32:H32)</f>
        <v>433</v>
      </c>
      <c r="J32" s="191" t="s">
        <v>1188</v>
      </c>
    </row>
    <row r="33" spans="1:10" s="650" customFormat="1" ht="22.9" customHeight="1" x14ac:dyDescent="0.2">
      <c r="A33" s="644" t="s">
        <v>1785</v>
      </c>
      <c r="B33" s="649">
        <f>SUM(B34:B36)</f>
        <v>411</v>
      </c>
      <c r="C33" s="649">
        <f t="shared" ref="C33:I33" si="7">SUM(C34:C36)</f>
        <v>117</v>
      </c>
      <c r="D33" s="649">
        <f t="shared" si="7"/>
        <v>93</v>
      </c>
      <c r="E33" s="649">
        <f t="shared" si="7"/>
        <v>154</v>
      </c>
      <c r="F33" s="649">
        <f t="shared" si="7"/>
        <v>200</v>
      </c>
      <c r="G33" s="649">
        <f t="shared" si="7"/>
        <v>232</v>
      </c>
      <c r="H33" s="649">
        <f t="shared" si="7"/>
        <v>534</v>
      </c>
      <c r="I33" s="104">
        <f t="shared" si="7"/>
        <v>1741</v>
      </c>
      <c r="J33" s="646" t="s">
        <v>197</v>
      </c>
    </row>
    <row r="34" spans="1:10" s="352" customFormat="1" ht="22.9" customHeight="1" x14ac:dyDescent="0.2">
      <c r="A34" s="190" t="s">
        <v>1662</v>
      </c>
      <c r="B34" s="193">
        <v>246</v>
      </c>
      <c r="C34" s="193">
        <v>68</v>
      </c>
      <c r="D34" s="193">
        <v>58</v>
      </c>
      <c r="E34" s="193">
        <v>85</v>
      </c>
      <c r="F34" s="193">
        <v>102</v>
      </c>
      <c r="G34" s="193">
        <v>74</v>
      </c>
      <c r="H34" s="193">
        <v>203</v>
      </c>
      <c r="I34" s="222">
        <f>SUM(B34:H34)</f>
        <v>836</v>
      </c>
      <c r="J34" s="191" t="s">
        <v>189</v>
      </c>
    </row>
    <row r="35" spans="1:10" s="352" customFormat="1" ht="22.9" customHeight="1" x14ac:dyDescent="0.2">
      <c r="A35" s="190" t="s">
        <v>1663</v>
      </c>
      <c r="B35" s="193">
        <v>110</v>
      </c>
      <c r="C35" s="193">
        <v>22</v>
      </c>
      <c r="D35" s="193">
        <v>9</v>
      </c>
      <c r="E35" s="193">
        <v>28</v>
      </c>
      <c r="F35" s="193">
        <v>42</v>
      </c>
      <c r="G35" s="193">
        <v>110</v>
      </c>
      <c r="H35" s="193">
        <v>206</v>
      </c>
      <c r="I35" s="222">
        <f>SUM(B35:H35)</f>
        <v>527</v>
      </c>
      <c r="J35" s="191" t="s">
        <v>190</v>
      </c>
    </row>
    <row r="36" spans="1:10" s="352" customFormat="1" ht="22.9" customHeight="1" x14ac:dyDescent="0.2">
      <c r="A36" s="190" t="s">
        <v>191</v>
      </c>
      <c r="B36" s="193">
        <v>55</v>
      </c>
      <c r="C36" s="193">
        <v>27</v>
      </c>
      <c r="D36" s="193">
        <v>26</v>
      </c>
      <c r="E36" s="193">
        <v>41</v>
      </c>
      <c r="F36" s="193">
        <v>56</v>
      </c>
      <c r="G36" s="193">
        <v>48</v>
      </c>
      <c r="H36" s="193">
        <v>125</v>
      </c>
      <c r="I36" s="222">
        <f>SUM(B36:H36)</f>
        <v>378</v>
      </c>
      <c r="J36" s="191" t="s">
        <v>1188</v>
      </c>
    </row>
    <row r="37" spans="1:10" s="650" customFormat="1" ht="22.9" customHeight="1" x14ac:dyDescent="0.2">
      <c r="A37" s="644" t="s">
        <v>34</v>
      </c>
      <c r="B37" s="649">
        <f t="shared" ref="B37:I37" si="8">SUM(B38:B40)</f>
        <v>17</v>
      </c>
      <c r="C37" s="649">
        <f t="shared" si="8"/>
        <v>14</v>
      </c>
      <c r="D37" s="649">
        <f t="shared" si="8"/>
        <v>19</v>
      </c>
      <c r="E37" s="649">
        <f t="shared" si="8"/>
        <v>37</v>
      </c>
      <c r="F37" s="649">
        <f t="shared" si="8"/>
        <v>93</v>
      </c>
      <c r="G37" s="649">
        <f t="shared" si="8"/>
        <v>199</v>
      </c>
      <c r="H37" s="649">
        <f t="shared" si="8"/>
        <v>453</v>
      </c>
      <c r="I37" s="104">
        <f t="shared" si="8"/>
        <v>832</v>
      </c>
      <c r="J37" s="646" t="s">
        <v>198</v>
      </c>
    </row>
    <row r="38" spans="1:10" s="352" customFormat="1" ht="22.9" customHeight="1" x14ac:dyDescent="0.2">
      <c r="A38" s="190" t="s">
        <v>1662</v>
      </c>
      <c r="B38" s="193">
        <v>5</v>
      </c>
      <c r="C38" s="193">
        <v>4</v>
      </c>
      <c r="D38" s="193">
        <v>10</v>
      </c>
      <c r="E38" s="193">
        <v>18</v>
      </c>
      <c r="F38" s="193">
        <v>13</v>
      </c>
      <c r="G38" s="193">
        <v>12</v>
      </c>
      <c r="H38" s="193">
        <v>17</v>
      </c>
      <c r="I38" s="222">
        <f>SUM(B38:H38)</f>
        <v>79</v>
      </c>
      <c r="J38" s="191" t="s">
        <v>189</v>
      </c>
    </row>
    <row r="39" spans="1:10" s="352" customFormat="1" ht="22.9" customHeight="1" x14ac:dyDescent="0.2">
      <c r="A39" s="190" t="s">
        <v>1663</v>
      </c>
      <c r="B39" s="193">
        <v>10</v>
      </c>
      <c r="C39" s="193">
        <v>5</v>
      </c>
      <c r="D39" s="193">
        <v>7</v>
      </c>
      <c r="E39" s="193">
        <v>14</v>
      </c>
      <c r="F39" s="193">
        <v>44</v>
      </c>
      <c r="G39" s="193">
        <v>107</v>
      </c>
      <c r="H39" s="193">
        <v>337</v>
      </c>
      <c r="I39" s="222">
        <f>SUM(B39:H39)</f>
        <v>524</v>
      </c>
      <c r="J39" s="191" t="s">
        <v>190</v>
      </c>
    </row>
    <row r="40" spans="1:10" s="352" customFormat="1" ht="22.9" customHeight="1" x14ac:dyDescent="0.2">
      <c r="A40" s="195" t="s">
        <v>191</v>
      </c>
      <c r="B40" s="196">
        <v>2</v>
      </c>
      <c r="C40" s="196">
        <v>5</v>
      </c>
      <c r="D40" s="196">
        <v>2</v>
      </c>
      <c r="E40" s="196">
        <v>5</v>
      </c>
      <c r="F40" s="196">
        <v>36</v>
      </c>
      <c r="G40" s="196">
        <v>80</v>
      </c>
      <c r="H40" s="196">
        <v>99</v>
      </c>
      <c r="I40" s="488">
        <f>SUM(B40:H40)</f>
        <v>229</v>
      </c>
      <c r="J40" s="197" t="s">
        <v>1188</v>
      </c>
    </row>
  </sheetData>
  <mergeCells count="7">
    <mergeCell ref="A1:J1"/>
    <mergeCell ref="A2:J2"/>
    <mergeCell ref="A3:J3"/>
    <mergeCell ref="A5:A6"/>
    <mergeCell ref="B5:I5"/>
    <mergeCell ref="J5:J6"/>
    <mergeCell ref="B4:I4"/>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4" max="9"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7E3E-3B93-4C05-848D-FAB83C658CE3}">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1096</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204</v>
      </c>
    </row>
    <row r="3" spans="1:22" s="7" customFormat="1" ht="21" customHeight="1" x14ac:dyDescent="0.2">
      <c r="A3" s="1647" t="s">
        <v>1657</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177</v>
      </c>
      <c r="I4" s="24"/>
      <c r="J4" s="24"/>
      <c r="K4" s="26"/>
      <c r="L4" s="26"/>
      <c r="M4" s="23"/>
      <c r="S4" s="23" t="s">
        <v>178</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267" t="s">
        <v>1259</v>
      </c>
      <c r="C8" s="261">
        <f>SUM(D8:E8)</f>
        <v>10347</v>
      </c>
      <c r="D8" s="261">
        <f>SUM(D9:D10)</f>
        <v>1286</v>
      </c>
      <c r="E8" s="261">
        <f>SUM(E9:E10)</f>
        <v>9061</v>
      </c>
      <c r="F8" s="261">
        <f t="shared" ref="F8:F31" si="0">SUM(G8:H8)</f>
        <v>20643</v>
      </c>
      <c r="G8" s="261">
        <f>SUM(G9:G10)</f>
        <v>391</v>
      </c>
      <c r="H8" s="261">
        <f>SUM(H9:H10)</f>
        <v>20252</v>
      </c>
      <c r="I8" s="261">
        <f t="shared" ref="I8:I31" si="1">SUM(J8:K8)</f>
        <v>1680166</v>
      </c>
      <c r="J8" s="261">
        <f>SUM(J9:J10)</f>
        <v>6713</v>
      </c>
      <c r="K8" s="261">
        <f>SUM(K9:K10)</f>
        <v>1673453</v>
      </c>
      <c r="L8" s="261">
        <f t="shared" ref="L8:L31" si="2">SUM(M8:N8)</f>
        <v>685648</v>
      </c>
      <c r="M8" s="261">
        <f>SUM(M9:M10)</f>
        <v>4654</v>
      </c>
      <c r="N8" s="261">
        <f>SUM(N9:N10)</f>
        <v>680994</v>
      </c>
      <c r="O8" s="259">
        <f>SUM(P8:Q8)</f>
        <v>2396804</v>
      </c>
      <c r="P8" s="261">
        <f>SUM(P9:P10)</f>
        <v>13044</v>
      </c>
      <c r="Q8" s="259">
        <f>SUM(Q9:Q10)</f>
        <v>2383760</v>
      </c>
      <c r="R8" s="1460" t="s">
        <v>11</v>
      </c>
      <c r="S8" s="1788" t="s">
        <v>12</v>
      </c>
    </row>
    <row r="9" spans="1:22" s="51" customFormat="1" ht="24" customHeight="1" x14ac:dyDescent="0.2">
      <c r="A9" s="1787"/>
      <c r="B9" s="268" t="s">
        <v>706</v>
      </c>
      <c r="C9" s="88">
        <f t="shared" ref="C9:P10" si="3">C12+C15+C18+C21+C24+C27+C30</f>
        <v>2055</v>
      </c>
      <c r="D9" s="88">
        <f t="shared" si="3"/>
        <v>132</v>
      </c>
      <c r="E9" s="88">
        <f t="shared" si="3"/>
        <v>1923</v>
      </c>
      <c r="F9" s="88">
        <f t="shared" si="3"/>
        <v>8255</v>
      </c>
      <c r="G9" s="88">
        <f t="shared" si="3"/>
        <v>143</v>
      </c>
      <c r="H9" s="88">
        <f t="shared" si="3"/>
        <v>8112</v>
      </c>
      <c r="I9" s="88">
        <f t="shared" si="3"/>
        <v>1285706</v>
      </c>
      <c r="J9" s="88">
        <f t="shared" si="3"/>
        <v>3392</v>
      </c>
      <c r="K9" s="88">
        <f t="shared" si="3"/>
        <v>1282314</v>
      </c>
      <c r="L9" s="88">
        <f>L12+L15+L18+L21+L24+L27+L30</f>
        <v>509152</v>
      </c>
      <c r="M9" s="88">
        <f t="shared" si="3"/>
        <v>2550</v>
      </c>
      <c r="N9" s="88">
        <f t="shared" si="3"/>
        <v>506602</v>
      </c>
      <c r="O9" s="260">
        <f>O12+O15+O18+O21+O24+O27+O30</f>
        <v>1805168</v>
      </c>
      <c r="P9" s="88">
        <f t="shared" si="3"/>
        <v>6217</v>
      </c>
      <c r="Q9" s="1458">
        <f>Q12+Q15+Q18+Q21+Q24+Q27+Q30</f>
        <v>1798951</v>
      </c>
      <c r="R9" s="262" t="s">
        <v>13</v>
      </c>
      <c r="S9" s="1789"/>
    </row>
    <row r="10" spans="1:22" s="51" customFormat="1" ht="24" customHeight="1" x14ac:dyDescent="0.2">
      <c r="A10" s="1787"/>
      <c r="B10" s="268" t="s">
        <v>1468</v>
      </c>
      <c r="C10" s="88">
        <f t="shared" si="3"/>
        <v>8292</v>
      </c>
      <c r="D10" s="88">
        <f t="shared" si="3"/>
        <v>1154</v>
      </c>
      <c r="E10" s="88">
        <f t="shared" si="3"/>
        <v>7138</v>
      </c>
      <c r="F10" s="88">
        <f t="shared" si="3"/>
        <v>12388</v>
      </c>
      <c r="G10" s="88">
        <f t="shared" si="3"/>
        <v>248</v>
      </c>
      <c r="H10" s="88">
        <f t="shared" si="3"/>
        <v>12140</v>
      </c>
      <c r="I10" s="88">
        <f t="shared" si="3"/>
        <v>394460</v>
      </c>
      <c r="J10" s="88">
        <f t="shared" si="3"/>
        <v>3321</v>
      </c>
      <c r="K10" s="88">
        <f t="shared" si="3"/>
        <v>391139</v>
      </c>
      <c r="L10" s="88">
        <f t="shared" si="3"/>
        <v>176496</v>
      </c>
      <c r="M10" s="88">
        <f t="shared" si="3"/>
        <v>2104</v>
      </c>
      <c r="N10" s="88">
        <f t="shared" si="3"/>
        <v>174392</v>
      </c>
      <c r="O10" s="108">
        <f t="shared" si="3"/>
        <v>591636</v>
      </c>
      <c r="P10" s="88">
        <f t="shared" si="3"/>
        <v>6827</v>
      </c>
      <c r="Q10" s="88">
        <f>Q13+Q16+Q19+Q22+Q25+Q28+Q31</f>
        <v>584809</v>
      </c>
      <c r="R10" s="262" t="s">
        <v>14</v>
      </c>
      <c r="S10" s="1789"/>
    </row>
    <row r="11" spans="1:22" s="38" customFormat="1" ht="24" customHeight="1" x14ac:dyDescent="0.2">
      <c r="A11" s="1790" t="s">
        <v>136</v>
      </c>
      <c r="B11" s="269" t="s">
        <v>1259</v>
      </c>
      <c r="C11" s="107">
        <f t="shared" ref="C11:C31" si="4">SUM(D11:E11)</f>
        <v>84</v>
      </c>
      <c r="D11" s="107">
        <f>SUM(D12:D13)</f>
        <v>0</v>
      </c>
      <c r="E11" s="107">
        <f>SUM(E12:E13)</f>
        <v>84</v>
      </c>
      <c r="F11" s="107">
        <f t="shared" si="0"/>
        <v>464</v>
      </c>
      <c r="G11" s="107">
        <f>SUM(G12:G13)</f>
        <v>1</v>
      </c>
      <c r="H11" s="107">
        <f>SUM(H12:H13)</f>
        <v>463</v>
      </c>
      <c r="I11" s="107">
        <f t="shared" si="1"/>
        <v>55650</v>
      </c>
      <c r="J11" s="107">
        <f>SUM(J12:J13)</f>
        <v>91</v>
      </c>
      <c r="K11" s="107">
        <f>SUM(K12:K13)</f>
        <v>55559</v>
      </c>
      <c r="L11" s="107">
        <f>SUM(M11:N11)</f>
        <v>244763</v>
      </c>
      <c r="M11" s="107">
        <f>SUM(M12:M13)</f>
        <v>2817</v>
      </c>
      <c r="N11" s="107">
        <f>SUM(N12:N13)</f>
        <v>241946</v>
      </c>
      <c r="O11" s="107">
        <f t="shared" ref="O11:O31" si="5">SUM(P11:Q11)</f>
        <v>300961</v>
      </c>
      <c r="P11" s="107">
        <f>SUM(P12:P13)</f>
        <v>2909</v>
      </c>
      <c r="Q11" s="107">
        <f>SUM(Q12:Q13)</f>
        <v>298052</v>
      </c>
      <c r="R11" s="263" t="s">
        <v>11</v>
      </c>
      <c r="S11" s="1791" t="s">
        <v>161</v>
      </c>
    </row>
    <row r="12" spans="1:22" s="38" customFormat="1" ht="24" customHeight="1" x14ac:dyDescent="0.2">
      <c r="A12" s="1790"/>
      <c r="B12" s="270" t="s">
        <v>706</v>
      </c>
      <c r="C12" s="87">
        <f t="shared" si="4"/>
        <v>65</v>
      </c>
      <c r="D12" s="85" t="s">
        <v>16</v>
      </c>
      <c r="E12" s="85">
        <v>65</v>
      </c>
      <c r="F12" s="87">
        <f t="shared" si="0"/>
        <v>166</v>
      </c>
      <c r="G12" s="85" t="s">
        <v>16</v>
      </c>
      <c r="H12" s="85">
        <v>166</v>
      </c>
      <c r="I12" s="87">
        <f t="shared" si="1"/>
        <v>43008</v>
      </c>
      <c r="J12" s="85">
        <v>21</v>
      </c>
      <c r="K12" s="85">
        <v>42987</v>
      </c>
      <c r="L12" s="87">
        <f>SUM(M12:N12)</f>
        <v>164817</v>
      </c>
      <c r="M12" s="85">
        <v>1623</v>
      </c>
      <c r="N12" s="85">
        <v>163194</v>
      </c>
      <c r="O12" s="107">
        <f t="shared" si="5"/>
        <v>208056</v>
      </c>
      <c r="P12" s="87">
        <f>M12+J12+G12+D12</f>
        <v>1644</v>
      </c>
      <c r="Q12" s="87">
        <f>N12+K12+H12+E12</f>
        <v>206412</v>
      </c>
      <c r="R12" s="264" t="s">
        <v>13</v>
      </c>
      <c r="S12" s="1791"/>
    </row>
    <row r="13" spans="1:22" s="38" customFormat="1" ht="24" customHeight="1" x14ac:dyDescent="0.2">
      <c r="A13" s="1790"/>
      <c r="B13" s="270" t="s">
        <v>1468</v>
      </c>
      <c r="C13" s="87">
        <f t="shared" si="4"/>
        <v>19</v>
      </c>
      <c r="D13" s="85" t="s">
        <v>16</v>
      </c>
      <c r="E13" s="85">
        <v>19</v>
      </c>
      <c r="F13" s="87">
        <f t="shared" si="0"/>
        <v>298</v>
      </c>
      <c r="G13" s="85">
        <v>1</v>
      </c>
      <c r="H13" s="85">
        <v>297</v>
      </c>
      <c r="I13" s="87">
        <f t="shared" si="1"/>
        <v>12642</v>
      </c>
      <c r="J13" s="85">
        <v>70</v>
      </c>
      <c r="K13" s="85">
        <v>12572</v>
      </c>
      <c r="L13" s="87">
        <f>SUM(M13:N13)</f>
        <v>79946</v>
      </c>
      <c r="M13" s="85">
        <v>1194</v>
      </c>
      <c r="N13" s="85">
        <v>78752</v>
      </c>
      <c r="O13" s="107">
        <f t="shared" si="5"/>
        <v>92905</v>
      </c>
      <c r="P13" s="87">
        <f>M13+J13+G13+D13</f>
        <v>1265</v>
      </c>
      <c r="Q13" s="87">
        <f>N13+K13+H13+E13</f>
        <v>91640</v>
      </c>
      <c r="R13" s="264" t="s">
        <v>14</v>
      </c>
      <c r="S13" s="1791"/>
    </row>
    <row r="14" spans="1:22" s="51" customFormat="1" ht="24" customHeight="1" x14ac:dyDescent="0.2">
      <c r="A14" s="1792" t="s">
        <v>137</v>
      </c>
      <c r="B14" s="271" t="s">
        <v>1259</v>
      </c>
      <c r="C14" s="108">
        <f t="shared" si="4"/>
        <v>857</v>
      </c>
      <c r="D14" s="108">
        <f>SUM(D15:D16)</f>
        <v>6</v>
      </c>
      <c r="E14" s="108">
        <f>SUM(E15:E16)</f>
        <v>851</v>
      </c>
      <c r="F14" s="108">
        <f t="shared" si="0"/>
        <v>6170</v>
      </c>
      <c r="G14" s="108">
        <f>SUM(G15:G16)</f>
        <v>55</v>
      </c>
      <c r="H14" s="108">
        <f>SUM(H15:H16)</f>
        <v>6115</v>
      </c>
      <c r="I14" s="108">
        <f t="shared" si="1"/>
        <v>581923</v>
      </c>
      <c r="J14" s="108">
        <f>SUM(J15:J16)</f>
        <v>903</v>
      </c>
      <c r="K14" s="108">
        <f>SUM(K15:K16)</f>
        <v>581020</v>
      </c>
      <c r="L14" s="108">
        <f t="shared" si="2"/>
        <v>300433</v>
      </c>
      <c r="M14" s="108">
        <f>SUM(M15:M16)</f>
        <v>1036</v>
      </c>
      <c r="N14" s="108">
        <f>SUM(N15:N16)</f>
        <v>299397</v>
      </c>
      <c r="O14" s="108">
        <f t="shared" si="5"/>
        <v>889383</v>
      </c>
      <c r="P14" s="108">
        <f>SUM(P15:P16)</f>
        <v>2000</v>
      </c>
      <c r="Q14" s="108">
        <f>SUM(Q15:Q16)</f>
        <v>887383</v>
      </c>
      <c r="R14" s="265" t="s">
        <v>11</v>
      </c>
      <c r="S14" s="1793" t="s">
        <v>9</v>
      </c>
    </row>
    <row r="15" spans="1:22" s="12" customFormat="1" ht="24" customHeight="1" x14ac:dyDescent="0.2">
      <c r="A15" s="1792"/>
      <c r="B15" s="272" t="s">
        <v>706</v>
      </c>
      <c r="C15" s="88">
        <f t="shared" si="4"/>
        <v>475</v>
      </c>
      <c r="D15" s="28">
        <v>4</v>
      </c>
      <c r="E15" s="28">
        <v>471</v>
      </c>
      <c r="F15" s="88">
        <f t="shared" si="0"/>
        <v>2543</v>
      </c>
      <c r="G15" s="28">
        <v>28</v>
      </c>
      <c r="H15" s="28">
        <v>2515</v>
      </c>
      <c r="I15" s="88">
        <f t="shared" si="1"/>
        <v>439781</v>
      </c>
      <c r="J15" s="28">
        <v>293</v>
      </c>
      <c r="K15" s="28">
        <v>439488</v>
      </c>
      <c r="L15" s="88">
        <f t="shared" si="2"/>
        <v>238085</v>
      </c>
      <c r="M15" s="28">
        <v>556</v>
      </c>
      <c r="N15" s="28">
        <v>237529</v>
      </c>
      <c r="O15" s="109">
        <f t="shared" si="5"/>
        <v>680884</v>
      </c>
      <c r="P15" s="106">
        <f>M15+J15+G15+D15</f>
        <v>881</v>
      </c>
      <c r="Q15" s="106">
        <f>N15+K15+H15+E15</f>
        <v>680003</v>
      </c>
      <c r="R15" s="266" t="s">
        <v>13</v>
      </c>
      <c r="S15" s="1793"/>
    </row>
    <row r="16" spans="1:22" s="12" customFormat="1" ht="24" customHeight="1" x14ac:dyDescent="0.2">
      <c r="A16" s="1792"/>
      <c r="B16" s="272" t="s">
        <v>1468</v>
      </c>
      <c r="C16" s="88">
        <f t="shared" si="4"/>
        <v>382</v>
      </c>
      <c r="D16" s="28">
        <v>2</v>
      </c>
      <c r="E16" s="28">
        <v>380</v>
      </c>
      <c r="F16" s="88">
        <f t="shared" si="0"/>
        <v>3627</v>
      </c>
      <c r="G16" s="28">
        <v>27</v>
      </c>
      <c r="H16" s="28">
        <v>3600</v>
      </c>
      <c r="I16" s="88">
        <f t="shared" si="1"/>
        <v>142142</v>
      </c>
      <c r="J16" s="28">
        <v>610</v>
      </c>
      <c r="K16" s="28">
        <v>141532</v>
      </c>
      <c r="L16" s="88">
        <f t="shared" si="2"/>
        <v>62348</v>
      </c>
      <c r="M16" s="28">
        <v>480</v>
      </c>
      <c r="N16" s="28">
        <v>61868</v>
      </c>
      <c r="O16" s="109">
        <f t="shared" si="5"/>
        <v>208499</v>
      </c>
      <c r="P16" s="106">
        <f>M16+J16+G16+D16</f>
        <v>1119</v>
      </c>
      <c r="Q16" s="106">
        <f>N16+K16+H16+E16</f>
        <v>207380</v>
      </c>
      <c r="R16" s="266" t="s">
        <v>14</v>
      </c>
      <c r="S16" s="1793"/>
    </row>
    <row r="17" spans="1:19" s="38" customFormat="1" ht="24" customHeight="1" x14ac:dyDescent="0.2">
      <c r="A17" s="1790" t="s">
        <v>138</v>
      </c>
      <c r="B17" s="269" t="s">
        <v>1259</v>
      </c>
      <c r="C17" s="107">
        <f t="shared" si="4"/>
        <v>1372</v>
      </c>
      <c r="D17" s="107">
        <f>SUM(D18:D19)</f>
        <v>7</v>
      </c>
      <c r="E17" s="107">
        <f>SUM(E18:E19)</f>
        <v>1365</v>
      </c>
      <c r="F17" s="107">
        <f t="shared" si="0"/>
        <v>7198</v>
      </c>
      <c r="G17" s="107">
        <f>SUM(G18:G19)</f>
        <v>63</v>
      </c>
      <c r="H17" s="107">
        <f>SUM(H18:H19)</f>
        <v>7135</v>
      </c>
      <c r="I17" s="107">
        <f t="shared" si="1"/>
        <v>620564</v>
      </c>
      <c r="J17" s="107">
        <f>SUM(J18:J19)</f>
        <v>1334</v>
      </c>
      <c r="K17" s="107">
        <f>SUM(K18:K19)</f>
        <v>619230</v>
      </c>
      <c r="L17" s="107">
        <f t="shared" si="2"/>
        <v>104613</v>
      </c>
      <c r="M17" s="107">
        <f>SUM(M18:M19)</f>
        <v>453</v>
      </c>
      <c r="N17" s="107">
        <f>SUM(N18:N19)</f>
        <v>104160</v>
      </c>
      <c r="O17" s="107">
        <f t="shared" si="5"/>
        <v>733747</v>
      </c>
      <c r="P17" s="107">
        <f>SUM(P18:P19)</f>
        <v>1857</v>
      </c>
      <c r="Q17" s="107">
        <f>SUM(Q18:Q19)</f>
        <v>731890</v>
      </c>
      <c r="R17" s="263" t="s">
        <v>11</v>
      </c>
      <c r="S17" s="1791" t="s">
        <v>162</v>
      </c>
    </row>
    <row r="18" spans="1:19" s="38" customFormat="1" ht="24" customHeight="1" x14ac:dyDescent="0.2">
      <c r="A18" s="1790"/>
      <c r="B18" s="270" t="s">
        <v>706</v>
      </c>
      <c r="C18" s="87">
        <f t="shared" si="4"/>
        <v>489</v>
      </c>
      <c r="D18" s="85">
        <v>1</v>
      </c>
      <c r="E18" s="85">
        <v>488</v>
      </c>
      <c r="F18" s="87">
        <f t="shared" si="0"/>
        <v>2899</v>
      </c>
      <c r="G18" s="85">
        <v>33</v>
      </c>
      <c r="H18" s="85">
        <v>2866</v>
      </c>
      <c r="I18" s="87">
        <f t="shared" si="1"/>
        <v>479948</v>
      </c>
      <c r="J18" s="85">
        <v>551</v>
      </c>
      <c r="K18" s="85">
        <v>479397</v>
      </c>
      <c r="L18" s="87">
        <f t="shared" si="2"/>
        <v>79775</v>
      </c>
      <c r="M18" s="85">
        <v>225</v>
      </c>
      <c r="N18" s="85">
        <v>79550</v>
      </c>
      <c r="O18" s="107">
        <f t="shared" si="5"/>
        <v>563111</v>
      </c>
      <c r="P18" s="87">
        <f>M18+J18+G18+D18</f>
        <v>810</v>
      </c>
      <c r="Q18" s="87">
        <f>N18+K18+H18+E18</f>
        <v>562301</v>
      </c>
      <c r="R18" s="264" t="s">
        <v>13</v>
      </c>
      <c r="S18" s="1791"/>
    </row>
    <row r="19" spans="1:19" s="38" customFormat="1" ht="24" customHeight="1" x14ac:dyDescent="0.2">
      <c r="A19" s="1790"/>
      <c r="B19" s="270" t="s">
        <v>1468</v>
      </c>
      <c r="C19" s="87">
        <f t="shared" si="4"/>
        <v>883</v>
      </c>
      <c r="D19" s="85">
        <v>6</v>
      </c>
      <c r="E19" s="85">
        <v>877</v>
      </c>
      <c r="F19" s="87">
        <f t="shared" si="0"/>
        <v>4299</v>
      </c>
      <c r="G19" s="85">
        <v>30</v>
      </c>
      <c r="H19" s="85">
        <v>4269</v>
      </c>
      <c r="I19" s="87">
        <f t="shared" si="1"/>
        <v>140616</v>
      </c>
      <c r="J19" s="85">
        <v>783</v>
      </c>
      <c r="K19" s="85">
        <v>139833</v>
      </c>
      <c r="L19" s="87">
        <f t="shared" si="2"/>
        <v>24838</v>
      </c>
      <c r="M19" s="85">
        <v>228</v>
      </c>
      <c r="N19" s="85">
        <v>24610</v>
      </c>
      <c r="O19" s="107">
        <f t="shared" si="5"/>
        <v>170636</v>
      </c>
      <c r="P19" s="87">
        <f>M19+J19+G19+D19</f>
        <v>1047</v>
      </c>
      <c r="Q19" s="87">
        <f>N19+K19+H19+E19</f>
        <v>169589</v>
      </c>
      <c r="R19" s="264" t="s">
        <v>14</v>
      </c>
      <c r="S19" s="1791"/>
    </row>
    <row r="20" spans="1:19" s="51" customFormat="1" ht="24" customHeight="1" x14ac:dyDescent="0.2">
      <c r="A20" s="1792" t="s">
        <v>139</v>
      </c>
      <c r="B20" s="271" t="s">
        <v>1259</v>
      </c>
      <c r="C20" s="108">
        <f t="shared" si="4"/>
        <v>1584</v>
      </c>
      <c r="D20" s="108">
        <f>SUM(D21:D22)</f>
        <v>28</v>
      </c>
      <c r="E20" s="108">
        <f>SUM(E21:E22)</f>
        <v>1556</v>
      </c>
      <c r="F20" s="108">
        <f t="shared" si="0"/>
        <v>4176</v>
      </c>
      <c r="G20" s="108">
        <f>SUM(G21:G22)</f>
        <v>87</v>
      </c>
      <c r="H20" s="108">
        <f>SUM(H21:H22)</f>
        <v>4089</v>
      </c>
      <c r="I20" s="108">
        <f t="shared" si="1"/>
        <v>292205</v>
      </c>
      <c r="J20" s="108">
        <f>SUM(J21:J22)</f>
        <v>1156</v>
      </c>
      <c r="K20" s="108">
        <f>SUM(K21:K22)</f>
        <v>291049</v>
      </c>
      <c r="L20" s="108">
        <f t="shared" si="2"/>
        <v>27291</v>
      </c>
      <c r="M20" s="108">
        <f>SUM(M21:M22)</f>
        <v>201</v>
      </c>
      <c r="N20" s="108">
        <f>SUM(N21:N22)</f>
        <v>27090</v>
      </c>
      <c r="O20" s="108">
        <f t="shared" si="5"/>
        <v>325256</v>
      </c>
      <c r="P20" s="108">
        <f>SUM(P21:P22)</f>
        <v>1472</v>
      </c>
      <c r="Q20" s="108">
        <f>SUM(Q21:Q22)</f>
        <v>323784</v>
      </c>
      <c r="R20" s="265" t="s">
        <v>11</v>
      </c>
      <c r="S20" s="1793" t="s">
        <v>7</v>
      </c>
    </row>
    <row r="21" spans="1:19" s="12" customFormat="1" ht="24" customHeight="1" x14ac:dyDescent="0.2">
      <c r="A21" s="1792"/>
      <c r="B21" s="272" t="s">
        <v>706</v>
      </c>
      <c r="C21" s="88">
        <f t="shared" si="4"/>
        <v>342</v>
      </c>
      <c r="D21" s="28" t="s">
        <v>16</v>
      </c>
      <c r="E21" s="28">
        <v>342</v>
      </c>
      <c r="F21" s="88">
        <f t="shared" si="0"/>
        <v>1641</v>
      </c>
      <c r="G21" s="28">
        <v>31</v>
      </c>
      <c r="H21" s="28">
        <v>1610</v>
      </c>
      <c r="I21" s="88">
        <f t="shared" si="1"/>
        <v>227405</v>
      </c>
      <c r="J21" s="28">
        <v>567</v>
      </c>
      <c r="K21" s="28">
        <v>226838</v>
      </c>
      <c r="L21" s="88">
        <f t="shared" si="2"/>
        <v>20220</v>
      </c>
      <c r="M21" s="28">
        <v>97</v>
      </c>
      <c r="N21" s="28">
        <v>20123</v>
      </c>
      <c r="O21" s="109">
        <f t="shared" si="5"/>
        <v>249608</v>
      </c>
      <c r="P21" s="106">
        <f>M21+J21+G21+D21</f>
        <v>695</v>
      </c>
      <c r="Q21" s="106">
        <f>N21+K21+H21+E21</f>
        <v>248913</v>
      </c>
      <c r="R21" s="266" t="s">
        <v>13</v>
      </c>
      <c r="S21" s="1793"/>
    </row>
    <row r="22" spans="1:19" s="12" customFormat="1" ht="24" customHeight="1" x14ac:dyDescent="0.2">
      <c r="A22" s="1792"/>
      <c r="B22" s="272" t="s">
        <v>1468</v>
      </c>
      <c r="C22" s="88">
        <f t="shared" si="4"/>
        <v>1242</v>
      </c>
      <c r="D22" s="28">
        <v>28</v>
      </c>
      <c r="E22" s="28">
        <v>1214</v>
      </c>
      <c r="F22" s="88">
        <f t="shared" si="0"/>
        <v>2535</v>
      </c>
      <c r="G22" s="28">
        <v>56</v>
      </c>
      <c r="H22" s="28">
        <v>2479</v>
      </c>
      <c r="I22" s="88">
        <f t="shared" si="1"/>
        <v>64800</v>
      </c>
      <c r="J22" s="28">
        <v>589</v>
      </c>
      <c r="K22" s="28">
        <v>64211</v>
      </c>
      <c r="L22" s="88">
        <f t="shared" si="2"/>
        <v>7071</v>
      </c>
      <c r="M22" s="28">
        <v>104</v>
      </c>
      <c r="N22" s="28">
        <v>6967</v>
      </c>
      <c r="O22" s="109">
        <f t="shared" si="5"/>
        <v>75648</v>
      </c>
      <c r="P22" s="106">
        <f>M22+J22+G22+D22</f>
        <v>777</v>
      </c>
      <c r="Q22" s="106">
        <f>N22+K22+H22+E22</f>
        <v>74871</v>
      </c>
      <c r="R22" s="266" t="s">
        <v>14</v>
      </c>
      <c r="S22" s="1793"/>
    </row>
    <row r="23" spans="1:19" s="38" customFormat="1" ht="24" customHeight="1" x14ac:dyDescent="0.2">
      <c r="A23" s="1790" t="s">
        <v>140</v>
      </c>
      <c r="B23" s="269" t="s">
        <v>1259</v>
      </c>
      <c r="C23" s="107">
        <f t="shared" si="4"/>
        <v>2294</v>
      </c>
      <c r="D23" s="107">
        <f>SUM(D24:D25)</f>
        <v>168</v>
      </c>
      <c r="E23" s="107">
        <f>SUM(E24:E25)</f>
        <v>2126</v>
      </c>
      <c r="F23" s="107">
        <f t="shared" si="0"/>
        <v>1951</v>
      </c>
      <c r="G23" s="107">
        <f>SUM(G24:G25)</f>
        <v>95</v>
      </c>
      <c r="H23" s="107">
        <f>SUM(H24:H25)</f>
        <v>1856</v>
      </c>
      <c r="I23" s="107">
        <f t="shared" si="1"/>
        <v>101033</v>
      </c>
      <c r="J23" s="107">
        <f>SUM(J24:J25)</f>
        <v>1158</v>
      </c>
      <c r="K23" s="107">
        <f>SUM(K24:K25)</f>
        <v>99875</v>
      </c>
      <c r="L23" s="107">
        <f t="shared" si="2"/>
        <v>7453</v>
      </c>
      <c r="M23" s="107">
        <f>SUM(M24:M25)</f>
        <v>101</v>
      </c>
      <c r="N23" s="107">
        <f>SUM(N24:N25)</f>
        <v>7352</v>
      </c>
      <c r="O23" s="107">
        <f t="shared" si="5"/>
        <v>112731</v>
      </c>
      <c r="P23" s="107">
        <f>SUM(P24:P25)</f>
        <v>1522</v>
      </c>
      <c r="Q23" s="107">
        <f>SUM(Q24:Q25)</f>
        <v>111209</v>
      </c>
      <c r="R23" s="263" t="s">
        <v>11</v>
      </c>
      <c r="S23" s="1791" t="s">
        <v>6</v>
      </c>
    </row>
    <row r="24" spans="1:19" s="38" customFormat="1" ht="24" customHeight="1" x14ac:dyDescent="0.2">
      <c r="A24" s="1790"/>
      <c r="B24" s="270" t="s">
        <v>706</v>
      </c>
      <c r="C24" s="87">
        <f t="shared" si="4"/>
        <v>227</v>
      </c>
      <c r="D24" s="85">
        <v>10</v>
      </c>
      <c r="E24" s="85">
        <v>217</v>
      </c>
      <c r="F24" s="87">
        <f t="shared" si="0"/>
        <v>744</v>
      </c>
      <c r="G24" s="85">
        <v>24</v>
      </c>
      <c r="H24" s="85">
        <v>720</v>
      </c>
      <c r="I24" s="87">
        <f t="shared" si="1"/>
        <v>75817</v>
      </c>
      <c r="J24" s="85">
        <v>577</v>
      </c>
      <c r="K24" s="85">
        <v>75240</v>
      </c>
      <c r="L24" s="87">
        <f t="shared" si="2"/>
        <v>5526</v>
      </c>
      <c r="M24" s="85">
        <v>34</v>
      </c>
      <c r="N24" s="85">
        <v>5492</v>
      </c>
      <c r="O24" s="107">
        <f t="shared" si="5"/>
        <v>82314</v>
      </c>
      <c r="P24" s="87">
        <f>M24+J24+G24+D24</f>
        <v>645</v>
      </c>
      <c r="Q24" s="87">
        <f>N24+K24+H24+E24</f>
        <v>81669</v>
      </c>
      <c r="R24" s="264" t="s">
        <v>13</v>
      </c>
      <c r="S24" s="1791"/>
    </row>
    <row r="25" spans="1:19" s="38" customFormat="1" ht="24" customHeight="1" x14ac:dyDescent="0.2">
      <c r="A25" s="1790"/>
      <c r="B25" s="270" t="s">
        <v>1468</v>
      </c>
      <c r="C25" s="87">
        <f t="shared" si="4"/>
        <v>2067</v>
      </c>
      <c r="D25" s="85">
        <v>158</v>
      </c>
      <c r="E25" s="85">
        <v>1909</v>
      </c>
      <c r="F25" s="87">
        <f t="shared" si="0"/>
        <v>1207</v>
      </c>
      <c r="G25" s="85">
        <v>71</v>
      </c>
      <c r="H25" s="85">
        <v>1136</v>
      </c>
      <c r="I25" s="87">
        <f t="shared" si="1"/>
        <v>25216</v>
      </c>
      <c r="J25" s="85">
        <v>581</v>
      </c>
      <c r="K25" s="85">
        <v>24635</v>
      </c>
      <c r="L25" s="87">
        <f t="shared" si="2"/>
        <v>1927</v>
      </c>
      <c r="M25" s="85">
        <v>67</v>
      </c>
      <c r="N25" s="85">
        <v>1860</v>
      </c>
      <c r="O25" s="107">
        <f t="shared" si="5"/>
        <v>30417</v>
      </c>
      <c r="P25" s="87">
        <f>M25+J25+G25+D25</f>
        <v>877</v>
      </c>
      <c r="Q25" s="87">
        <f>N25+K25+H25+E25</f>
        <v>29540</v>
      </c>
      <c r="R25" s="264" t="s">
        <v>14</v>
      </c>
      <c r="S25" s="1791"/>
    </row>
    <row r="26" spans="1:19" s="12" customFormat="1" ht="24" customHeight="1" x14ac:dyDescent="0.2">
      <c r="A26" s="1792" t="s">
        <v>163</v>
      </c>
      <c r="B26" s="271" t="s">
        <v>1259</v>
      </c>
      <c r="C26" s="108">
        <f t="shared" si="4"/>
        <v>2360</v>
      </c>
      <c r="D26" s="108">
        <f>SUM(D27:D28)</f>
        <v>443</v>
      </c>
      <c r="E26" s="108">
        <f>SUM(E27:E28)</f>
        <v>1917</v>
      </c>
      <c r="F26" s="108">
        <f t="shared" si="0"/>
        <v>496</v>
      </c>
      <c r="G26" s="108">
        <f>SUM(G27:G28)</f>
        <v>54</v>
      </c>
      <c r="H26" s="108">
        <f>SUM(H27:H28)</f>
        <v>442</v>
      </c>
      <c r="I26" s="108">
        <f t="shared" si="1"/>
        <v>22641</v>
      </c>
      <c r="J26" s="108">
        <f>SUM(J27:J28)</f>
        <v>1143</v>
      </c>
      <c r="K26" s="108">
        <f>SUM(K27:K28)</f>
        <v>21498</v>
      </c>
      <c r="L26" s="108">
        <f t="shared" si="2"/>
        <v>981</v>
      </c>
      <c r="M26" s="108">
        <f>SUM(M27:M28)</f>
        <v>34</v>
      </c>
      <c r="N26" s="108">
        <f>SUM(N27:N28)</f>
        <v>947</v>
      </c>
      <c r="O26" s="108">
        <f t="shared" si="5"/>
        <v>26478</v>
      </c>
      <c r="P26" s="108">
        <f>SUM(P27:P28)</f>
        <v>1674</v>
      </c>
      <c r="Q26" s="108">
        <f>SUM(Q27:Q28)</f>
        <v>24804</v>
      </c>
      <c r="R26" s="265" t="s">
        <v>11</v>
      </c>
      <c r="S26" s="1793" t="s">
        <v>164</v>
      </c>
    </row>
    <row r="27" spans="1:19" s="12" customFormat="1" ht="24" customHeight="1" x14ac:dyDescent="0.2">
      <c r="A27" s="1792"/>
      <c r="B27" s="272" t="s">
        <v>706</v>
      </c>
      <c r="C27" s="88">
        <f t="shared" si="4"/>
        <v>198</v>
      </c>
      <c r="D27" s="28">
        <v>30</v>
      </c>
      <c r="E27" s="28">
        <v>168</v>
      </c>
      <c r="F27" s="88">
        <f t="shared" si="0"/>
        <v>173</v>
      </c>
      <c r="G27" s="28">
        <v>13</v>
      </c>
      <c r="H27" s="28">
        <v>160</v>
      </c>
      <c r="I27" s="88">
        <f t="shared" si="1"/>
        <v>15763</v>
      </c>
      <c r="J27" s="28">
        <v>702</v>
      </c>
      <c r="K27" s="28">
        <v>15061</v>
      </c>
      <c r="L27" s="88">
        <f t="shared" si="2"/>
        <v>674</v>
      </c>
      <c r="M27" s="28">
        <v>10</v>
      </c>
      <c r="N27" s="28">
        <v>664</v>
      </c>
      <c r="O27" s="109">
        <f t="shared" si="5"/>
        <v>16808</v>
      </c>
      <c r="P27" s="106">
        <f>M27+J27+G27+D27</f>
        <v>755</v>
      </c>
      <c r="Q27" s="106">
        <f>N27+K27+H27+E27</f>
        <v>16053</v>
      </c>
      <c r="R27" s="266" t="s">
        <v>13</v>
      </c>
      <c r="S27" s="1793"/>
    </row>
    <row r="28" spans="1:19" s="12" customFormat="1" ht="24" customHeight="1" x14ac:dyDescent="0.2">
      <c r="A28" s="1792"/>
      <c r="B28" s="272" t="s">
        <v>1468</v>
      </c>
      <c r="C28" s="88">
        <f t="shared" si="4"/>
        <v>2162</v>
      </c>
      <c r="D28" s="28">
        <v>413</v>
      </c>
      <c r="E28" s="28">
        <v>1749</v>
      </c>
      <c r="F28" s="88">
        <f t="shared" si="0"/>
        <v>323</v>
      </c>
      <c r="G28" s="28">
        <v>41</v>
      </c>
      <c r="H28" s="28">
        <v>282</v>
      </c>
      <c r="I28" s="88">
        <f t="shared" si="1"/>
        <v>6878</v>
      </c>
      <c r="J28" s="28">
        <v>441</v>
      </c>
      <c r="K28" s="28">
        <v>6437</v>
      </c>
      <c r="L28" s="88">
        <f t="shared" si="2"/>
        <v>307</v>
      </c>
      <c r="M28" s="28">
        <v>24</v>
      </c>
      <c r="N28" s="28">
        <v>283</v>
      </c>
      <c r="O28" s="109">
        <f t="shared" si="5"/>
        <v>9670</v>
      </c>
      <c r="P28" s="106">
        <f>M28+J28+G28+D28</f>
        <v>919</v>
      </c>
      <c r="Q28" s="106">
        <f>N28+K28+H28+E28</f>
        <v>8751</v>
      </c>
      <c r="R28" s="266" t="s">
        <v>14</v>
      </c>
      <c r="S28" s="1793"/>
    </row>
    <row r="29" spans="1:19" s="38" customFormat="1" ht="24" customHeight="1" x14ac:dyDescent="0.2">
      <c r="A29" s="1790" t="s">
        <v>166</v>
      </c>
      <c r="B29" s="269" t="s">
        <v>1259</v>
      </c>
      <c r="C29" s="107">
        <f t="shared" si="4"/>
        <v>1796</v>
      </c>
      <c r="D29" s="107">
        <f>SUM(D30:D31)</f>
        <v>634</v>
      </c>
      <c r="E29" s="107">
        <f>SUM(E30:E31)</f>
        <v>1162</v>
      </c>
      <c r="F29" s="107">
        <f t="shared" si="0"/>
        <v>188</v>
      </c>
      <c r="G29" s="107">
        <f>SUM(G30:G31)</f>
        <v>36</v>
      </c>
      <c r="H29" s="107">
        <f>SUM(H30:H31)</f>
        <v>152</v>
      </c>
      <c r="I29" s="107">
        <f t="shared" si="1"/>
        <v>6150</v>
      </c>
      <c r="J29" s="107">
        <f>SUM(J30:J31)</f>
        <v>928</v>
      </c>
      <c r="K29" s="107">
        <f>SUM(K30:K31)</f>
        <v>5222</v>
      </c>
      <c r="L29" s="107">
        <f t="shared" si="2"/>
        <v>114</v>
      </c>
      <c r="M29" s="107">
        <f>SUM(M30:M31)</f>
        <v>12</v>
      </c>
      <c r="N29" s="107">
        <f>SUM(N30:N31)</f>
        <v>102</v>
      </c>
      <c r="O29" s="107">
        <f t="shared" si="5"/>
        <v>8248</v>
      </c>
      <c r="P29" s="107">
        <f>SUM(P30:P31)</f>
        <v>1610</v>
      </c>
      <c r="Q29" s="107">
        <f>SUM(Q30:Q31)</f>
        <v>6638</v>
      </c>
      <c r="R29" s="263" t="s">
        <v>11</v>
      </c>
      <c r="S29" s="1791" t="s">
        <v>165</v>
      </c>
    </row>
    <row r="30" spans="1:19" s="38" customFormat="1" ht="24" customHeight="1" x14ac:dyDescent="0.2">
      <c r="A30" s="1790"/>
      <c r="B30" s="270" t="s">
        <v>706</v>
      </c>
      <c r="C30" s="87">
        <f>SUM(D30:E30)</f>
        <v>259</v>
      </c>
      <c r="D30" s="85">
        <v>87</v>
      </c>
      <c r="E30" s="85">
        <v>172</v>
      </c>
      <c r="F30" s="87">
        <f t="shared" si="0"/>
        <v>89</v>
      </c>
      <c r="G30" s="85">
        <v>14</v>
      </c>
      <c r="H30" s="85">
        <v>75</v>
      </c>
      <c r="I30" s="87">
        <f t="shared" si="1"/>
        <v>3984</v>
      </c>
      <c r="J30" s="85">
        <v>681</v>
      </c>
      <c r="K30" s="85">
        <v>3303</v>
      </c>
      <c r="L30" s="87">
        <f t="shared" si="2"/>
        <v>55</v>
      </c>
      <c r="M30" s="85">
        <v>5</v>
      </c>
      <c r="N30" s="85">
        <v>50</v>
      </c>
      <c r="O30" s="107">
        <f t="shared" si="5"/>
        <v>4387</v>
      </c>
      <c r="P30" s="87">
        <f>M30+J30+G30+D30</f>
        <v>787</v>
      </c>
      <c r="Q30" s="87">
        <f>N30+K30+H30+E30</f>
        <v>3600</v>
      </c>
      <c r="R30" s="264" t="s">
        <v>13</v>
      </c>
      <c r="S30" s="1791"/>
    </row>
    <row r="31" spans="1:19" s="38" customFormat="1" ht="24" customHeight="1" x14ac:dyDescent="0.2">
      <c r="A31" s="1794"/>
      <c r="B31" s="273" t="s">
        <v>1468</v>
      </c>
      <c r="C31" s="228">
        <f t="shared" si="4"/>
        <v>1537</v>
      </c>
      <c r="D31" s="199">
        <v>547</v>
      </c>
      <c r="E31" s="199">
        <v>990</v>
      </c>
      <c r="F31" s="228">
        <f t="shared" si="0"/>
        <v>99</v>
      </c>
      <c r="G31" s="199">
        <v>22</v>
      </c>
      <c r="H31" s="199">
        <v>77</v>
      </c>
      <c r="I31" s="228">
        <f t="shared" si="1"/>
        <v>2166</v>
      </c>
      <c r="J31" s="199">
        <v>247</v>
      </c>
      <c r="K31" s="199">
        <v>1919</v>
      </c>
      <c r="L31" s="228">
        <f t="shared" si="2"/>
        <v>59</v>
      </c>
      <c r="M31" s="199">
        <v>7</v>
      </c>
      <c r="N31" s="199">
        <v>52</v>
      </c>
      <c r="O31" s="207">
        <f t="shared" si="5"/>
        <v>3861</v>
      </c>
      <c r="P31" s="228">
        <f>M31+J31+G31+D31</f>
        <v>823</v>
      </c>
      <c r="Q31" s="228">
        <f>N31+K31+H31+E31</f>
        <v>3038</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A1:S1"/>
    <mergeCell ref="A2:S2"/>
    <mergeCell ref="A3:S3"/>
    <mergeCell ref="A5:A7"/>
    <mergeCell ref="B5:B7"/>
    <mergeCell ref="C5:Q5"/>
    <mergeCell ref="R5:R7"/>
    <mergeCell ref="S5:S7"/>
    <mergeCell ref="C6:E6"/>
    <mergeCell ref="F6:H6"/>
    <mergeCell ref="I6:K6"/>
    <mergeCell ref="L6:N6"/>
    <mergeCell ref="O6:Q6"/>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AE3C8-79A5-4462-877F-907FD342FA9F}">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1097</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211</v>
      </c>
    </row>
    <row r="3" spans="1:22" s="7" customFormat="1" ht="21" customHeight="1" x14ac:dyDescent="0.2">
      <c r="A3" s="1647" t="s">
        <v>1656</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179</v>
      </c>
      <c r="I4" s="24"/>
      <c r="J4" s="24"/>
      <c r="K4" s="26"/>
      <c r="L4" s="26"/>
      <c r="M4" s="23"/>
      <c r="S4" s="23" t="s">
        <v>1874</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1461" t="s">
        <v>1259</v>
      </c>
      <c r="C8" s="261">
        <f>SUM(D8:E8)</f>
        <v>4133</v>
      </c>
      <c r="D8" s="261">
        <f>SUM(D9:D10)</f>
        <v>773</v>
      </c>
      <c r="E8" s="261">
        <f>SUM(E9:E10)</f>
        <v>3360</v>
      </c>
      <c r="F8" s="261">
        <f t="shared" ref="F8:F31" si="0">SUM(G8:H8)</f>
        <v>8923</v>
      </c>
      <c r="G8" s="261">
        <f>SUM(G9:G10)</f>
        <v>288</v>
      </c>
      <c r="H8" s="261">
        <f>SUM(H9:H10)</f>
        <v>8635</v>
      </c>
      <c r="I8" s="261">
        <f t="shared" ref="I8:I31" si="1">SUM(J8:K8)</f>
        <v>114507</v>
      </c>
      <c r="J8" s="261">
        <f>SUM(J9:J10)</f>
        <v>2628</v>
      </c>
      <c r="K8" s="261">
        <f>SUM(K9:K10)</f>
        <v>111879</v>
      </c>
      <c r="L8" s="261">
        <f t="shared" ref="L8:L31" si="2">SUM(M8:N8)</f>
        <v>80923</v>
      </c>
      <c r="M8" s="261">
        <f>SUM(M9:M10)</f>
        <v>2232</v>
      </c>
      <c r="N8" s="261">
        <f>SUM(N9:N10)</f>
        <v>78691</v>
      </c>
      <c r="O8" s="259">
        <f>SUM(P8:Q8)</f>
        <v>208486</v>
      </c>
      <c r="P8" s="261">
        <f>SUM(P9:P10)</f>
        <v>5921</v>
      </c>
      <c r="Q8" s="259">
        <f>SUM(Q9:Q10)</f>
        <v>202565</v>
      </c>
      <c r="R8" s="1460" t="s">
        <v>11</v>
      </c>
      <c r="S8" s="1788" t="s">
        <v>12</v>
      </c>
    </row>
    <row r="9" spans="1:22" s="51" customFormat="1" ht="24" customHeight="1" x14ac:dyDescent="0.2">
      <c r="A9" s="1787"/>
      <c r="B9" s="268" t="s">
        <v>706</v>
      </c>
      <c r="C9" s="88">
        <f t="shared" ref="C9:P10" si="3">C12+C15+C18+C21+C24+C27+C30</f>
        <v>312</v>
      </c>
      <c r="D9" s="88">
        <f t="shared" si="3"/>
        <v>63</v>
      </c>
      <c r="E9" s="88">
        <f t="shared" si="3"/>
        <v>249</v>
      </c>
      <c r="F9" s="88">
        <f t="shared" si="3"/>
        <v>3297</v>
      </c>
      <c r="G9" s="88">
        <f t="shared" si="3"/>
        <v>113</v>
      </c>
      <c r="H9" s="88">
        <f t="shared" si="3"/>
        <v>3184</v>
      </c>
      <c r="I9" s="88">
        <f t="shared" si="3"/>
        <v>55859</v>
      </c>
      <c r="J9" s="88">
        <f t="shared" si="3"/>
        <v>1545</v>
      </c>
      <c r="K9" s="88">
        <f t="shared" si="3"/>
        <v>54314</v>
      </c>
      <c r="L9" s="88">
        <f t="shared" si="3"/>
        <v>40844</v>
      </c>
      <c r="M9" s="88">
        <f t="shared" si="3"/>
        <v>1197</v>
      </c>
      <c r="N9" s="88">
        <f t="shared" si="3"/>
        <v>39647</v>
      </c>
      <c r="O9" s="260">
        <f>O12+O15+O18+O21+O24+O27+O30</f>
        <v>100312</v>
      </c>
      <c r="P9" s="88">
        <f t="shared" si="3"/>
        <v>2918</v>
      </c>
      <c r="Q9" s="1458">
        <f>Q12+Q15+Q18+Q21+Q24+Q27+Q30</f>
        <v>97394</v>
      </c>
      <c r="R9" s="262" t="s">
        <v>13</v>
      </c>
      <c r="S9" s="1789"/>
    </row>
    <row r="10" spans="1:22" s="51" customFormat="1" ht="24" customHeight="1" x14ac:dyDescent="0.2">
      <c r="A10" s="1787"/>
      <c r="B10" s="268" t="s">
        <v>1468</v>
      </c>
      <c r="C10" s="88">
        <f t="shared" si="3"/>
        <v>3821</v>
      </c>
      <c r="D10" s="88">
        <f t="shared" si="3"/>
        <v>710</v>
      </c>
      <c r="E10" s="88">
        <f t="shared" si="3"/>
        <v>3111</v>
      </c>
      <c r="F10" s="88">
        <f t="shared" si="3"/>
        <v>5626</v>
      </c>
      <c r="G10" s="88">
        <f t="shared" si="3"/>
        <v>175</v>
      </c>
      <c r="H10" s="88">
        <f t="shared" si="3"/>
        <v>5451</v>
      </c>
      <c r="I10" s="88">
        <f t="shared" si="3"/>
        <v>58648</v>
      </c>
      <c r="J10" s="88">
        <f t="shared" si="3"/>
        <v>1083</v>
      </c>
      <c r="K10" s="88">
        <f t="shared" si="3"/>
        <v>57565</v>
      </c>
      <c r="L10" s="88">
        <f t="shared" si="3"/>
        <v>40079</v>
      </c>
      <c r="M10" s="88">
        <f t="shared" si="3"/>
        <v>1035</v>
      </c>
      <c r="N10" s="88">
        <f t="shared" si="3"/>
        <v>39044</v>
      </c>
      <c r="O10" s="108">
        <f t="shared" si="3"/>
        <v>108174</v>
      </c>
      <c r="P10" s="88">
        <f t="shared" si="3"/>
        <v>3003</v>
      </c>
      <c r="Q10" s="88">
        <f>Q13+Q16+Q19+Q22+Q25+Q28+Q31</f>
        <v>105171</v>
      </c>
      <c r="R10" s="262" t="s">
        <v>14</v>
      </c>
      <c r="S10" s="1789"/>
    </row>
    <row r="11" spans="1:22" s="38" customFormat="1" ht="24" customHeight="1" x14ac:dyDescent="0.2">
      <c r="A11" s="1790" t="s">
        <v>136</v>
      </c>
      <c r="B11" s="269" t="s">
        <v>1259</v>
      </c>
      <c r="C11" s="107">
        <f t="shared" ref="C11:C31" si="4">SUM(D11:E11)</f>
        <v>8</v>
      </c>
      <c r="D11" s="107">
        <f>SUM(D12:D13)</f>
        <v>0</v>
      </c>
      <c r="E11" s="107">
        <f>SUM(E12:E13)</f>
        <v>8</v>
      </c>
      <c r="F11" s="107">
        <f t="shared" si="0"/>
        <v>250</v>
      </c>
      <c r="G11" s="107">
        <f>SUM(G12:G13)</f>
        <v>1</v>
      </c>
      <c r="H11" s="107">
        <f>SUM(H12:H13)</f>
        <v>249</v>
      </c>
      <c r="I11" s="107">
        <f t="shared" si="1"/>
        <v>4771</v>
      </c>
      <c r="J11" s="107">
        <f>SUM(J12:J13)</f>
        <v>31</v>
      </c>
      <c r="K11" s="107">
        <f>SUM(K12:K13)</f>
        <v>4740</v>
      </c>
      <c r="L11" s="107">
        <f>SUM(M11:N11)</f>
        <v>54782</v>
      </c>
      <c r="M11" s="107">
        <f>SUM(M12:M13)</f>
        <v>1219</v>
      </c>
      <c r="N11" s="107">
        <f>SUM(N12:N13)</f>
        <v>53563</v>
      </c>
      <c r="O11" s="107">
        <f t="shared" ref="O11:O31" si="5">SUM(P11:Q11)</f>
        <v>59811</v>
      </c>
      <c r="P11" s="107">
        <f>SUM(P12:P13)</f>
        <v>1251</v>
      </c>
      <c r="Q11" s="107">
        <f>SUM(Q12:Q13)</f>
        <v>58560</v>
      </c>
      <c r="R11" s="263" t="s">
        <v>11</v>
      </c>
      <c r="S11" s="1791" t="s">
        <v>161</v>
      </c>
    </row>
    <row r="12" spans="1:22" s="38" customFormat="1" ht="24" customHeight="1" x14ac:dyDescent="0.2">
      <c r="A12" s="1790"/>
      <c r="B12" s="270" t="s">
        <v>706</v>
      </c>
      <c r="C12" s="87">
        <f t="shared" si="4"/>
        <v>3</v>
      </c>
      <c r="D12" s="85" t="s">
        <v>16</v>
      </c>
      <c r="E12" s="85">
        <v>3</v>
      </c>
      <c r="F12" s="87">
        <f t="shared" si="0"/>
        <v>51</v>
      </c>
      <c r="G12" s="85" t="s">
        <v>16</v>
      </c>
      <c r="H12" s="85">
        <v>51</v>
      </c>
      <c r="I12" s="87">
        <f t="shared" si="1"/>
        <v>1829</v>
      </c>
      <c r="J12" s="85">
        <v>12</v>
      </c>
      <c r="K12" s="85">
        <v>1817</v>
      </c>
      <c r="L12" s="87">
        <f>SUM(M12:N12)</f>
        <v>28411</v>
      </c>
      <c r="M12" s="85">
        <v>691</v>
      </c>
      <c r="N12" s="85">
        <v>27720</v>
      </c>
      <c r="O12" s="107">
        <f t="shared" si="5"/>
        <v>30294</v>
      </c>
      <c r="P12" s="87">
        <f>M12+J12+G12+D12</f>
        <v>703</v>
      </c>
      <c r="Q12" s="87">
        <f>N12+K12+H12+E12</f>
        <v>29591</v>
      </c>
      <c r="R12" s="264" t="s">
        <v>13</v>
      </c>
      <c r="S12" s="1791"/>
    </row>
    <row r="13" spans="1:22" s="38" customFormat="1" ht="24" customHeight="1" x14ac:dyDescent="0.2">
      <c r="A13" s="1790"/>
      <c r="B13" s="270" t="s">
        <v>1468</v>
      </c>
      <c r="C13" s="87">
        <f t="shared" si="4"/>
        <v>5</v>
      </c>
      <c r="D13" s="85" t="s">
        <v>16</v>
      </c>
      <c r="E13" s="85">
        <v>5</v>
      </c>
      <c r="F13" s="87">
        <f t="shared" si="0"/>
        <v>199</v>
      </c>
      <c r="G13" s="85">
        <v>1</v>
      </c>
      <c r="H13" s="85">
        <v>198</v>
      </c>
      <c r="I13" s="87">
        <f t="shared" si="1"/>
        <v>2942</v>
      </c>
      <c r="J13" s="85">
        <v>19</v>
      </c>
      <c r="K13" s="85">
        <v>2923</v>
      </c>
      <c r="L13" s="87">
        <f>SUM(M13:N13)</f>
        <v>26371</v>
      </c>
      <c r="M13" s="85">
        <v>528</v>
      </c>
      <c r="N13" s="85">
        <v>25843</v>
      </c>
      <c r="O13" s="107">
        <f t="shared" si="5"/>
        <v>29517</v>
      </c>
      <c r="P13" s="87">
        <f>M13+J13+G13+D13</f>
        <v>548</v>
      </c>
      <c r="Q13" s="87">
        <f>N13+K13+H13+E13</f>
        <v>28969</v>
      </c>
      <c r="R13" s="264" t="s">
        <v>14</v>
      </c>
      <c r="S13" s="1791"/>
    </row>
    <row r="14" spans="1:22" s="51" customFormat="1" ht="24" customHeight="1" x14ac:dyDescent="0.2">
      <c r="A14" s="1792" t="s">
        <v>137</v>
      </c>
      <c r="B14" s="271" t="s">
        <v>1259</v>
      </c>
      <c r="C14" s="108">
        <f t="shared" si="4"/>
        <v>57</v>
      </c>
      <c r="D14" s="108">
        <f>SUM(D15:D16)</f>
        <v>1</v>
      </c>
      <c r="E14" s="108">
        <f>SUM(E15:E16)</f>
        <v>56</v>
      </c>
      <c r="F14" s="108">
        <f t="shared" si="0"/>
        <v>2630</v>
      </c>
      <c r="G14" s="108">
        <f>SUM(G15:G16)</f>
        <v>39</v>
      </c>
      <c r="H14" s="108">
        <f>SUM(H15:H16)</f>
        <v>2591</v>
      </c>
      <c r="I14" s="108">
        <f t="shared" si="1"/>
        <v>30256</v>
      </c>
      <c r="J14" s="108">
        <f>SUM(J15:J16)</f>
        <v>188</v>
      </c>
      <c r="K14" s="108">
        <f>SUM(K15:K16)</f>
        <v>30068</v>
      </c>
      <c r="L14" s="108">
        <f t="shared" si="2"/>
        <v>17449</v>
      </c>
      <c r="M14" s="108">
        <f>SUM(M15:M16)</f>
        <v>519</v>
      </c>
      <c r="N14" s="108">
        <f>SUM(N15:N16)</f>
        <v>16930</v>
      </c>
      <c r="O14" s="108">
        <f t="shared" si="5"/>
        <v>50392</v>
      </c>
      <c r="P14" s="108">
        <f>SUM(P15:P16)</f>
        <v>747</v>
      </c>
      <c r="Q14" s="108">
        <f>SUM(Q15:Q16)</f>
        <v>49645</v>
      </c>
      <c r="R14" s="265" t="s">
        <v>11</v>
      </c>
      <c r="S14" s="1793" t="s">
        <v>9</v>
      </c>
    </row>
    <row r="15" spans="1:22" s="12" customFormat="1" ht="24" customHeight="1" x14ac:dyDescent="0.2">
      <c r="A15" s="1792"/>
      <c r="B15" s="272" t="s">
        <v>706</v>
      </c>
      <c r="C15" s="88">
        <f t="shared" si="4"/>
        <v>12</v>
      </c>
      <c r="D15" s="28">
        <v>1</v>
      </c>
      <c r="E15" s="28">
        <v>11</v>
      </c>
      <c r="F15" s="88">
        <f t="shared" si="0"/>
        <v>1001</v>
      </c>
      <c r="G15" s="28">
        <v>26</v>
      </c>
      <c r="H15" s="28">
        <v>975</v>
      </c>
      <c r="I15" s="88">
        <f t="shared" si="1"/>
        <v>14555</v>
      </c>
      <c r="J15" s="28">
        <v>115</v>
      </c>
      <c r="K15" s="28">
        <v>14440</v>
      </c>
      <c r="L15" s="88">
        <f t="shared" si="2"/>
        <v>9225</v>
      </c>
      <c r="M15" s="28">
        <v>281</v>
      </c>
      <c r="N15" s="28">
        <v>8944</v>
      </c>
      <c r="O15" s="109">
        <f t="shared" si="5"/>
        <v>24793</v>
      </c>
      <c r="P15" s="106">
        <f>M15+J15+G15+D15</f>
        <v>423</v>
      </c>
      <c r="Q15" s="106">
        <f>N15+K15+H15+E15</f>
        <v>24370</v>
      </c>
      <c r="R15" s="266" t="s">
        <v>13</v>
      </c>
      <c r="S15" s="1793"/>
    </row>
    <row r="16" spans="1:22" s="12" customFormat="1" ht="24" customHeight="1" x14ac:dyDescent="0.2">
      <c r="A16" s="1792"/>
      <c r="B16" s="272" t="s">
        <v>1468</v>
      </c>
      <c r="C16" s="88">
        <f t="shared" si="4"/>
        <v>45</v>
      </c>
      <c r="D16" s="28" t="s">
        <v>16</v>
      </c>
      <c r="E16" s="28">
        <v>45</v>
      </c>
      <c r="F16" s="88">
        <f t="shared" si="0"/>
        <v>1629</v>
      </c>
      <c r="G16" s="28">
        <v>13</v>
      </c>
      <c r="H16" s="28">
        <v>1616</v>
      </c>
      <c r="I16" s="88">
        <f t="shared" si="1"/>
        <v>15701</v>
      </c>
      <c r="J16" s="28">
        <v>73</v>
      </c>
      <c r="K16" s="28">
        <v>15628</v>
      </c>
      <c r="L16" s="88">
        <f t="shared" si="2"/>
        <v>8224</v>
      </c>
      <c r="M16" s="28">
        <v>238</v>
      </c>
      <c r="N16" s="28">
        <v>7986</v>
      </c>
      <c r="O16" s="109">
        <f t="shared" si="5"/>
        <v>25599</v>
      </c>
      <c r="P16" s="106">
        <f>M16+J16+G16+D16</f>
        <v>324</v>
      </c>
      <c r="Q16" s="106">
        <f>N16+K16+H16+E16</f>
        <v>25275</v>
      </c>
      <c r="R16" s="266" t="s">
        <v>14</v>
      </c>
      <c r="S16" s="1793"/>
    </row>
    <row r="17" spans="1:19" s="38" customFormat="1" ht="24" customHeight="1" x14ac:dyDescent="0.2">
      <c r="A17" s="1790" t="s">
        <v>138</v>
      </c>
      <c r="B17" s="269" t="s">
        <v>1259</v>
      </c>
      <c r="C17" s="107">
        <f t="shared" si="4"/>
        <v>148</v>
      </c>
      <c r="D17" s="107">
        <f>SUM(D18:D19)</f>
        <v>3</v>
      </c>
      <c r="E17" s="107">
        <f>SUM(E18:E19)</f>
        <v>145</v>
      </c>
      <c r="F17" s="107">
        <f t="shared" si="0"/>
        <v>2625</v>
      </c>
      <c r="G17" s="107">
        <f>SUM(G18:G19)</f>
        <v>42</v>
      </c>
      <c r="H17" s="107">
        <f>SUM(H18:H19)</f>
        <v>2583</v>
      </c>
      <c r="I17" s="107">
        <f t="shared" si="1"/>
        <v>30031</v>
      </c>
      <c r="J17" s="107">
        <f>SUM(J18:J19)</f>
        <v>312</v>
      </c>
      <c r="K17" s="107">
        <f>SUM(K18:K19)</f>
        <v>29719</v>
      </c>
      <c r="L17" s="107">
        <f t="shared" si="2"/>
        <v>4946</v>
      </c>
      <c r="M17" s="107">
        <f>SUM(M18:M19)</f>
        <v>246</v>
      </c>
      <c r="N17" s="107">
        <f>SUM(N18:N19)</f>
        <v>4700</v>
      </c>
      <c r="O17" s="107">
        <f t="shared" si="5"/>
        <v>37750</v>
      </c>
      <c r="P17" s="107">
        <f>SUM(P18:P19)</f>
        <v>603</v>
      </c>
      <c r="Q17" s="107">
        <f>SUM(Q18:Q19)</f>
        <v>37147</v>
      </c>
      <c r="R17" s="263" t="s">
        <v>11</v>
      </c>
      <c r="S17" s="1791" t="s">
        <v>162</v>
      </c>
    </row>
    <row r="18" spans="1:19" s="38" customFormat="1" ht="24" customHeight="1" x14ac:dyDescent="0.2">
      <c r="A18" s="1790"/>
      <c r="B18" s="270" t="s">
        <v>706</v>
      </c>
      <c r="C18" s="87">
        <f t="shared" si="4"/>
        <v>13</v>
      </c>
      <c r="D18" s="85" t="s">
        <v>16</v>
      </c>
      <c r="E18" s="85">
        <v>13</v>
      </c>
      <c r="F18" s="87">
        <f t="shared" si="0"/>
        <v>1053</v>
      </c>
      <c r="G18" s="85">
        <v>27</v>
      </c>
      <c r="H18" s="85">
        <v>1026</v>
      </c>
      <c r="I18" s="87">
        <f t="shared" si="1"/>
        <v>14357</v>
      </c>
      <c r="J18" s="85">
        <v>181</v>
      </c>
      <c r="K18" s="85">
        <v>14176</v>
      </c>
      <c r="L18" s="87">
        <f t="shared" si="2"/>
        <v>1994</v>
      </c>
      <c r="M18" s="85">
        <v>124</v>
      </c>
      <c r="N18" s="85">
        <v>1870</v>
      </c>
      <c r="O18" s="107">
        <f t="shared" si="5"/>
        <v>17417</v>
      </c>
      <c r="P18" s="87">
        <f>M18+J18+G18+D18</f>
        <v>332</v>
      </c>
      <c r="Q18" s="87">
        <f>N18+K18+H18+E18</f>
        <v>17085</v>
      </c>
      <c r="R18" s="264" t="s">
        <v>13</v>
      </c>
      <c r="S18" s="1791"/>
    </row>
    <row r="19" spans="1:19" s="38" customFormat="1" ht="24" customHeight="1" x14ac:dyDescent="0.2">
      <c r="A19" s="1790"/>
      <c r="B19" s="270" t="s">
        <v>1468</v>
      </c>
      <c r="C19" s="87">
        <f t="shared" si="4"/>
        <v>135</v>
      </c>
      <c r="D19" s="85">
        <v>3</v>
      </c>
      <c r="E19" s="85">
        <v>132</v>
      </c>
      <c r="F19" s="87">
        <f t="shared" si="0"/>
        <v>1572</v>
      </c>
      <c r="G19" s="85">
        <v>15</v>
      </c>
      <c r="H19" s="85">
        <v>1557</v>
      </c>
      <c r="I19" s="87">
        <f t="shared" si="1"/>
        <v>15674</v>
      </c>
      <c r="J19" s="85">
        <v>131</v>
      </c>
      <c r="K19" s="85">
        <v>15543</v>
      </c>
      <c r="L19" s="87">
        <f t="shared" si="2"/>
        <v>2952</v>
      </c>
      <c r="M19" s="85">
        <v>122</v>
      </c>
      <c r="N19" s="85">
        <v>2830</v>
      </c>
      <c r="O19" s="107">
        <f t="shared" si="5"/>
        <v>20333</v>
      </c>
      <c r="P19" s="87">
        <f>M19+J19+G19+D19</f>
        <v>271</v>
      </c>
      <c r="Q19" s="87">
        <f>N19+K19+H19+E19</f>
        <v>20062</v>
      </c>
      <c r="R19" s="264" t="s">
        <v>14</v>
      </c>
      <c r="S19" s="1791"/>
    </row>
    <row r="20" spans="1:19" s="51" customFormat="1" ht="24" customHeight="1" x14ac:dyDescent="0.2">
      <c r="A20" s="1792" t="s">
        <v>139</v>
      </c>
      <c r="B20" s="271" t="s">
        <v>1259</v>
      </c>
      <c r="C20" s="108">
        <f t="shared" si="4"/>
        <v>419</v>
      </c>
      <c r="D20" s="108">
        <f>SUM(D21:D22)</f>
        <v>16</v>
      </c>
      <c r="E20" s="108">
        <f>SUM(E21:E22)</f>
        <v>403</v>
      </c>
      <c r="F20" s="108">
        <f t="shared" si="0"/>
        <v>1797</v>
      </c>
      <c r="G20" s="108">
        <f>SUM(G21:G22)</f>
        <v>72</v>
      </c>
      <c r="H20" s="108">
        <f>SUM(H21:H22)</f>
        <v>1725</v>
      </c>
      <c r="I20" s="108">
        <f t="shared" si="1"/>
        <v>23251</v>
      </c>
      <c r="J20" s="108">
        <f>SUM(J21:J22)</f>
        <v>423</v>
      </c>
      <c r="K20" s="108">
        <f>SUM(K21:K22)</f>
        <v>22828</v>
      </c>
      <c r="L20" s="108">
        <f>SUM(M20:N20)</f>
        <v>2317</v>
      </c>
      <c r="M20" s="108">
        <f>SUM(M21:M22)</f>
        <v>131</v>
      </c>
      <c r="N20" s="108">
        <f>SUM(N21:N22)</f>
        <v>2186</v>
      </c>
      <c r="O20" s="108">
        <f t="shared" si="5"/>
        <v>27784</v>
      </c>
      <c r="P20" s="108">
        <f>SUM(P21:P22)</f>
        <v>642</v>
      </c>
      <c r="Q20" s="108">
        <f>SUM(Q21:Q22)</f>
        <v>27142</v>
      </c>
      <c r="R20" s="265" t="s">
        <v>11</v>
      </c>
      <c r="S20" s="1793" t="s">
        <v>7</v>
      </c>
    </row>
    <row r="21" spans="1:19" s="12" customFormat="1" ht="24" customHeight="1" x14ac:dyDescent="0.2">
      <c r="A21" s="1792"/>
      <c r="B21" s="272" t="s">
        <v>706</v>
      </c>
      <c r="C21" s="88">
        <f>SUM(D21:E21)</f>
        <v>31</v>
      </c>
      <c r="D21" s="28" t="s">
        <v>16</v>
      </c>
      <c r="E21" s="28">
        <v>31</v>
      </c>
      <c r="F21" s="88">
        <f>SUM(G21:H21)</f>
        <v>655</v>
      </c>
      <c r="G21" s="28">
        <v>28</v>
      </c>
      <c r="H21" s="28">
        <v>627</v>
      </c>
      <c r="I21" s="88">
        <f>SUM(J21:K21)</f>
        <v>11403</v>
      </c>
      <c r="J21" s="28">
        <v>236</v>
      </c>
      <c r="K21" s="28">
        <v>11167</v>
      </c>
      <c r="L21" s="88">
        <f>SUM(M21:N21)</f>
        <v>825</v>
      </c>
      <c r="M21" s="28">
        <v>62</v>
      </c>
      <c r="N21" s="28">
        <v>763</v>
      </c>
      <c r="O21" s="109">
        <f t="shared" si="5"/>
        <v>12914</v>
      </c>
      <c r="P21" s="106">
        <f>M21+J21+G21+D21</f>
        <v>326</v>
      </c>
      <c r="Q21" s="106">
        <f>N21+K21+H21+E21</f>
        <v>12588</v>
      </c>
      <c r="R21" s="266" t="s">
        <v>13</v>
      </c>
      <c r="S21" s="1793"/>
    </row>
    <row r="22" spans="1:19" s="12" customFormat="1" ht="24" customHeight="1" x14ac:dyDescent="0.2">
      <c r="A22" s="1792"/>
      <c r="B22" s="272" t="s">
        <v>1468</v>
      </c>
      <c r="C22" s="88">
        <f t="shared" si="4"/>
        <v>388</v>
      </c>
      <c r="D22" s="28">
        <v>16</v>
      </c>
      <c r="E22" s="28">
        <v>372</v>
      </c>
      <c r="F22" s="88">
        <f t="shared" si="0"/>
        <v>1142</v>
      </c>
      <c r="G22" s="28">
        <v>44</v>
      </c>
      <c r="H22" s="28">
        <v>1098</v>
      </c>
      <c r="I22" s="88">
        <f t="shared" si="1"/>
        <v>11848</v>
      </c>
      <c r="J22" s="28">
        <v>187</v>
      </c>
      <c r="K22" s="28">
        <v>11661</v>
      </c>
      <c r="L22" s="88">
        <f t="shared" si="2"/>
        <v>1492</v>
      </c>
      <c r="M22" s="28">
        <v>69</v>
      </c>
      <c r="N22" s="28">
        <v>1423</v>
      </c>
      <c r="O22" s="109">
        <f t="shared" si="5"/>
        <v>14870</v>
      </c>
      <c r="P22" s="106">
        <f>M22+J22+G22+D22</f>
        <v>316</v>
      </c>
      <c r="Q22" s="106">
        <f>N22+K22+H22+E22</f>
        <v>14554</v>
      </c>
      <c r="R22" s="266" t="s">
        <v>14</v>
      </c>
      <c r="S22" s="1793"/>
    </row>
    <row r="23" spans="1:19" s="38" customFormat="1" ht="24" customHeight="1" x14ac:dyDescent="0.2">
      <c r="A23" s="1790" t="s">
        <v>140</v>
      </c>
      <c r="B23" s="269" t="s">
        <v>1259</v>
      </c>
      <c r="C23" s="107">
        <f t="shared" si="4"/>
        <v>1129</v>
      </c>
      <c r="D23" s="107">
        <f>SUM(D24:D25)</f>
        <v>102</v>
      </c>
      <c r="E23" s="107">
        <f>SUM(E24:E25)</f>
        <v>1027</v>
      </c>
      <c r="F23" s="107">
        <f t="shared" si="0"/>
        <v>1121</v>
      </c>
      <c r="G23" s="107">
        <f>SUM(G24:G25)</f>
        <v>71</v>
      </c>
      <c r="H23" s="107">
        <f>SUM(H24:H25)</f>
        <v>1050</v>
      </c>
      <c r="I23" s="107">
        <f t="shared" si="1"/>
        <v>16507</v>
      </c>
      <c r="J23" s="107">
        <f>SUM(J24:J25)</f>
        <v>573</v>
      </c>
      <c r="K23" s="107">
        <f>SUM(K24:K25)</f>
        <v>15934</v>
      </c>
      <c r="L23" s="107">
        <f t="shared" si="2"/>
        <v>1163</v>
      </c>
      <c r="M23" s="107">
        <f>SUM(M24:M25)</f>
        <v>84</v>
      </c>
      <c r="N23" s="107">
        <f>SUM(N24:N25)</f>
        <v>1079</v>
      </c>
      <c r="O23" s="107">
        <f t="shared" si="5"/>
        <v>19920</v>
      </c>
      <c r="P23" s="107">
        <f>SUM(P24:P25)</f>
        <v>830</v>
      </c>
      <c r="Q23" s="107">
        <f>SUM(Q24:Q25)</f>
        <v>19090</v>
      </c>
      <c r="R23" s="263" t="s">
        <v>11</v>
      </c>
      <c r="S23" s="1791" t="s">
        <v>6</v>
      </c>
    </row>
    <row r="24" spans="1:19" s="38" customFormat="1" ht="24" customHeight="1" x14ac:dyDescent="0.2">
      <c r="A24" s="1790"/>
      <c r="B24" s="270" t="s">
        <v>706</v>
      </c>
      <c r="C24" s="87">
        <f t="shared" si="4"/>
        <v>52</v>
      </c>
      <c r="D24" s="85">
        <v>5</v>
      </c>
      <c r="E24" s="85">
        <v>47</v>
      </c>
      <c r="F24" s="87">
        <f t="shared" si="0"/>
        <v>353</v>
      </c>
      <c r="G24" s="85">
        <v>15</v>
      </c>
      <c r="H24" s="85">
        <v>338</v>
      </c>
      <c r="I24" s="87">
        <f t="shared" si="1"/>
        <v>8201</v>
      </c>
      <c r="J24" s="85">
        <v>278</v>
      </c>
      <c r="K24" s="85">
        <v>7923</v>
      </c>
      <c r="L24" s="87">
        <f t="shared" si="2"/>
        <v>309</v>
      </c>
      <c r="M24" s="85">
        <v>29</v>
      </c>
      <c r="N24" s="85">
        <v>280</v>
      </c>
      <c r="O24" s="107">
        <f t="shared" si="5"/>
        <v>8915</v>
      </c>
      <c r="P24" s="87">
        <f>M24+J24+G24+D24</f>
        <v>327</v>
      </c>
      <c r="Q24" s="87">
        <f>N24+K24+H24+E24</f>
        <v>8588</v>
      </c>
      <c r="R24" s="264" t="s">
        <v>13</v>
      </c>
      <c r="S24" s="1791"/>
    </row>
    <row r="25" spans="1:19" s="38" customFormat="1" ht="24" customHeight="1" x14ac:dyDescent="0.2">
      <c r="A25" s="1790"/>
      <c r="B25" s="270" t="s">
        <v>1468</v>
      </c>
      <c r="C25" s="87">
        <f t="shared" si="4"/>
        <v>1077</v>
      </c>
      <c r="D25" s="85">
        <v>97</v>
      </c>
      <c r="E25" s="85">
        <v>980</v>
      </c>
      <c r="F25" s="87">
        <f t="shared" si="0"/>
        <v>768</v>
      </c>
      <c r="G25" s="85">
        <v>56</v>
      </c>
      <c r="H25" s="85">
        <v>712</v>
      </c>
      <c r="I25" s="87">
        <f t="shared" si="1"/>
        <v>8306</v>
      </c>
      <c r="J25" s="85">
        <v>295</v>
      </c>
      <c r="K25" s="85">
        <v>8011</v>
      </c>
      <c r="L25" s="87">
        <f t="shared" si="2"/>
        <v>854</v>
      </c>
      <c r="M25" s="85">
        <v>55</v>
      </c>
      <c r="N25" s="85">
        <v>799</v>
      </c>
      <c r="O25" s="107">
        <f t="shared" si="5"/>
        <v>11005</v>
      </c>
      <c r="P25" s="87">
        <f>M25+J25+G25+D25</f>
        <v>503</v>
      </c>
      <c r="Q25" s="87">
        <f>N25+K25+H25+E25</f>
        <v>10502</v>
      </c>
      <c r="R25" s="264" t="s">
        <v>14</v>
      </c>
      <c r="S25" s="1791"/>
    </row>
    <row r="26" spans="1:19" s="12" customFormat="1" ht="24" customHeight="1" x14ac:dyDescent="0.2">
      <c r="A26" s="1792" t="s">
        <v>163</v>
      </c>
      <c r="B26" s="271" t="s">
        <v>1259</v>
      </c>
      <c r="C26" s="108">
        <f t="shared" si="4"/>
        <v>1295</v>
      </c>
      <c r="D26" s="108">
        <f>SUM(D27:D28)</f>
        <v>256</v>
      </c>
      <c r="E26" s="108">
        <f>SUM(E27:E28)</f>
        <v>1039</v>
      </c>
      <c r="F26" s="108">
        <f t="shared" si="0"/>
        <v>339</v>
      </c>
      <c r="G26" s="108">
        <f>SUM(G27:G28)</f>
        <v>33</v>
      </c>
      <c r="H26" s="108">
        <f>SUM(H27:H28)</f>
        <v>306</v>
      </c>
      <c r="I26" s="108">
        <f t="shared" si="1"/>
        <v>6482</v>
      </c>
      <c r="J26" s="108">
        <f>SUM(J27:J28)</f>
        <v>538</v>
      </c>
      <c r="K26" s="108">
        <f>SUM(K27:K28)</f>
        <v>5944</v>
      </c>
      <c r="L26" s="108">
        <f t="shared" si="2"/>
        <v>221</v>
      </c>
      <c r="M26" s="108">
        <f>SUM(M27:M28)</f>
        <v>26</v>
      </c>
      <c r="N26" s="108">
        <f>SUM(N27:N28)</f>
        <v>195</v>
      </c>
      <c r="O26" s="108">
        <f t="shared" si="5"/>
        <v>8337</v>
      </c>
      <c r="P26" s="108">
        <f>SUM(P27:P28)</f>
        <v>853</v>
      </c>
      <c r="Q26" s="108">
        <f>SUM(Q27:Q28)</f>
        <v>7484</v>
      </c>
      <c r="R26" s="265" t="s">
        <v>11</v>
      </c>
      <c r="S26" s="1793" t="s">
        <v>164</v>
      </c>
    </row>
    <row r="27" spans="1:19" s="12" customFormat="1" ht="24" customHeight="1" x14ac:dyDescent="0.2">
      <c r="A27" s="1792"/>
      <c r="B27" s="272" t="s">
        <v>706</v>
      </c>
      <c r="C27" s="88">
        <f t="shared" si="4"/>
        <v>67</v>
      </c>
      <c r="D27" s="28">
        <v>13</v>
      </c>
      <c r="E27" s="28">
        <v>54</v>
      </c>
      <c r="F27" s="88">
        <f t="shared" si="0"/>
        <v>109</v>
      </c>
      <c r="G27" s="28">
        <v>6</v>
      </c>
      <c r="H27" s="28">
        <v>103</v>
      </c>
      <c r="I27" s="88">
        <f t="shared" si="1"/>
        <v>3556</v>
      </c>
      <c r="J27" s="28">
        <v>313</v>
      </c>
      <c r="K27" s="28">
        <v>3243</v>
      </c>
      <c r="L27" s="88">
        <f t="shared" si="2"/>
        <v>71</v>
      </c>
      <c r="M27" s="28">
        <v>8</v>
      </c>
      <c r="N27" s="28">
        <v>63</v>
      </c>
      <c r="O27" s="109">
        <f t="shared" si="5"/>
        <v>3803</v>
      </c>
      <c r="P27" s="106">
        <f>M27+J27+G27+D27</f>
        <v>340</v>
      </c>
      <c r="Q27" s="106">
        <f>N27+K27+H27+E27</f>
        <v>3463</v>
      </c>
      <c r="R27" s="266" t="s">
        <v>13</v>
      </c>
      <c r="S27" s="1793"/>
    </row>
    <row r="28" spans="1:19" s="12" customFormat="1" ht="24" customHeight="1" x14ac:dyDescent="0.2">
      <c r="A28" s="1792"/>
      <c r="B28" s="272" t="s">
        <v>1468</v>
      </c>
      <c r="C28" s="88">
        <f t="shared" si="4"/>
        <v>1228</v>
      </c>
      <c r="D28" s="28">
        <v>243</v>
      </c>
      <c r="E28" s="28">
        <v>985</v>
      </c>
      <c r="F28" s="88">
        <f t="shared" si="0"/>
        <v>230</v>
      </c>
      <c r="G28" s="28">
        <v>27</v>
      </c>
      <c r="H28" s="28">
        <v>203</v>
      </c>
      <c r="I28" s="88">
        <f t="shared" si="1"/>
        <v>2926</v>
      </c>
      <c r="J28" s="28">
        <v>225</v>
      </c>
      <c r="K28" s="28">
        <v>2701</v>
      </c>
      <c r="L28" s="88">
        <f t="shared" si="2"/>
        <v>150</v>
      </c>
      <c r="M28" s="28">
        <v>18</v>
      </c>
      <c r="N28" s="28">
        <v>132</v>
      </c>
      <c r="O28" s="109">
        <f t="shared" si="5"/>
        <v>4534</v>
      </c>
      <c r="P28" s="106">
        <f>M28+J28+G28+D28</f>
        <v>513</v>
      </c>
      <c r="Q28" s="106">
        <f>N28+K28+H28+E28</f>
        <v>4021</v>
      </c>
      <c r="R28" s="266" t="s">
        <v>14</v>
      </c>
      <c r="S28" s="1793"/>
    </row>
    <row r="29" spans="1:19" s="38" customFormat="1" ht="24" customHeight="1" x14ac:dyDescent="0.2">
      <c r="A29" s="1790" t="s">
        <v>166</v>
      </c>
      <c r="B29" s="269" t="s">
        <v>1259</v>
      </c>
      <c r="C29" s="107">
        <f t="shared" si="4"/>
        <v>1077</v>
      </c>
      <c r="D29" s="107">
        <f>SUM(D30:D31)</f>
        <v>395</v>
      </c>
      <c r="E29" s="107">
        <f>SUM(E30:E31)</f>
        <v>682</v>
      </c>
      <c r="F29" s="107">
        <f t="shared" si="0"/>
        <v>161</v>
      </c>
      <c r="G29" s="107">
        <f>SUM(G30:G31)</f>
        <v>30</v>
      </c>
      <c r="H29" s="107">
        <f>SUM(H30:H31)</f>
        <v>131</v>
      </c>
      <c r="I29" s="107">
        <f t="shared" si="1"/>
        <v>3209</v>
      </c>
      <c r="J29" s="107">
        <f>SUM(J30:J31)</f>
        <v>563</v>
      </c>
      <c r="K29" s="107">
        <f>SUM(K30:K31)</f>
        <v>2646</v>
      </c>
      <c r="L29" s="107">
        <f t="shared" si="2"/>
        <v>45</v>
      </c>
      <c r="M29" s="107">
        <f>SUM(M30:M31)</f>
        <v>7</v>
      </c>
      <c r="N29" s="107">
        <f>SUM(N30:N31)</f>
        <v>38</v>
      </c>
      <c r="O29" s="107">
        <f t="shared" si="5"/>
        <v>4492</v>
      </c>
      <c r="P29" s="107">
        <f>SUM(P30:P31)</f>
        <v>995</v>
      </c>
      <c r="Q29" s="107">
        <f>SUM(Q30:Q31)</f>
        <v>3497</v>
      </c>
      <c r="R29" s="263" t="s">
        <v>11</v>
      </c>
      <c r="S29" s="1791" t="s">
        <v>165</v>
      </c>
    </row>
    <row r="30" spans="1:19" s="38" customFormat="1" ht="24" customHeight="1" x14ac:dyDescent="0.2">
      <c r="A30" s="1790"/>
      <c r="B30" s="270" t="s">
        <v>706</v>
      </c>
      <c r="C30" s="87">
        <f>SUM(D30:E30)</f>
        <v>134</v>
      </c>
      <c r="D30" s="85">
        <v>44</v>
      </c>
      <c r="E30" s="85">
        <v>90</v>
      </c>
      <c r="F30" s="87">
        <f t="shared" si="0"/>
        <v>75</v>
      </c>
      <c r="G30" s="85">
        <v>11</v>
      </c>
      <c r="H30" s="85">
        <v>64</v>
      </c>
      <c r="I30" s="87">
        <f t="shared" si="1"/>
        <v>1958</v>
      </c>
      <c r="J30" s="85">
        <v>410</v>
      </c>
      <c r="K30" s="85">
        <v>1548</v>
      </c>
      <c r="L30" s="87">
        <f t="shared" si="2"/>
        <v>9</v>
      </c>
      <c r="M30" s="85">
        <v>2</v>
      </c>
      <c r="N30" s="85">
        <v>7</v>
      </c>
      <c r="O30" s="107">
        <f t="shared" si="5"/>
        <v>2176</v>
      </c>
      <c r="P30" s="87">
        <f>M30+J30+G30+D30</f>
        <v>467</v>
      </c>
      <c r="Q30" s="87">
        <f>N30+K30+H30+E30</f>
        <v>1709</v>
      </c>
      <c r="R30" s="264" t="s">
        <v>13</v>
      </c>
      <c r="S30" s="1791"/>
    </row>
    <row r="31" spans="1:19" s="38" customFormat="1" ht="24" customHeight="1" x14ac:dyDescent="0.2">
      <c r="A31" s="1794"/>
      <c r="B31" s="273" t="s">
        <v>1468</v>
      </c>
      <c r="C31" s="228">
        <f t="shared" si="4"/>
        <v>943</v>
      </c>
      <c r="D31" s="199">
        <v>351</v>
      </c>
      <c r="E31" s="199">
        <v>592</v>
      </c>
      <c r="F31" s="228">
        <f t="shared" si="0"/>
        <v>86</v>
      </c>
      <c r="G31" s="199">
        <v>19</v>
      </c>
      <c r="H31" s="199">
        <v>67</v>
      </c>
      <c r="I31" s="228">
        <f t="shared" si="1"/>
        <v>1251</v>
      </c>
      <c r="J31" s="199">
        <v>153</v>
      </c>
      <c r="K31" s="199">
        <v>1098</v>
      </c>
      <c r="L31" s="228">
        <f t="shared" si="2"/>
        <v>36</v>
      </c>
      <c r="M31" s="199">
        <v>5</v>
      </c>
      <c r="N31" s="199">
        <v>31</v>
      </c>
      <c r="O31" s="207">
        <f t="shared" si="5"/>
        <v>2316</v>
      </c>
      <c r="P31" s="228">
        <f>M31+J31+G31+D31</f>
        <v>528</v>
      </c>
      <c r="Q31" s="228">
        <f>N31+K31+H31+E31</f>
        <v>1788</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A1:S1"/>
    <mergeCell ref="A2:S2"/>
    <mergeCell ref="A3:S3"/>
    <mergeCell ref="A5:A7"/>
    <mergeCell ref="B5:B7"/>
    <mergeCell ref="C5:Q5"/>
    <mergeCell ref="R5:R7"/>
    <mergeCell ref="S5:S7"/>
    <mergeCell ref="C6:E6"/>
    <mergeCell ref="F6:H6"/>
    <mergeCell ref="I6:K6"/>
    <mergeCell ref="L6:N6"/>
    <mergeCell ref="O6:Q6"/>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0095-8050-48CF-B63A-A8058ED5A3F9}">
  <sheetPr>
    <tabColor theme="4"/>
    <pageSetUpPr fitToPage="1"/>
  </sheetPr>
  <dimension ref="A1:N24"/>
  <sheetViews>
    <sheetView view="pageBreakPreview" zoomScale="60" zoomScaleNormal="10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754</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c r="N2" s="891" t="s">
        <v>756</v>
      </c>
    </row>
    <row r="3" spans="1:14" s="891" customFormat="1" ht="21" customHeight="1" x14ac:dyDescent="0.2">
      <c r="A3" s="1548" t="s">
        <v>1473</v>
      </c>
      <c r="B3" s="1548"/>
      <c r="C3" s="1548"/>
      <c r="D3" s="1548"/>
      <c r="E3" s="1548"/>
      <c r="F3" s="1548"/>
      <c r="G3" s="1548"/>
      <c r="H3" s="1549"/>
      <c r="I3" s="1549"/>
      <c r="J3" s="1549"/>
      <c r="K3" s="1549"/>
    </row>
    <row r="4" spans="1:14" s="892" customFormat="1" x14ac:dyDescent="0.2">
      <c r="A4" s="860" t="s">
        <v>755</v>
      </c>
      <c r="B4" s="901"/>
      <c r="C4" s="1560"/>
      <c r="D4" s="1560"/>
      <c r="E4" s="1560"/>
      <c r="F4" s="1560"/>
      <c r="G4" s="1560"/>
      <c r="H4" s="1560"/>
      <c r="I4" s="1560"/>
      <c r="J4" s="1560"/>
      <c r="K4" s="863" t="s">
        <v>756</v>
      </c>
    </row>
    <row r="5" spans="1:14" s="892" customFormat="1" ht="25.15" customHeight="1" x14ac:dyDescent="0.2">
      <c r="A5" s="1551" t="s">
        <v>935</v>
      </c>
      <c r="B5" s="1555" t="s">
        <v>1244</v>
      </c>
      <c r="C5" s="1556"/>
      <c r="D5" s="1556"/>
      <c r="E5" s="1556"/>
      <c r="F5" s="1556"/>
      <c r="G5" s="1556"/>
      <c r="H5" s="1556"/>
      <c r="I5" s="1557"/>
      <c r="J5" s="1558" t="s">
        <v>1735</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SUM(B8:B24)</f>
        <v>12856</v>
      </c>
      <c r="C7" s="895">
        <f t="shared" ref="C7:J7" si="0">SUM(C8:C24)</f>
        <v>44617</v>
      </c>
      <c r="D7" s="895">
        <f t="shared" si="0"/>
        <v>3273</v>
      </c>
      <c r="E7" s="895">
        <f t="shared" si="0"/>
        <v>27510</v>
      </c>
      <c r="F7" s="895">
        <f t="shared" si="0"/>
        <v>48097</v>
      </c>
      <c r="G7" s="895">
        <f t="shared" si="0"/>
        <v>80275</v>
      </c>
      <c r="H7" s="895">
        <f t="shared" si="0"/>
        <v>290103</v>
      </c>
      <c r="I7" s="895">
        <f t="shared" si="0"/>
        <v>304869</v>
      </c>
      <c r="J7" s="895">
        <f t="shared" si="0"/>
        <v>811600</v>
      </c>
      <c r="K7" s="896" t="s">
        <v>12</v>
      </c>
    </row>
    <row r="8" spans="1:14" s="46" customFormat="1" ht="21.95" customHeight="1" x14ac:dyDescent="0.2">
      <c r="A8" s="68" t="s">
        <v>722</v>
      </c>
      <c r="B8" s="69">
        <v>241</v>
      </c>
      <c r="C8" s="69">
        <v>830</v>
      </c>
      <c r="D8" s="69">
        <v>56</v>
      </c>
      <c r="E8" s="69">
        <v>496</v>
      </c>
      <c r="F8" s="69">
        <v>988</v>
      </c>
      <c r="G8" s="69">
        <v>1681</v>
      </c>
      <c r="H8" s="69">
        <v>5530</v>
      </c>
      <c r="I8" s="69">
        <v>5329</v>
      </c>
      <c r="J8" s="174">
        <f>SUM(B8:I8)</f>
        <v>15151</v>
      </c>
      <c r="K8" s="70" t="s">
        <v>723</v>
      </c>
    </row>
    <row r="9" spans="1:14" s="46" customFormat="1" ht="21.95" customHeight="1" x14ac:dyDescent="0.2">
      <c r="A9" s="897" t="s">
        <v>724</v>
      </c>
      <c r="B9" s="898">
        <v>940</v>
      </c>
      <c r="C9" s="898">
        <v>3363</v>
      </c>
      <c r="D9" s="898">
        <v>231</v>
      </c>
      <c r="E9" s="898">
        <v>2257</v>
      </c>
      <c r="F9" s="898">
        <v>3807</v>
      </c>
      <c r="G9" s="898">
        <v>7605</v>
      </c>
      <c r="H9" s="898">
        <v>23498</v>
      </c>
      <c r="I9" s="898">
        <v>22528</v>
      </c>
      <c r="J9" s="899">
        <f t="shared" ref="J9:J24" si="1">SUM(B9:I9)</f>
        <v>64229</v>
      </c>
      <c r="K9" s="900" t="s">
        <v>677</v>
      </c>
    </row>
    <row r="10" spans="1:14" s="46" customFormat="1" ht="21.95" customHeight="1" x14ac:dyDescent="0.2">
      <c r="A10" s="68" t="s">
        <v>725</v>
      </c>
      <c r="B10" s="69">
        <v>1260</v>
      </c>
      <c r="C10" s="69">
        <v>4033</v>
      </c>
      <c r="D10" s="69">
        <v>302</v>
      </c>
      <c r="E10" s="69">
        <v>2935</v>
      </c>
      <c r="F10" s="69">
        <v>4292</v>
      </c>
      <c r="G10" s="69">
        <v>9223</v>
      </c>
      <c r="H10" s="69">
        <v>29311</v>
      </c>
      <c r="I10" s="69">
        <v>26309</v>
      </c>
      <c r="J10" s="174">
        <f t="shared" si="1"/>
        <v>77665</v>
      </c>
      <c r="K10" s="70" t="s">
        <v>676</v>
      </c>
    </row>
    <row r="11" spans="1:14" s="46" customFormat="1" ht="21.95" customHeight="1" x14ac:dyDescent="0.2">
      <c r="A11" s="897" t="s">
        <v>726</v>
      </c>
      <c r="B11" s="898">
        <v>1241</v>
      </c>
      <c r="C11" s="898">
        <v>3529</v>
      </c>
      <c r="D11" s="898">
        <v>319</v>
      </c>
      <c r="E11" s="898">
        <v>2630</v>
      </c>
      <c r="F11" s="898">
        <v>3573</v>
      </c>
      <c r="G11" s="898">
        <v>6903</v>
      </c>
      <c r="H11" s="898">
        <v>24545</v>
      </c>
      <c r="I11" s="898">
        <v>20179</v>
      </c>
      <c r="J11" s="899">
        <f t="shared" si="1"/>
        <v>62919</v>
      </c>
      <c r="K11" s="900" t="s">
        <v>727</v>
      </c>
    </row>
    <row r="12" spans="1:14" s="46" customFormat="1" ht="21.95" customHeight="1" x14ac:dyDescent="0.2">
      <c r="A12" s="68" t="s">
        <v>728</v>
      </c>
      <c r="B12" s="69">
        <v>945</v>
      </c>
      <c r="C12" s="69">
        <v>2688</v>
      </c>
      <c r="D12" s="69">
        <v>265</v>
      </c>
      <c r="E12" s="69">
        <v>1861</v>
      </c>
      <c r="F12" s="69">
        <v>2835</v>
      </c>
      <c r="G12" s="69">
        <v>4788</v>
      </c>
      <c r="H12" s="69">
        <v>18399</v>
      </c>
      <c r="I12" s="69">
        <v>14618</v>
      </c>
      <c r="J12" s="174">
        <f t="shared" si="1"/>
        <v>46399</v>
      </c>
      <c r="K12" s="70" t="s">
        <v>729</v>
      </c>
    </row>
    <row r="13" spans="1:14" s="46" customFormat="1" ht="21.95" customHeight="1" x14ac:dyDescent="0.2">
      <c r="A13" s="897" t="s">
        <v>730</v>
      </c>
      <c r="B13" s="898">
        <v>905</v>
      </c>
      <c r="C13" s="898">
        <v>2521</v>
      </c>
      <c r="D13" s="898">
        <v>192</v>
      </c>
      <c r="E13" s="898">
        <v>1559</v>
      </c>
      <c r="F13" s="898">
        <v>3258</v>
      </c>
      <c r="G13" s="898">
        <v>4495</v>
      </c>
      <c r="H13" s="898">
        <v>17889</v>
      </c>
      <c r="I13" s="898">
        <v>15687</v>
      </c>
      <c r="J13" s="899">
        <f t="shared" si="1"/>
        <v>46506</v>
      </c>
      <c r="K13" s="900" t="s">
        <v>731</v>
      </c>
    </row>
    <row r="14" spans="1:14" s="46" customFormat="1" ht="21.95" customHeight="1" x14ac:dyDescent="0.2">
      <c r="A14" s="68" t="s">
        <v>732</v>
      </c>
      <c r="B14" s="69">
        <v>1263</v>
      </c>
      <c r="C14" s="69">
        <v>4909</v>
      </c>
      <c r="D14" s="69">
        <v>298</v>
      </c>
      <c r="E14" s="69">
        <v>2606</v>
      </c>
      <c r="F14" s="69">
        <v>5624</v>
      </c>
      <c r="G14" s="69">
        <v>8372</v>
      </c>
      <c r="H14" s="69">
        <v>30305</v>
      </c>
      <c r="I14" s="69">
        <v>37982</v>
      </c>
      <c r="J14" s="174">
        <f t="shared" si="1"/>
        <v>91359</v>
      </c>
      <c r="K14" s="70" t="s">
        <v>733</v>
      </c>
    </row>
    <row r="15" spans="1:14" s="46" customFormat="1" ht="21.95" customHeight="1" x14ac:dyDescent="0.2">
      <c r="A15" s="897" t="s">
        <v>734</v>
      </c>
      <c r="B15" s="898">
        <v>1546</v>
      </c>
      <c r="C15" s="898">
        <v>6230</v>
      </c>
      <c r="D15" s="898">
        <v>423</v>
      </c>
      <c r="E15" s="898">
        <v>3358</v>
      </c>
      <c r="F15" s="898">
        <v>6679</v>
      </c>
      <c r="G15" s="898">
        <v>11362</v>
      </c>
      <c r="H15" s="898">
        <v>38461</v>
      </c>
      <c r="I15" s="898">
        <v>49081</v>
      </c>
      <c r="J15" s="899">
        <f t="shared" si="1"/>
        <v>117140</v>
      </c>
      <c r="K15" s="900" t="s">
        <v>735</v>
      </c>
    </row>
    <row r="16" spans="1:14" s="46" customFormat="1" ht="21.95" customHeight="1" x14ac:dyDescent="0.2">
      <c r="A16" s="68" t="s">
        <v>736</v>
      </c>
      <c r="B16" s="69">
        <v>1381</v>
      </c>
      <c r="C16" s="69">
        <v>5592</v>
      </c>
      <c r="D16" s="69">
        <v>349</v>
      </c>
      <c r="E16" s="69">
        <v>3195</v>
      </c>
      <c r="F16" s="69">
        <v>5499</v>
      </c>
      <c r="G16" s="69">
        <v>9392</v>
      </c>
      <c r="H16" s="69">
        <v>33771</v>
      </c>
      <c r="I16" s="69">
        <v>39044</v>
      </c>
      <c r="J16" s="174">
        <f t="shared" si="1"/>
        <v>98223</v>
      </c>
      <c r="K16" s="70" t="s">
        <v>737</v>
      </c>
    </row>
    <row r="17" spans="1:11" s="46" customFormat="1" ht="21.95" customHeight="1" x14ac:dyDescent="0.2">
      <c r="A17" s="897" t="s">
        <v>738</v>
      </c>
      <c r="B17" s="898">
        <v>1204</v>
      </c>
      <c r="C17" s="898">
        <v>4215</v>
      </c>
      <c r="D17" s="898">
        <v>288</v>
      </c>
      <c r="E17" s="898">
        <v>2649</v>
      </c>
      <c r="F17" s="898">
        <v>4046</v>
      </c>
      <c r="G17" s="898">
        <v>6636</v>
      </c>
      <c r="H17" s="898">
        <v>25904</v>
      </c>
      <c r="I17" s="898">
        <v>27471</v>
      </c>
      <c r="J17" s="899">
        <f t="shared" si="1"/>
        <v>72413</v>
      </c>
      <c r="K17" s="900" t="s">
        <v>739</v>
      </c>
    </row>
    <row r="18" spans="1:11" s="46" customFormat="1" ht="21.95" customHeight="1" x14ac:dyDescent="0.2">
      <c r="A18" s="68" t="s">
        <v>740</v>
      </c>
      <c r="B18" s="69">
        <v>842</v>
      </c>
      <c r="C18" s="69">
        <v>2706</v>
      </c>
      <c r="D18" s="69">
        <v>224</v>
      </c>
      <c r="E18" s="69">
        <v>1755</v>
      </c>
      <c r="F18" s="69">
        <v>2602</v>
      </c>
      <c r="G18" s="69">
        <v>3989</v>
      </c>
      <c r="H18" s="69">
        <v>16266</v>
      </c>
      <c r="I18" s="69">
        <v>17552</v>
      </c>
      <c r="J18" s="174">
        <f t="shared" si="1"/>
        <v>45936</v>
      </c>
      <c r="K18" s="70" t="s">
        <v>741</v>
      </c>
    </row>
    <row r="19" spans="1:11" s="46" customFormat="1" ht="21.95" customHeight="1" x14ac:dyDescent="0.2">
      <c r="A19" s="897" t="s">
        <v>742</v>
      </c>
      <c r="B19" s="898">
        <v>493</v>
      </c>
      <c r="C19" s="898">
        <v>1551</v>
      </c>
      <c r="D19" s="898">
        <v>119</v>
      </c>
      <c r="E19" s="898">
        <v>1049</v>
      </c>
      <c r="F19" s="898">
        <v>1773</v>
      </c>
      <c r="G19" s="898">
        <v>2497</v>
      </c>
      <c r="H19" s="898">
        <v>10330</v>
      </c>
      <c r="I19" s="898">
        <v>11900</v>
      </c>
      <c r="J19" s="899">
        <f t="shared" si="1"/>
        <v>29712</v>
      </c>
      <c r="K19" s="900" t="s">
        <v>743</v>
      </c>
    </row>
    <row r="20" spans="1:11" s="46" customFormat="1" ht="21.95" customHeight="1" x14ac:dyDescent="0.2">
      <c r="A20" s="68" t="s">
        <v>744</v>
      </c>
      <c r="B20" s="69">
        <v>264</v>
      </c>
      <c r="C20" s="69">
        <v>964</v>
      </c>
      <c r="D20" s="69">
        <v>74</v>
      </c>
      <c r="E20" s="69">
        <v>536</v>
      </c>
      <c r="F20" s="69">
        <v>1235</v>
      </c>
      <c r="G20" s="69">
        <v>1432</v>
      </c>
      <c r="H20" s="69">
        <v>6391</v>
      </c>
      <c r="I20" s="69">
        <v>7759</v>
      </c>
      <c r="J20" s="174">
        <f t="shared" si="1"/>
        <v>18655</v>
      </c>
      <c r="K20" s="70" t="s">
        <v>745</v>
      </c>
    </row>
    <row r="21" spans="1:11" s="46" customFormat="1" ht="21.95" customHeight="1" x14ac:dyDescent="0.2">
      <c r="A21" s="897" t="s">
        <v>746</v>
      </c>
      <c r="B21" s="898">
        <v>133</v>
      </c>
      <c r="C21" s="898">
        <v>695</v>
      </c>
      <c r="D21" s="898">
        <v>49</v>
      </c>
      <c r="E21" s="898">
        <v>300</v>
      </c>
      <c r="F21" s="898">
        <v>826</v>
      </c>
      <c r="G21" s="898">
        <v>853</v>
      </c>
      <c r="H21" s="898">
        <v>4162</v>
      </c>
      <c r="I21" s="898">
        <v>4744</v>
      </c>
      <c r="J21" s="899">
        <f t="shared" si="1"/>
        <v>11762</v>
      </c>
      <c r="K21" s="900" t="s">
        <v>747</v>
      </c>
    </row>
    <row r="22" spans="1:11" s="46" customFormat="1" ht="21.95" customHeight="1" x14ac:dyDescent="0.2">
      <c r="A22" s="68" t="s">
        <v>748</v>
      </c>
      <c r="B22" s="69">
        <v>82</v>
      </c>
      <c r="C22" s="69">
        <v>384</v>
      </c>
      <c r="D22" s="69">
        <v>34</v>
      </c>
      <c r="E22" s="69">
        <v>140</v>
      </c>
      <c r="F22" s="69">
        <v>463</v>
      </c>
      <c r="G22" s="69">
        <v>455</v>
      </c>
      <c r="H22" s="69">
        <v>2376</v>
      </c>
      <c r="I22" s="69">
        <v>2347</v>
      </c>
      <c r="J22" s="174">
        <f t="shared" si="1"/>
        <v>6281</v>
      </c>
      <c r="K22" s="70" t="s">
        <v>749</v>
      </c>
    </row>
    <row r="23" spans="1:11" s="46" customFormat="1" ht="21.95" customHeight="1" x14ac:dyDescent="0.2">
      <c r="A23" s="897" t="s">
        <v>750</v>
      </c>
      <c r="B23" s="898">
        <v>62</v>
      </c>
      <c r="C23" s="898">
        <v>178</v>
      </c>
      <c r="D23" s="898">
        <v>19</v>
      </c>
      <c r="E23" s="898">
        <v>84</v>
      </c>
      <c r="F23" s="898">
        <v>278</v>
      </c>
      <c r="G23" s="898">
        <v>289</v>
      </c>
      <c r="H23" s="898">
        <v>1319</v>
      </c>
      <c r="I23" s="898">
        <v>1160</v>
      </c>
      <c r="J23" s="899">
        <f t="shared" si="1"/>
        <v>3389</v>
      </c>
      <c r="K23" s="900" t="s">
        <v>751</v>
      </c>
    </row>
    <row r="24" spans="1:11" s="46" customFormat="1" ht="21.95" customHeight="1" x14ac:dyDescent="0.2">
      <c r="A24" s="1448" t="s">
        <v>165</v>
      </c>
      <c r="B24" s="134">
        <v>54</v>
      </c>
      <c r="C24" s="134">
        <v>229</v>
      </c>
      <c r="D24" s="134">
        <v>31</v>
      </c>
      <c r="E24" s="134">
        <v>100</v>
      </c>
      <c r="F24" s="134">
        <v>319</v>
      </c>
      <c r="G24" s="134">
        <v>303</v>
      </c>
      <c r="H24" s="134">
        <v>1646</v>
      </c>
      <c r="I24" s="134">
        <v>1179</v>
      </c>
      <c r="J24" s="175">
        <f t="shared" si="1"/>
        <v>3861</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4818-8C15-43F0-B620-1BE5D84F0D96}">
  <sheetPr>
    <tabColor theme="7" tint="-0.499984740745262"/>
    <pageSetUpPr fitToPage="1"/>
  </sheetPr>
  <dimension ref="A1:V31"/>
  <sheetViews>
    <sheetView view="pageBreakPreview" zoomScale="60" zoomScaleNormal="100" workbookViewId="0">
      <selection activeCell="A90" sqref="A90"/>
    </sheetView>
  </sheetViews>
  <sheetFormatPr defaultColWidth="9.125" defaultRowHeight="12.75" x14ac:dyDescent="0.2"/>
  <cols>
    <col min="1" max="1" width="11.625" style="17" customWidth="1"/>
    <col min="2" max="2" width="7.625" style="17" customWidth="1"/>
    <col min="3" max="14" width="9.75" style="17" customWidth="1"/>
    <col min="15" max="17" width="10.375" style="17" customWidth="1"/>
    <col min="18" max="18" width="7.625" style="17" customWidth="1"/>
    <col min="19" max="19" width="11.625" style="17" customWidth="1"/>
    <col min="20" max="16384" width="9.125" style="17"/>
  </cols>
  <sheetData>
    <row r="1" spans="1:22" s="7" customFormat="1" ht="21" customHeight="1" x14ac:dyDescent="0.25">
      <c r="A1" s="1645" t="s">
        <v>1098</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
      <c r="A2" s="1646" t="s">
        <v>929</v>
      </c>
      <c r="B2" s="1646"/>
      <c r="C2" s="1646"/>
      <c r="D2" s="1646"/>
      <c r="E2" s="1646"/>
      <c r="F2" s="1646"/>
      <c r="G2" s="1646"/>
      <c r="H2" s="1646"/>
      <c r="I2" s="1646"/>
      <c r="J2" s="1646"/>
      <c r="K2" s="1646"/>
      <c r="L2" s="1646"/>
      <c r="M2" s="1646"/>
      <c r="N2" s="1646"/>
      <c r="O2" s="1646"/>
      <c r="P2" s="1646"/>
      <c r="Q2" s="1646"/>
      <c r="R2" s="1646"/>
      <c r="S2" s="1646"/>
      <c r="V2" s="7" t="s">
        <v>213</v>
      </c>
    </row>
    <row r="3" spans="1:22" s="7" customFormat="1" ht="21" customHeight="1" x14ac:dyDescent="0.2">
      <c r="A3" s="1647" t="s">
        <v>1655</v>
      </c>
      <c r="B3" s="1647"/>
      <c r="C3" s="1647"/>
      <c r="D3" s="1647"/>
      <c r="E3" s="1647"/>
      <c r="F3" s="1647"/>
      <c r="G3" s="1647"/>
      <c r="H3" s="1647"/>
      <c r="I3" s="1647"/>
      <c r="J3" s="1647"/>
      <c r="K3" s="1647"/>
      <c r="L3" s="1647"/>
      <c r="M3" s="1647"/>
      <c r="N3" s="1647"/>
      <c r="O3" s="1647"/>
      <c r="P3" s="1647"/>
      <c r="Q3" s="1647"/>
      <c r="R3" s="1647"/>
      <c r="S3" s="1647"/>
    </row>
    <row r="4" spans="1:22" s="12" customFormat="1" x14ac:dyDescent="0.2">
      <c r="A4" s="34" t="s">
        <v>181</v>
      </c>
      <c r="I4" s="26"/>
      <c r="J4" s="26"/>
      <c r="K4" s="26"/>
      <c r="L4" s="26"/>
      <c r="M4" s="23"/>
      <c r="S4" s="23" t="s">
        <v>182</v>
      </c>
    </row>
    <row r="5" spans="1:22" s="12" customFormat="1" ht="25.15" customHeight="1" x14ac:dyDescent="0.2">
      <c r="A5" s="1770" t="s">
        <v>935</v>
      </c>
      <c r="B5" s="1773" t="s">
        <v>3</v>
      </c>
      <c r="C5" s="1776" t="s">
        <v>1789</v>
      </c>
      <c r="D5" s="1776"/>
      <c r="E5" s="1776"/>
      <c r="F5" s="1776"/>
      <c r="G5" s="1776"/>
      <c r="H5" s="1776"/>
      <c r="I5" s="1776"/>
      <c r="J5" s="1776"/>
      <c r="K5" s="1776"/>
      <c r="L5" s="1776"/>
      <c r="M5" s="1776"/>
      <c r="N5" s="1776"/>
      <c r="O5" s="1776"/>
      <c r="P5" s="1776"/>
      <c r="Q5" s="1776"/>
      <c r="R5" s="1777" t="s">
        <v>4</v>
      </c>
      <c r="S5" s="1779" t="s">
        <v>158</v>
      </c>
    </row>
    <row r="6" spans="1:22" s="9" customFormat="1" ht="40.15" customHeight="1" x14ac:dyDescent="0.2">
      <c r="A6" s="1771"/>
      <c r="B6" s="1774"/>
      <c r="C6" s="1782" t="s">
        <v>1134</v>
      </c>
      <c r="D6" s="1782"/>
      <c r="E6" s="1782"/>
      <c r="F6" s="1782" t="s">
        <v>1133</v>
      </c>
      <c r="G6" s="1782"/>
      <c r="H6" s="1782"/>
      <c r="I6" s="1782" t="s">
        <v>1132</v>
      </c>
      <c r="J6" s="1782"/>
      <c r="K6" s="1782"/>
      <c r="L6" s="1783" t="s">
        <v>1788</v>
      </c>
      <c r="M6" s="1783"/>
      <c r="N6" s="1783"/>
      <c r="O6" s="1784" t="s">
        <v>1787</v>
      </c>
      <c r="P6" s="1785"/>
      <c r="Q6" s="1785"/>
      <c r="R6" s="1694"/>
      <c r="S6" s="1780"/>
    </row>
    <row r="7" spans="1:22" s="38" customFormat="1" ht="45" customHeight="1" x14ac:dyDescent="0.2">
      <c r="A7" s="1772"/>
      <c r="B7" s="177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78"/>
      <c r="S7" s="1781"/>
    </row>
    <row r="8" spans="1:22" s="51" customFormat="1" ht="24" customHeight="1" x14ac:dyDescent="0.2">
      <c r="A8" s="1786" t="s">
        <v>1259</v>
      </c>
      <c r="B8" s="1461" t="s">
        <v>1259</v>
      </c>
      <c r="C8" s="261">
        <f>SUM(D8:E8)</f>
        <v>6214</v>
      </c>
      <c r="D8" s="261">
        <f>SUM(D9:D10)</f>
        <v>513</v>
      </c>
      <c r="E8" s="261">
        <f>SUM(E9:E10)</f>
        <v>5701</v>
      </c>
      <c r="F8" s="261">
        <f t="shared" ref="F8:F31" si="0">SUM(G8:H8)</f>
        <v>11720</v>
      </c>
      <c r="G8" s="261">
        <f>SUM(G9:G10)</f>
        <v>103</v>
      </c>
      <c r="H8" s="261">
        <f>SUM(H9:H10)</f>
        <v>11617</v>
      </c>
      <c r="I8" s="261">
        <f t="shared" ref="I8:I31" si="1">SUM(J8:K8)</f>
        <v>1565659</v>
      </c>
      <c r="J8" s="261">
        <f>SUM(J9:J10)</f>
        <v>4085</v>
      </c>
      <c r="K8" s="261">
        <f>SUM(K9:K10)</f>
        <v>1561574</v>
      </c>
      <c r="L8" s="261">
        <f>SUM(M8:N8)</f>
        <v>604725</v>
      </c>
      <c r="M8" s="261">
        <f>SUM(M9:M10)</f>
        <v>2422</v>
      </c>
      <c r="N8" s="261">
        <f>SUM(N9:N10)</f>
        <v>602303</v>
      </c>
      <c r="O8" s="259">
        <f>SUM(P8:Q8)</f>
        <v>2188318</v>
      </c>
      <c r="P8" s="261">
        <f>SUM(P9:P10)</f>
        <v>7123</v>
      </c>
      <c r="Q8" s="259">
        <f>SUM(Q9:Q10)</f>
        <v>2181195</v>
      </c>
      <c r="R8" s="1460" t="s">
        <v>11</v>
      </c>
      <c r="S8" s="1788" t="s">
        <v>12</v>
      </c>
    </row>
    <row r="9" spans="1:22" s="51" customFormat="1" ht="24" customHeight="1" x14ac:dyDescent="0.2">
      <c r="A9" s="1787"/>
      <c r="B9" s="268" t="s">
        <v>706</v>
      </c>
      <c r="C9" s="88">
        <f t="shared" ref="C9:P10" si="2">C12+C15+C18+C21+C24+C27+C30</f>
        <v>1743</v>
      </c>
      <c r="D9" s="88">
        <f t="shared" si="2"/>
        <v>69</v>
      </c>
      <c r="E9" s="88">
        <f t="shared" si="2"/>
        <v>1674</v>
      </c>
      <c r="F9" s="88">
        <f t="shared" si="2"/>
        <v>4958</v>
      </c>
      <c r="G9" s="88">
        <f t="shared" si="2"/>
        <v>30</v>
      </c>
      <c r="H9" s="88">
        <f t="shared" si="2"/>
        <v>4928</v>
      </c>
      <c r="I9" s="88">
        <f t="shared" si="2"/>
        <v>1229847</v>
      </c>
      <c r="J9" s="88">
        <f t="shared" si="2"/>
        <v>1847</v>
      </c>
      <c r="K9" s="88">
        <f t="shared" si="2"/>
        <v>1228000</v>
      </c>
      <c r="L9" s="88">
        <f t="shared" si="2"/>
        <v>468308</v>
      </c>
      <c r="M9" s="88">
        <f t="shared" si="2"/>
        <v>1353</v>
      </c>
      <c r="N9" s="88">
        <f t="shared" si="2"/>
        <v>466955</v>
      </c>
      <c r="O9" s="260">
        <f>O12+O15+O18+O21+O24+O27+O30</f>
        <v>1704856</v>
      </c>
      <c r="P9" s="88">
        <f t="shared" si="2"/>
        <v>3299</v>
      </c>
      <c r="Q9" s="1458">
        <f>Q12+Q15+Q18+Q21+Q24+Q27+Q30</f>
        <v>1701557</v>
      </c>
      <c r="R9" s="262" t="s">
        <v>13</v>
      </c>
      <c r="S9" s="1789"/>
    </row>
    <row r="10" spans="1:22" s="51" customFormat="1" ht="24" customHeight="1" x14ac:dyDescent="0.2">
      <c r="A10" s="1787"/>
      <c r="B10" s="268" t="s">
        <v>1468</v>
      </c>
      <c r="C10" s="88">
        <f t="shared" si="2"/>
        <v>4471</v>
      </c>
      <c r="D10" s="88">
        <f t="shared" si="2"/>
        <v>444</v>
      </c>
      <c r="E10" s="88">
        <f t="shared" si="2"/>
        <v>4027</v>
      </c>
      <c r="F10" s="88">
        <f t="shared" si="2"/>
        <v>6762</v>
      </c>
      <c r="G10" s="88">
        <f t="shared" si="2"/>
        <v>73</v>
      </c>
      <c r="H10" s="88">
        <f t="shared" si="2"/>
        <v>6689</v>
      </c>
      <c r="I10" s="88">
        <f t="shared" si="2"/>
        <v>335812</v>
      </c>
      <c r="J10" s="88">
        <f t="shared" si="2"/>
        <v>2238</v>
      </c>
      <c r="K10" s="88">
        <f t="shared" si="2"/>
        <v>333574</v>
      </c>
      <c r="L10" s="88">
        <f t="shared" si="2"/>
        <v>136417</v>
      </c>
      <c r="M10" s="88">
        <f t="shared" si="2"/>
        <v>1069</v>
      </c>
      <c r="N10" s="88">
        <f t="shared" si="2"/>
        <v>135348</v>
      </c>
      <c r="O10" s="108">
        <f t="shared" si="2"/>
        <v>483462</v>
      </c>
      <c r="P10" s="88">
        <f t="shared" si="2"/>
        <v>3824</v>
      </c>
      <c r="Q10" s="88">
        <f>Q13+Q16+Q19+Q22+Q25+Q28+Q31</f>
        <v>479638</v>
      </c>
      <c r="R10" s="262" t="s">
        <v>14</v>
      </c>
      <c r="S10" s="1789"/>
    </row>
    <row r="11" spans="1:22" s="38" customFormat="1" ht="24" customHeight="1" x14ac:dyDescent="0.2">
      <c r="A11" s="1790" t="s">
        <v>136</v>
      </c>
      <c r="B11" s="269" t="s">
        <v>1259</v>
      </c>
      <c r="C11" s="107">
        <f t="shared" ref="C11:C31" si="3">SUM(D11:E11)</f>
        <v>76</v>
      </c>
      <c r="D11" s="107">
        <f>SUM(D12:D13)</f>
        <v>0</v>
      </c>
      <c r="E11" s="107">
        <f>SUM(E12:E13)</f>
        <v>76</v>
      </c>
      <c r="F11" s="107">
        <f t="shared" si="0"/>
        <v>214</v>
      </c>
      <c r="G11" s="107">
        <f>SUM(G12:G13)</f>
        <v>0</v>
      </c>
      <c r="H11" s="107">
        <f>SUM(H12:H13)</f>
        <v>214</v>
      </c>
      <c r="I11" s="107">
        <f t="shared" si="1"/>
        <v>50879</v>
      </c>
      <c r="J11" s="107">
        <f>SUM(J12:J13)</f>
        <v>60</v>
      </c>
      <c r="K11" s="107">
        <f>SUM(K12:K13)</f>
        <v>50819</v>
      </c>
      <c r="L11" s="107">
        <f>SUM(M11:N11)</f>
        <v>189981</v>
      </c>
      <c r="M11" s="107">
        <f>SUM(M12:M13)</f>
        <v>1598</v>
      </c>
      <c r="N11" s="107">
        <f>SUM(N12:N13)</f>
        <v>188383</v>
      </c>
      <c r="O11" s="107">
        <f t="shared" ref="O11:O31" si="4">SUM(P11:Q11)</f>
        <v>241150</v>
      </c>
      <c r="P11" s="107">
        <f>SUM(P12:P13)</f>
        <v>1658</v>
      </c>
      <c r="Q11" s="107">
        <f>SUM(Q12:Q13)</f>
        <v>239492</v>
      </c>
      <c r="R11" s="263" t="s">
        <v>11</v>
      </c>
      <c r="S11" s="1791" t="s">
        <v>161</v>
      </c>
    </row>
    <row r="12" spans="1:22" s="38" customFormat="1" ht="24" customHeight="1" x14ac:dyDescent="0.2">
      <c r="A12" s="1790"/>
      <c r="B12" s="270" t="s">
        <v>706</v>
      </c>
      <c r="C12" s="87">
        <f t="shared" si="3"/>
        <v>62</v>
      </c>
      <c r="D12" s="85" t="s">
        <v>16</v>
      </c>
      <c r="E12" s="85">
        <v>62</v>
      </c>
      <c r="F12" s="87">
        <f t="shared" si="0"/>
        <v>115</v>
      </c>
      <c r="G12" s="85" t="s">
        <v>16</v>
      </c>
      <c r="H12" s="85">
        <v>115</v>
      </c>
      <c r="I12" s="87">
        <f t="shared" si="1"/>
        <v>41179</v>
      </c>
      <c r="J12" s="85">
        <v>9</v>
      </c>
      <c r="K12" s="85">
        <v>41170</v>
      </c>
      <c r="L12" s="87">
        <f t="shared" ref="L12:L31" si="5">SUM(M12:N12)</f>
        <v>136406</v>
      </c>
      <c r="M12" s="85">
        <v>932</v>
      </c>
      <c r="N12" s="85">
        <v>135474</v>
      </c>
      <c r="O12" s="107">
        <f t="shared" si="4"/>
        <v>177762</v>
      </c>
      <c r="P12" s="87">
        <f>M12+J12+G12+D12</f>
        <v>941</v>
      </c>
      <c r="Q12" s="87">
        <f>N12+K12+H12+E12</f>
        <v>176821</v>
      </c>
      <c r="R12" s="264" t="s">
        <v>13</v>
      </c>
      <c r="S12" s="1791"/>
    </row>
    <row r="13" spans="1:22" s="38" customFormat="1" ht="24" customHeight="1" x14ac:dyDescent="0.2">
      <c r="A13" s="1790"/>
      <c r="B13" s="270" t="s">
        <v>1468</v>
      </c>
      <c r="C13" s="87">
        <f t="shared" si="3"/>
        <v>14</v>
      </c>
      <c r="D13" s="85" t="s">
        <v>16</v>
      </c>
      <c r="E13" s="85">
        <v>14</v>
      </c>
      <c r="F13" s="87">
        <f t="shared" si="0"/>
        <v>99</v>
      </c>
      <c r="G13" s="85" t="s">
        <v>16</v>
      </c>
      <c r="H13" s="85">
        <v>99</v>
      </c>
      <c r="I13" s="87">
        <f t="shared" si="1"/>
        <v>9700</v>
      </c>
      <c r="J13" s="85">
        <v>51</v>
      </c>
      <c r="K13" s="85">
        <v>9649</v>
      </c>
      <c r="L13" s="87">
        <f t="shared" si="5"/>
        <v>53575</v>
      </c>
      <c r="M13" s="85">
        <v>666</v>
      </c>
      <c r="N13" s="85">
        <v>52909</v>
      </c>
      <c r="O13" s="107">
        <f t="shared" si="4"/>
        <v>63388</v>
      </c>
      <c r="P13" s="87">
        <f>M13+J13+G13+D13</f>
        <v>717</v>
      </c>
      <c r="Q13" s="87">
        <f>N13+K13+H13+E13</f>
        <v>62671</v>
      </c>
      <c r="R13" s="264" t="s">
        <v>14</v>
      </c>
      <c r="S13" s="1791"/>
    </row>
    <row r="14" spans="1:22" s="51" customFormat="1" ht="24" customHeight="1" x14ac:dyDescent="0.2">
      <c r="A14" s="1792" t="s">
        <v>137</v>
      </c>
      <c r="B14" s="271" t="s">
        <v>1259</v>
      </c>
      <c r="C14" s="108">
        <f t="shared" si="3"/>
        <v>800</v>
      </c>
      <c r="D14" s="108">
        <f>SUM(D15:D16)</f>
        <v>5</v>
      </c>
      <c r="E14" s="108">
        <f>SUM(E15:E16)</f>
        <v>795</v>
      </c>
      <c r="F14" s="108">
        <f t="shared" si="0"/>
        <v>3540</v>
      </c>
      <c r="G14" s="108">
        <f>SUM(G15:G16)</f>
        <v>16</v>
      </c>
      <c r="H14" s="108">
        <f>SUM(H15:H16)</f>
        <v>3524</v>
      </c>
      <c r="I14" s="108">
        <f t="shared" si="1"/>
        <v>551667</v>
      </c>
      <c r="J14" s="108">
        <f>SUM(J15:J16)</f>
        <v>715</v>
      </c>
      <c r="K14" s="108">
        <f>SUM(K15:K16)</f>
        <v>550952</v>
      </c>
      <c r="L14" s="108">
        <f t="shared" si="5"/>
        <v>282984</v>
      </c>
      <c r="M14" s="108">
        <f>SUM(M15:M16)</f>
        <v>517</v>
      </c>
      <c r="N14" s="108">
        <f>SUM(N15:N16)</f>
        <v>282467</v>
      </c>
      <c r="O14" s="108">
        <f t="shared" si="4"/>
        <v>838991</v>
      </c>
      <c r="P14" s="108">
        <f>SUM(P15:P16)</f>
        <v>1253</v>
      </c>
      <c r="Q14" s="108">
        <f>SUM(Q15:Q16)</f>
        <v>837738</v>
      </c>
      <c r="R14" s="265" t="s">
        <v>11</v>
      </c>
      <c r="S14" s="1793" t="s">
        <v>9</v>
      </c>
    </row>
    <row r="15" spans="1:22" s="12" customFormat="1" ht="24" customHeight="1" x14ac:dyDescent="0.2">
      <c r="A15" s="1792"/>
      <c r="B15" s="272" t="s">
        <v>706</v>
      </c>
      <c r="C15" s="88">
        <f t="shared" si="3"/>
        <v>463</v>
      </c>
      <c r="D15" s="28">
        <v>3</v>
      </c>
      <c r="E15" s="28">
        <v>460</v>
      </c>
      <c r="F15" s="88">
        <f t="shared" si="0"/>
        <v>1542</v>
      </c>
      <c r="G15" s="28">
        <v>2</v>
      </c>
      <c r="H15" s="28">
        <v>1540</v>
      </c>
      <c r="I15" s="88">
        <f t="shared" si="1"/>
        <v>425226</v>
      </c>
      <c r="J15" s="28">
        <v>178</v>
      </c>
      <c r="K15" s="28">
        <v>425048</v>
      </c>
      <c r="L15" s="88">
        <f t="shared" si="5"/>
        <v>228860</v>
      </c>
      <c r="M15" s="28">
        <v>275</v>
      </c>
      <c r="N15" s="28">
        <v>228585</v>
      </c>
      <c r="O15" s="109">
        <f t="shared" si="4"/>
        <v>656091</v>
      </c>
      <c r="P15" s="106">
        <f>M15+J15+G15+D15</f>
        <v>458</v>
      </c>
      <c r="Q15" s="106">
        <f>N15+K15+H15+E15</f>
        <v>655633</v>
      </c>
      <c r="R15" s="266" t="s">
        <v>13</v>
      </c>
      <c r="S15" s="1793"/>
    </row>
    <row r="16" spans="1:22" s="12" customFormat="1" ht="24" customHeight="1" x14ac:dyDescent="0.2">
      <c r="A16" s="1792"/>
      <c r="B16" s="272" t="s">
        <v>1468</v>
      </c>
      <c r="C16" s="88">
        <f t="shared" si="3"/>
        <v>337</v>
      </c>
      <c r="D16" s="28">
        <v>2</v>
      </c>
      <c r="E16" s="28">
        <v>335</v>
      </c>
      <c r="F16" s="88">
        <f t="shared" si="0"/>
        <v>1998</v>
      </c>
      <c r="G16" s="28">
        <v>14</v>
      </c>
      <c r="H16" s="28">
        <v>1984</v>
      </c>
      <c r="I16" s="88">
        <f t="shared" si="1"/>
        <v>126441</v>
      </c>
      <c r="J16" s="28">
        <v>537</v>
      </c>
      <c r="K16" s="28">
        <v>125904</v>
      </c>
      <c r="L16" s="88">
        <f t="shared" si="5"/>
        <v>54124</v>
      </c>
      <c r="M16" s="28">
        <v>242</v>
      </c>
      <c r="N16" s="28">
        <v>53882</v>
      </c>
      <c r="O16" s="109">
        <f t="shared" si="4"/>
        <v>182900</v>
      </c>
      <c r="P16" s="106">
        <f>M16+J16+G16+D16</f>
        <v>795</v>
      </c>
      <c r="Q16" s="106">
        <f>N16+K16+H16+E16</f>
        <v>182105</v>
      </c>
      <c r="R16" s="266" t="s">
        <v>14</v>
      </c>
      <c r="S16" s="1793"/>
    </row>
    <row r="17" spans="1:19" s="38" customFormat="1" ht="24" customHeight="1" x14ac:dyDescent="0.2">
      <c r="A17" s="1790" t="s">
        <v>138</v>
      </c>
      <c r="B17" s="269" t="s">
        <v>1259</v>
      </c>
      <c r="C17" s="107">
        <f t="shared" si="3"/>
        <v>1224</v>
      </c>
      <c r="D17" s="107">
        <f>SUM(D18:D19)</f>
        <v>4</v>
      </c>
      <c r="E17" s="107">
        <f>SUM(E18:E19)</f>
        <v>1220</v>
      </c>
      <c r="F17" s="107">
        <f t="shared" si="0"/>
        <v>4573</v>
      </c>
      <c r="G17" s="107">
        <f>SUM(G18:G19)</f>
        <v>21</v>
      </c>
      <c r="H17" s="107">
        <f>SUM(H18:H19)</f>
        <v>4552</v>
      </c>
      <c r="I17" s="107">
        <f t="shared" si="1"/>
        <v>590533</v>
      </c>
      <c r="J17" s="107">
        <f>SUM(J18:J19)</f>
        <v>1022</v>
      </c>
      <c r="K17" s="107">
        <f>SUM(K18:K19)</f>
        <v>589511</v>
      </c>
      <c r="L17" s="107">
        <f t="shared" si="5"/>
        <v>99667</v>
      </c>
      <c r="M17" s="107">
        <f>SUM(M18:M19)</f>
        <v>207</v>
      </c>
      <c r="N17" s="107">
        <f>SUM(N18:N19)</f>
        <v>99460</v>
      </c>
      <c r="O17" s="107">
        <f t="shared" si="4"/>
        <v>695997</v>
      </c>
      <c r="P17" s="107">
        <f>SUM(P18:P19)</f>
        <v>1254</v>
      </c>
      <c r="Q17" s="107">
        <f>SUM(Q18:Q19)</f>
        <v>694743</v>
      </c>
      <c r="R17" s="263" t="s">
        <v>11</v>
      </c>
      <c r="S17" s="1791" t="s">
        <v>162</v>
      </c>
    </row>
    <row r="18" spans="1:19" s="38" customFormat="1" ht="24" customHeight="1" x14ac:dyDescent="0.2">
      <c r="A18" s="1790"/>
      <c r="B18" s="270" t="s">
        <v>706</v>
      </c>
      <c r="C18" s="87">
        <f t="shared" si="3"/>
        <v>476</v>
      </c>
      <c r="D18" s="85">
        <v>1</v>
      </c>
      <c r="E18" s="85">
        <v>475</v>
      </c>
      <c r="F18" s="87">
        <f t="shared" si="0"/>
        <v>1846</v>
      </c>
      <c r="G18" s="85">
        <v>6</v>
      </c>
      <c r="H18" s="85">
        <v>1840</v>
      </c>
      <c r="I18" s="87">
        <f t="shared" si="1"/>
        <v>465591</v>
      </c>
      <c r="J18" s="85">
        <v>370</v>
      </c>
      <c r="K18" s="85">
        <v>465221</v>
      </c>
      <c r="L18" s="87">
        <f t="shared" si="5"/>
        <v>77781</v>
      </c>
      <c r="M18" s="85">
        <v>101</v>
      </c>
      <c r="N18" s="85">
        <v>77680</v>
      </c>
      <c r="O18" s="107">
        <f t="shared" si="4"/>
        <v>545694</v>
      </c>
      <c r="P18" s="87">
        <f>M18+J18+G18+D18</f>
        <v>478</v>
      </c>
      <c r="Q18" s="87">
        <f>N18+K18+H18+E18</f>
        <v>545216</v>
      </c>
      <c r="R18" s="264" t="s">
        <v>13</v>
      </c>
      <c r="S18" s="1791"/>
    </row>
    <row r="19" spans="1:19" s="38" customFormat="1" ht="24" customHeight="1" x14ac:dyDescent="0.2">
      <c r="A19" s="1790"/>
      <c r="B19" s="270" t="s">
        <v>1468</v>
      </c>
      <c r="C19" s="87">
        <f t="shared" si="3"/>
        <v>748</v>
      </c>
      <c r="D19" s="85">
        <v>3</v>
      </c>
      <c r="E19" s="85">
        <v>745</v>
      </c>
      <c r="F19" s="87">
        <f t="shared" si="0"/>
        <v>2727</v>
      </c>
      <c r="G19" s="85">
        <v>15</v>
      </c>
      <c r="H19" s="85">
        <v>2712</v>
      </c>
      <c r="I19" s="87">
        <f t="shared" si="1"/>
        <v>124942</v>
      </c>
      <c r="J19" s="85">
        <v>652</v>
      </c>
      <c r="K19" s="85">
        <v>124290</v>
      </c>
      <c r="L19" s="87">
        <f t="shared" si="5"/>
        <v>21886</v>
      </c>
      <c r="M19" s="85">
        <v>106</v>
      </c>
      <c r="N19" s="85">
        <v>21780</v>
      </c>
      <c r="O19" s="107">
        <f t="shared" si="4"/>
        <v>150303</v>
      </c>
      <c r="P19" s="87">
        <f>M19+J19+G19+D19</f>
        <v>776</v>
      </c>
      <c r="Q19" s="87">
        <f>N19+K19+H19+E19</f>
        <v>149527</v>
      </c>
      <c r="R19" s="264" t="s">
        <v>14</v>
      </c>
      <c r="S19" s="1791"/>
    </row>
    <row r="20" spans="1:19" s="51" customFormat="1" ht="24" customHeight="1" x14ac:dyDescent="0.2">
      <c r="A20" s="1792" t="s">
        <v>139</v>
      </c>
      <c r="B20" s="271" t="s">
        <v>1259</v>
      </c>
      <c r="C20" s="108">
        <f t="shared" si="3"/>
        <v>1165</v>
      </c>
      <c r="D20" s="108">
        <f>SUM(D21:D22)</f>
        <v>12</v>
      </c>
      <c r="E20" s="108">
        <f>SUM(E21:E22)</f>
        <v>1153</v>
      </c>
      <c r="F20" s="108">
        <f t="shared" si="0"/>
        <v>2379</v>
      </c>
      <c r="G20" s="108">
        <f>SUM(G21:G22)</f>
        <v>15</v>
      </c>
      <c r="H20" s="108">
        <f>SUM(H21:H22)</f>
        <v>2364</v>
      </c>
      <c r="I20" s="108">
        <f t="shared" si="1"/>
        <v>268954</v>
      </c>
      <c r="J20" s="108">
        <f>SUM(J21:J22)</f>
        <v>733</v>
      </c>
      <c r="K20" s="108">
        <f>SUM(K21:K22)</f>
        <v>268221</v>
      </c>
      <c r="L20" s="108">
        <f t="shared" si="5"/>
        <v>24974</v>
      </c>
      <c r="M20" s="108">
        <f>SUM(M21:M22)</f>
        <v>70</v>
      </c>
      <c r="N20" s="108">
        <f>SUM(N21:N22)</f>
        <v>24904</v>
      </c>
      <c r="O20" s="108">
        <f t="shared" si="4"/>
        <v>297472</v>
      </c>
      <c r="P20" s="108">
        <f>SUM(P21:P22)</f>
        <v>830</v>
      </c>
      <c r="Q20" s="108">
        <f>SUM(Q21:Q22)</f>
        <v>296642</v>
      </c>
      <c r="R20" s="265" t="s">
        <v>11</v>
      </c>
      <c r="S20" s="1793" t="s">
        <v>7</v>
      </c>
    </row>
    <row r="21" spans="1:19" s="12" customFormat="1" ht="24" customHeight="1" x14ac:dyDescent="0.2">
      <c r="A21" s="1792"/>
      <c r="B21" s="272" t="s">
        <v>706</v>
      </c>
      <c r="C21" s="88">
        <f t="shared" si="3"/>
        <v>311</v>
      </c>
      <c r="D21" s="28" t="s">
        <v>16</v>
      </c>
      <c r="E21" s="28">
        <v>311</v>
      </c>
      <c r="F21" s="88">
        <f t="shared" si="0"/>
        <v>986</v>
      </c>
      <c r="G21" s="28">
        <v>3</v>
      </c>
      <c r="H21" s="28">
        <v>983</v>
      </c>
      <c r="I21" s="88">
        <f t="shared" si="1"/>
        <v>216002</v>
      </c>
      <c r="J21" s="28">
        <v>331</v>
      </c>
      <c r="K21" s="28">
        <v>215671</v>
      </c>
      <c r="L21" s="88">
        <f t="shared" si="5"/>
        <v>19395</v>
      </c>
      <c r="M21" s="28">
        <v>35</v>
      </c>
      <c r="N21" s="28">
        <v>19360</v>
      </c>
      <c r="O21" s="109">
        <f t="shared" si="4"/>
        <v>236694</v>
      </c>
      <c r="P21" s="106">
        <f>M21+J21+G21+D21</f>
        <v>369</v>
      </c>
      <c r="Q21" s="106">
        <f>N21+K21+H21+E21</f>
        <v>236325</v>
      </c>
      <c r="R21" s="266" t="s">
        <v>13</v>
      </c>
      <c r="S21" s="1793"/>
    </row>
    <row r="22" spans="1:19" s="12" customFormat="1" ht="24" customHeight="1" x14ac:dyDescent="0.2">
      <c r="A22" s="1792"/>
      <c r="B22" s="272" t="s">
        <v>1468</v>
      </c>
      <c r="C22" s="88">
        <f t="shared" si="3"/>
        <v>854</v>
      </c>
      <c r="D22" s="28">
        <v>12</v>
      </c>
      <c r="E22" s="28">
        <v>842</v>
      </c>
      <c r="F22" s="88">
        <f t="shared" si="0"/>
        <v>1393</v>
      </c>
      <c r="G22" s="28">
        <v>12</v>
      </c>
      <c r="H22" s="28">
        <v>1381</v>
      </c>
      <c r="I22" s="88">
        <f t="shared" si="1"/>
        <v>52952</v>
      </c>
      <c r="J22" s="28">
        <v>402</v>
      </c>
      <c r="K22" s="28">
        <v>52550</v>
      </c>
      <c r="L22" s="88">
        <f t="shared" si="5"/>
        <v>5579</v>
      </c>
      <c r="M22" s="28">
        <v>35</v>
      </c>
      <c r="N22" s="28">
        <v>5544</v>
      </c>
      <c r="O22" s="109">
        <f t="shared" si="4"/>
        <v>60778</v>
      </c>
      <c r="P22" s="106">
        <f>M22+J22+G22+D22</f>
        <v>461</v>
      </c>
      <c r="Q22" s="106">
        <f>N22+K22+H22+E22</f>
        <v>60317</v>
      </c>
      <c r="R22" s="266" t="s">
        <v>14</v>
      </c>
      <c r="S22" s="1793"/>
    </row>
    <row r="23" spans="1:19" s="38" customFormat="1" ht="24" customHeight="1" x14ac:dyDescent="0.2">
      <c r="A23" s="1790" t="s">
        <v>140</v>
      </c>
      <c r="B23" s="269" t="s">
        <v>1259</v>
      </c>
      <c r="C23" s="107">
        <f t="shared" si="3"/>
        <v>1165</v>
      </c>
      <c r="D23" s="107">
        <f>SUM(D24:D25)</f>
        <v>66</v>
      </c>
      <c r="E23" s="107">
        <f>SUM(E24:E25)</f>
        <v>1099</v>
      </c>
      <c r="F23" s="107">
        <f t="shared" si="0"/>
        <v>830</v>
      </c>
      <c r="G23" s="107">
        <f>SUM(G24:G25)</f>
        <v>24</v>
      </c>
      <c r="H23" s="107">
        <f>SUM(H24:H25)</f>
        <v>806</v>
      </c>
      <c r="I23" s="107">
        <f t="shared" si="1"/>
        <v>84526</v>
      </c>
      <c r="J23" s="107">
        <f>SUM(J24:J25)</f>
        <v>585</v>
      </c>
      <c r="K23" s="107">
        <f>SUM(K24:K25)</f>
        <v>83941</v>
      </c>
      <c r="L23" s="107">
        <f t="shared" si="5"/>
        <v>6290</v>
      </c>
      <c r="M23" s="107">
        <f>SUM(M24:M25)</f>
        <v>17</v>
      </c>
      <c r="N23" s="107">
        <f>SUM(N24:N25)</f>
        <v>6273</v>
      </c>
      <c r="O23" s="107">
        <f t="shared" si="4"/>
        <v>92811</v>
      </c>
      <c r="P23" s="107">
        <f>SUM(P24:P25)</f>
        <v>692</v>
      </c>
      <c r="Q23" s="107">
        <f>SUM(Q24:Q25)</f>
        <v>92119</v>
      </c>
      <c r="R23" s="263" t="s">
        <v>11</v>
      </c>
      <c r="S23" s="1791" t="s">
        <v>6</v>
      </c>
    </row>
    <row r="24" spans="1:19" s="38" customFormat="1" ht="24" customHeight="1" x14ac:dyDescent="0.2">
      <c r="A24" s="1790"/>
      <c r="B24" s="270" t="s">
        <v>706</v>
      </c>
      <c r="C24" s="87">
        <f t="shared" si="3"/>
        <v>175</v>
      </c>
      <c r="D24" s="85">
        <v>5</v>
      </c>
      <c r="E24" s="85">
        <v>170</v>
      </c>
      <c r="F24" s="87">
        <f t="shared" si="0"/>
        <v>391</v>
      </c>
      <c r="G24" s="85">
        <v>9</v>
      </c>
      <c r="H24" s="85">
        <v>382</v>
      </c>
      <c r="I24" s="87">
        <f t="shared" si="1"/>
        <v>67616</v>
      </c>
      <c r="J24" s="85">
        <v>299</v>
      </c>
      <c r="K24" s="85">
        <v>67317</v>
      </c>
      <c r="L24" s="87">
        <f t="shared" si="5"/>
        <v>5217</v>
      </c>
      <c r="M24" s="85">
        <v>5</v>
      </c>
      <c r="N24" s="85">
        <v>5212</v>
      </c>
      <c r="O24" s="107">
        <f t="shared" si="4"/>
        <v>73399</v>
      </c>
      <c r="P24" s="87">
        <f>M24+J24+G24+D24</f>
        <v>318</v>
      </c>
      <c r="Q24" s="87">
        <f>N24+K24+H24+E24</f>
        <v>73081</v>
      </c>
      <c r="R24" s="264" t="s">
        <v>13</v>
      </c>
      <c r="S24" s="1791"/>
    </row>
    <row r="25" spans="1:19" s="38" customFormat="1" ht="24" customHeight="1" x14ac:dyDescent="0.2">
      <c r="A25" s="1790"/>
      <c r="B25" s="270" t="s">
        <v>1468</v>
      </c>
      <c r="C25" s="87">
        <f t="shared" si="3"/>
        <v>990</v>
      </c>
      <c r="D25" s="85">
        <v>61</v>
      </c>
      <c r="E25" s="85">
        <v>929</v>
      </c>
      <c r="F25" s="87">
        <f t="shared" si="0"/>
        <v>439</v>
      </c>
      <c r="G25" s="85">
        <v>15</v>
      </c>
      <c r="H25" s="85">
        <v>424</v>
      </c>
      <c r="I25" s="87">
        <f t="shared" si="1"/>
        <v>16910</v>
      </c>
      <c r="J25" s="85">
        <v>286</v>
      </c>
      <c r="K25" s="85">
        <v>16624</v>
      </c>
      <c r="L25" s="87">
        <f t="shared" si="5"/>
        <v>1073</v>
      </c>
      <c r="M25" s="85">
        <v>12</v>
      </c>
      <c r="N25" s="85">
        <v>1061</v>
      </c>
      <c r="O25" s="107">
        <f t="shared" si="4"/>
        <v>19412</v>
      </c>
      <c r="P25" s="87">
        <f>M25+J25+G25+D25</f>
        <v>374</v>
      </c>
      <c r="Q25" s="87">
        <f>N25+K25+H25+E25</f>
        <v>19038</v>
      </c>
      <c r="R25" s="264" t="s">
        <v>14</v>
      </c>
      <c r="S25" s="1791"/>
    </row>
    <row r="26" spans="1:19" s="12" customFormat="1" ht="24" customHeight="1" x14ac:dyDescent="0.2">
      <c r="A26" s="1792" t="s">
        <v>163</v>
      </c>
      <c r="B26" s="271" t="s">
        <v>1259</v>
      </c>
      <c r="C26" s="108">
        <f t="shared" si="3"/>
        <v>1065</v>
      </c>
      <c r="D26" s="108">
        <f>SUM(D27:D28)</f>
        <v>187</v>
      </c>
      <c r="E26" s="108">
        <f>SUM(E27:E28)</f>
        <v>878</v>
      </c>
      <c r="F26" s="108">
        <f t="shared" si="0"/>
        <v>157</v>
      </c>
      <c r="G26" s="108">
        <f>SUM(G27:G28)</f>
        <v>21</v>
      </c>
      <c r="H26" s="108">
        <f>SUM(H27:H28)</f>
        <v>136</v>
      </c>
      <c r="I26" s="108">
        <f t="shared" si="1"/>
        <v>16159</v>
      </c>
      <c r="J26" s="108">
        <f>SUM(J27:J28)</f>
        <v>605</v>
      </c>
      <c r="K26" s="108">
        <f>SUM(K27:K28)</f>
        <v>15554</v>
      </c>
      <c r="L26" s="108">
        <f t="shared" si="5"/>
        <v>760</v>
      </c>
      <c r="M26" s="108">
        <f>SUM(M27:M28)</f>
        <v>8</v>
      </c>
      <c r="N26" s="108">
        <f>SUM(N27:N28)</f>
        <v>752</v>
      </c>
      <c r="O26" s="108">
        <f t="shared" si="4"/>
        <v>18141</v>
      </c>
      <c r="P26" s="108">
        <f>SUM(P27:P28)</f>
        <v>821</v>
      </c>
      <c r="Q26" s="108">
        <f>SUM(Q27:Q28)</f>
        <v>17320</v>
      </c>
      <c r="R26" s="265" t="s">
        <v>11</v>
      </c>
      <c r="S26" s="1793" t="s">
        <v>164</v>
      </c>
    </row>
    <row r="27" spans="1:19" s="12" customFormat="1" ht="24" customHeight="1" x14ac:dyDescent="0.2">
      <c r="A27" s="1792"/>
      <c r="B27" s="272" t="s">
        <v>706</v>
      </c>
      <c r="C27" s="88">
        <f t="shared" si="3"/>
        <v>131</v>
      </c>
      <c r="D27" s="28">
        <v>17</v>
      </c>
      <c r="E27" s="28">
        <v>114</v>
      </c>
      <c r="F27" s="88">
        <f t="shared" si="0"/>
        <v>64</v>
      </c>
      <c r="G27" s="28">
        <v>7</v>
      </c>
      <c r="H27" s="28">
        <v>57</v>
      </c>
      <c r="I27" s="88">
        <f t="shared" si="1"/>
        <v>12207</v>
      </c>
      <c r="J27" s="28">
        <v>389</v>
      </c>
      <c r="K27" s="28">
        <v>11818</v>
      </c>
      <c r="L27" s="88">
        <f t="shared" si="5"/>
        <v>603</v>
      </c>
      <c r="M27" s="28">
        <v>2</v>
      </c>
      <c r="N27" s="28">
        <v>601</v>
      </c>
      <c r="O27" s="109">
        <f t="shared" si="4"/>
        <v>13005</v>
      </c>
      <c r="P27" s="106">
        <f>M27+J27+G27+D27</f>
        <v>415</v>
      </c>
      <c r="Q27" s="106">
        <f>N27+K27+H27+E27</f>
        <v>12590</v>
      </c>
      <c r="R27" s="266" t="s">
        <v>13</v>
      </c>
      <c r="S27" s="1793"/>
    </row>
    <row r="28" spans="1:19" s="12" customFormat="1" ht="24" customHeight="1" x14ac:dyDescent="0.2">
      <c r="A28" s="1792"/>
      <c r="B28" s="272" t="s">
        <v>1468</v>
      </c>
      <c r="C28" s="88">
        <f t="shared" si="3"/>
        <v>934</v>
      </c>
      <c r="D28" s="28">
        <v>170</v>
      </c>
      <c r="E28" s="28">
        <v>764</v>
      </c>
      <c r="F28" s="88">
        <f t="shared" si="0"/>
        <v>93</v>
      </c>
      <c r="G28" s="28">
        <v>14</v>
      </c>
      <c r="H28" s="28">
        <v>79</v>
      </c>
      <c r="I28" s="88">
        <f t="shared" si="1"/>
        <v>3952</v>
      </c>
      <c r="J28" s="28">
        <v>216</v>
      </c>
      <c r="K28" s="28">
        <v>3736</v>
      </c>
      <c r="L28" s="88">
        <f t="shared" si="5"/>
        <v>157</v>
      </c>
      <c r="M28" s="28">
        <v>6</v>
      </c>
      <c r="N28" s="28">
        <v>151</v>
      </c>
      <c r="O28" s="109">
        <f t="shared" si="4"/>
        <v>5136</v>
      </c>
      <c r="P28" s="106">
        <f>M28+J28+G28+D28</f>
        <v>406</v>
      </c>
      <c r="Q28" s="106">
        <f>N28+K28+H28+E28</f>
        <v>4730</v>
      </c>
      <c r="R28" s="266" t="s">
        <v>14</v>
      </c>
      <c r="S28" s="1793"/>
    </row>
    <row r="29" spans="1:19" s="38" customFormat="1" ht="24" customHeight="1" x14ac:dyDescent="0.2">
      <c r="A29" s="1790" t="s">
        <v>166</v>
      </c>
      <c r="B29" s="269" t="s">
        <v>1259</v>
      </c>
      <c r="C29" s="107">
        <f t="shared" si="3"/>
        <v>719</v>
      </c>
      <c r="D29" s="107">
        <f>SUM(D30:D31)</f>
        <v>239</v>
      </c>
      <c r="E29" s="107">
        <f>SUM(E30:E31)</f>
        <v>480</v>
      </c>
      <c r="F29" s="107">
        <f t="shared" si="0"/>
        <v>27</v>
      </c>
      <c r="G29" s="107">
        <f>SUM(G30:G31)</f>
        <v>6</v>
      </c>
      <c r="H29" s="107">
        <f>SUM(H30:H31)</f>
        <v>21</v>
      </c>
      <c r="I29" s="107">
        <f t="shared" si="1"/>
        <v>2941</v>
      </c>
      <c r="J29" s="107">
        <f>SUM(J30:J31)</f>
        <v>365</v>
      </c>
      <c r="K29" s="107">
        <f>SUM(K30:K31)</f>
        <v>2576</v>
      </c>
      <c r="L29" s="107">
        <f t="shared" si="5"/>
        <v>69</v>
      </c>
      <c r="M29" s="107">
        <f>SUM(M30:M31)</f>
        <v>5</v>
      </c>
      <c r="N29" s="107">
        <f>SUM(N30:N31)</f>
        <v>64</v>
      </c>
      <c r="O29" s="107">
        <f t="shared" si="4"/>
        <v>3756</v>
      </c>
      <c r="P29" s="107">
        <f>SUM(P30:P31)</f>
        <v>615</v>
      </c>
      <c r="Q29" s="107">
        <f>SUM(Q30:Q31)</f>
        <v>3141</v>
      </c>
      <c r="R29" s="263" t="s">
        <v>11</v>
      </c>
      <c r="S29" s="1791" t="s">
        <v>165</v>
      </c>
    </row>
    <row r="30" spans="1:19" s="38" customFormat="1" ht="24" customHeight="1" x14ac:dyDescent="0.2">
      <c r="A30" s="1790"/>
      <c r="B30" s="270" t="s">
        <v>706</v>
      </c>
      <c r="C30" s="87">
        <f>SUM(D30:E30)</f>
        <v>125</v>
      </c>
      <c r="D30" s="85">
        <v>43</v>
      </c>
      <c r="E30" s="85">
        <v>82</v>
      </c>
      <c r="F30" s="87">
        <f t="shared" si="0"/>
        <v>14</v>
      </c>
      <c r="G30" s="85">
        <v>3</v>
      </c>
      <c r="H30" s="85">
        <v>11</v>
      </c>
      <c r="I30" s="87">
        <f t="shared" si="1"/>
        <v>2026</v>
      </c>
      <c r="J30" s="85">
        <v>271</v>
      </c>
      <c r="K30" s="85">
        <v>1755</v>
      </c>
      <c r="L30" s="87">
        <f t="shared" si="5"/>
        <v>46</v>
      </c>
      <c r="M30" s="85">
        <v>3</v>
      </c>
      <c r="N30" s="85">
        <v>43</v>
      </c>
      <c r="O30" s="107">
        <f t="shared" si="4"/>
        <v>2211</v>
      </c>
      <c r="P30" s="87">
        <f>M30+J30+G30+D30</f>
        <v>320</v>
      </c>
      <c r="Q30" s="87">
        <f>N30+K30+H30+E30</f>
        <v>1891</v>
      </c>
      <c r="R30" s="264" t="s">
        <v>13</v>
      </c>
      <c r="S30" s="1791"/>
    </row>
    <row r="31" spans="1:19" s="38" customFormat="1" ht="24" customHeight="1" x14ac:dyDescent="0.2">
      <c r="A31" s="1794"/>
      <c r="B31" s="273" t="s">
        <v>1468</v>
      </c>
      <c r="C31" s="228">
        <f t="shared" si="3"/>
        <v>594</v>
      </c>
      <c r="D31" s="199">
        <v>196</v>
      </c>
      <c r="E31" s="199">
        <v>398</v>
      </c>
      <c r="F31" s="228">
        <f t="shared" si="0"/>
        <v>13</v>
      </c>
      <c r="G31" s="199">
        <v>3</v>
      </c>
      <c r="H31" s="199">
        <v>10</v>
      </c>
      <c r="I31" s="228">
        <f t="shared" si="1"/>
        <v>915</v>
      </c>
      <c r="J31" s="199">
        <v>94</v>
      </c>
      <c r="K31" s="199">
        <v>821</v>
      </c>
      <c r="L31" s="228">
        <f t="shared" si="5"/>
        <v>23</v>
      </c>
      <c r="M31" s="199">
        <v>2</v>
      </c>
      <c r="N31" s="199">
        <v>21</v>
      </c>
      <c r="O31" s="207">
        <f t="shared" si="4"/>
        <v>1545</v>
      </c>
      <c r="P31" s="228">
        <f>M31+J31+G31+D31</f>
        <v>295</v>
      </c>
      <c r="Q31" s="228">
        <f>N31+K31+H31+E31</f>
        <v>1250</v>
      </c>
      <c r="R31" s="274" t="s">
        <v>14</v>
      </c>
      <c r="S31" s="1795"/>
    </row>
  </sheetData>
  <mergeCells count="29">
    <mergeCell ref="A26:A28"/>
    <mergeCell ref="S26:S28"/>
    <mergeCell ref="A29:A31"/>
    <mergeCell ref="S29:S31"/>
    <mergeCell ref="A17:A19"/>
    <mergeCell ref="S17:S19"/>
    <mergeCell ref="A20:A22"/>
    <mergeCell ref="S20:S22"/>
    <mergeCell ref="A23:A25"/>
    <mergeCell ref="S23:S25"/>
    <mergeCell ref="A8:A10"/>
    <mergeCell ref="S8:S10"/>
    <mergeCell ref="A11:A13"/>
    <mergeCell ref="S11:S13"/>
    <mergeCell ref="A14:A16"/>
    <mergeCell ref="S14:S16"/>
    <mergeCell ref="C5:Q5"/>
    <mergeCell ref="A1:S1"/>
    <mergeCell ref="A2:S2"/>
    <mergeCell ref="A3:S3"/>
    <mergeCell ref="C6:E6"/>
    <mergeCell ref="F6:H6"/>
    <mergeCell ref="I6:K6"/>
    <mergeCell ref="L6:N6"/>
    <mergeCell ref="O6:Q6"/>
    <mergeCell ref="A5:A7"/>
    <mergeCell ref="B5:B7"/>
    <mergeCell ref="R5:R7"/>
    <mergeCell ref="S5:S7"/>
  </mergeCells>
  <printOptions horizontalCentered="1"/>
  <pageMargins left="0.5" right="0.5" top="0.5" bottom="0.5" header="0" footer="0"/>
  <pageSetup paperSize="9" scale="67" fitToHeight="0" orientation="landscape" r:id="rId1"/>
  <headerFooter alignWithMargins="0">
    <oddFooter>&amp;C&amp;P</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E438-5360-48DD-AD5E-D6AEDFD0C111}">
  <sheetPr>
    <tabColor theme="7" tint="-0.249977111117893"/>
    <pageSetUpPr fitToPage="1"/>
  </sheetPr>
  <dimension ref="A1:N41"/>
  <sheetViews>
    <sheetView view="pageBreakPreview" zoomScale="60" zoomScaleNormal="100" workbookViewId="0">
      <selection activeCell="A90" sqref="A90"/>
    </sheetView>
  </sheetViews>
  <sheetFormatPr defaultColWidth="9.125" defaultRowHeight="12.75" x14ac:dyDescent="0.2"/>
  <cols>
    <col min="1" max="1" width="26.75" style="17" customWidth="1"/>
    <col min="2" max="9" width="9.375" style="17" customWidth="1"/>
    <col min="10" max="10" width="9.75" style="17" customWidth="1"/>
    <col min="11" max="11" width="26.75" style="17" customWidth="1"/>
    <col min="12" max="16384" width="9.125" style="17"/>
  </cols>
  <sheetData>
    <row r="1" spans="1:14" s="7" customFormat="1" ht="21" customHeight="1" x14ac:dyDescent="0.25">
      <c r="A1" s="1645" t="s">
        <v>1020</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215</v>
      </c>
    </row>
    <row r="3" spans="1:14" s="7" customFormat="1" ht="21" customHeight="1" x14ac:dyDescent="0.2">
      <c r="A3" s="1647" t="s">
        <v>1687</v>
      </c>
      <c r="B3" s="1647"/>
      <c r="C3" s="1647"/>
      <c r="D3" s="1647"/>
      <c r="E3" s="1647"/>
      <c r="F3" s="1647"/>
      <c r="G3" s="1647"/>
      <c r="H3" s="1647"/>
      <c r="I3" s="1647"/>
      <c r="J3" s="1647"/>
      <c r="K3" s="1647"/>
    </row>
    <row r="4" spans="1:14" s="12" customFormat="1" x14ac:dyDescent="0.2">
      <c r="A4" s="34" t="s">
        <v>183</v>
      </c>
      <c r="B4" s="1648"/>
      <c r="C4" s="1648"/>
      <c r="D4" s="1648"/>
      <c r="E4" s="1648"/>
      <c r="F4" s="1648"/>
      <c r="G4" s="1648"/>
      <c r="H4" s="1648"/>
      <c r="I4" s="1648"/>
      <c r="J4" s="1648"/>
      <c r="K4" s="23" t="s">
        <v>1875</v>
      </c>
    </row>
    <row r="5" spans="1:14" s="9" customFormat="1" ht="25.15" customHeight="1" x14ac:dyDescent="0.2">
      <c r="A5" s="1649" t="s">
        <v>1667</v>
      </c>
      <c r="B5" s="1769" t="s">
        <v>1786</v>
      </c>
      <c r="C5" s="1769"/>
      <c r="D5" s="1769"/>
      <c r="E5" s="1769"/>
      <c r="F5" s="1796"/>
      <c r="G5" s="1769"/>
      <c r="H5" s="1769"/>
      <c r="I5" s="1769"/>
      <c r="J5" s="1769"/>
      <c r="K5" s="1652" t="s">
        <v>1003</v>
      </c>
    </row>
    <row r="6" spans="1:14" s="9" customFormat="1" ht="31.9" customHeight="1" x14ac:dyDescent="0.2">
      <c r="A6" s="1755"/>
      <c r="B6" s="278" t="s">
        <v>216</v>
      </c>
      <c r="C6" s="278" t="s">
        <v>708</v>
      </c>
      <c r="D6" s="278" t="s">
        <v>1026</v>
      </c>
      <c r="E6" s="278" t="s">
        <v>217</v>
      </c>
      <c r="F6" s="278" t="s">
        <v>218</v>
      </c>
      <c r="G6" s="278" t="s">
        <v>219</v>
      </c>
      <c r="H6" s="278" t="s">
        <v>220</v>
      </c>
      <c r="I6" s="278" t="s">
        <v>221</v>
      </c>
      <c r="J6" s="279" t="s">
        <v>12</v>
      </c>
      <c r="K6" s="1756"/>
    </row>
    <row r="7" spans="1:14" s="9" customFormat="1" ht="31.9" customHeight="1" x14ac:dyDescent="0.2">
      <c r="A7" s="1650"/>
      <c r="B7" s="276" t="s">
        <v>222</v>
      </c>
      <c r="C7" s="276" t="s">
        <v>223</v>
      </c>
      <c r="D7" s="276" t="s">
        <v>224</v>
      </c>
      <c r="E7" s="276" t="s">
        <v>225</v>
      </c>
      <c r="F7" s="276" t="s">
        <v>226</v>
      </c>
      <c r="G7" s="276" t="s">
        <v>227</v>
      </c>
      <c r="H7" s="276" t="s">
        <v>228</v>
      </c>
      <c r="I7" s="276" t="s">
        <v>229</v>
      </c>
      <c r="J7" s="277" t="s">
        <v>1259</v>
      </c>
      <c r="K7" s="1653"/>
    </row>
    <row r="8" spans="1:14" s="12" customFormat="1" ht="22.9" customHeight="1" x14ac:dyDescent="0.2">
      <c r="A8" s="253" t="s">
        <v>1689</v>
      </c>
      <c r="B8" s="254">
        <v>254</v>
      </c>
      <c r="C8" s="254">
        <v>1130</v>
      </c>
      <c r="D8" s="254">
        <v>71</v>
      </c>
      <c r="E8" s="254">
        <v>684</v>
      </c>
      <c r="F8" s="254">
        <v>1372</v>
      </c>
      <c r="G8" s="254">
        <v>1837</v>
      </c>
      <c r="H8" s="254">
        <v>7203</v>
      </c>
      <c r="I8" s="254">
        <v>5809</v>
      </c>
      <c r="J8" s="254">
        <f>SUM(B8:I8)</f>
        <v>18360</v>
      </c>
      <c r="K8" s="255" t="s">
        <v>186</v>
      </c>
    </row>
    <row r="9" spans="1:14" s="38" customFormat="1" ht="22.9" customHeight="1" x14ac:dyDescent="0.2">
      <c r="A9" s="256" t="s">
        <v>1690</v>
      </c>
      <c r="B9" s="257">
        <f t="shared" ref="B9:J9" si="0">B10+B14+B18+B22+B26+B30+B34+B38</f>
        <v>450</v>
      </c>
      <c r="C9" s="257">
        <f t="shared" si="0"/>
        <v>2121</v>
      </c>
      <c r="D9" s="257">
        <f t="shared" si="0"/>
        <v>127</v>
      </c>
      <c r="E9" s="257">
        <f t="shared" si="0"/>
        <v>1317</v>
      </c>
      <c r="F9" s="257">
        <f t="shared" si="0"/>
        <v>2608</v>
      </c>
      <c r="G9" s="257">
        <f t="shared" si="0"/>
        <v>3190</v>
      </c>
      <c r="H9" s="257">
        <f t="shared" si="0"/>
        <v>13178</v>
      </c>
      <c r="I9" s="257">
        <f t="shared" si="0"/>
        <v>10757</v>
      </c>
      <c r="J9" s="257">
        <f t="shared" si="0"/>
        <v>33748</v>
      </c>
      <c r="K9" s="258" t="s">
        <v>187</v>
      </c>
    </row>
    <row r="10" spans="1:14" s="650" customFormat="1" ht="22.9" customHeight="1" x14ac:dyDescent="0.2">
      <c r="A10" s="644" t="s">
        <v>1123</v>
      </c>
      <c r="B10" s="649">
        <f t="shared" ref="B10:J10" si="1">SUM(B11:B13)</f>
        <v>57</v>
      </c>
      <c r="C10" s="649">
        <f t="shared" si="1"/>
        <v>295</v>
      </c>
      <c r="D10" s="649">
        <f t="shared" si="1"/>
        <v>17</v>
      </c>
      <c r="E10" s="649">
        <f t="shared" si="1"/>
        <v>155</v>
      </c>
      <c r="F10" s="649">
        <f t="shared" si="1"/>
        <v>384</v>
      </c>
      <c r="G10" s="649">
        <f t="shared" si="1"/>
        <v>428</v>
      </c>
      <c r="H10" s="649">
        <f t="shared" si="1"/>
        <v>1827</v>
      </c>
      <c r="I10" s="649">
        <f t="shared" si="1"/>
        <v>1490</v>
      </c>
      <c r="J10" s="104">
        <f t="shared" si="1"/>
        <v>4653</v>
      </c>
      <c r="K10" s="646" t="s">
        <v>188</v>
      </c>
    </row>
    <row r="11" spans="1:14" s="352" customFormat="1" ht="22.9" customHeight="1" x14ac:dyDescent="0.2">
      <c r="A11" s="190" t="s">
        <v>1662</v>
      </c>
      <c r="B11" s="193">
        <v>33</v>
      </c>
      <c r="C11" s="193">
        <v>172</v>
      </c>
      <c r="D11" s="193">
        <v>11</v>
      </c>
      <c r="E11" s="193">
        <v>93</v>
      </c>
      <c r="F11" s="193">
        <v>216</v>
      </c>
      <c r="G11" s="193">
        <v>240</v>
      </c>
      <c r="H11" s="193">
        <v>989</v>
      </c>
      <c r="I11" s="193">
        <v>941</v>
      </c>
      <c r="J11" s="222">
        <f>SUM(B11:I11)</f>
        <v>2695</v>
      </c>
      <c r="K11" s="191" t="s">
        <v>189</v>
      </c>
    </row>
    <row r="12" spans="1:14" s="352" customFormat="1" ht="22.9" customHeight="1" x14ac:dyDescent="0.2">
      <c r="A12" s="190" t="s">
        <v>1663</v>
      </c>
      <c r="B12" s="193">
        <v>12</v>
      </c>
      <c r="C12" s="193">
        <v>83</v>
      </c>
      <c r="D12" s="193">
        <v>3</v>
      </c>
      <c r="E12" s="193">
        <v>46</v>
      </c>
      <c r="F12" s="193">
        <v>132</v>
      </c>
      <c r="G12" s="193">
        <v>120</v>
      </c>
      <c r="H12" s="193">
        <v>557</v>
      </c>
      <c r="I12" s="193">
        <v>364</v>
      </c>
      <c r="J12" s="222">
        <f>SUM(B12:I12)</f>
        <v>1317</v>
      </c>
      <c r="K12" s="191" t="s">
        <v>190</v>
      </c>
    </row>
    <row r="13" spans="1:14" s="352" customFormat="1" ht="22.9" customHeight="1" x14ac:dyDescent="0.2">
      <c r="A13" s="190" t="s">
        <v>191</v>
      </c>
      <c r="B13" s="193">
        <v>12</v>
      </c>
      <c r="C13" s="193">
        <v>40</v>
      </c>
      <c r="D13" s="193">
        <v>3</v>
      </c>
      <c r="E13" s="193">
        <v>16</v>
      </c>
      <c r="F13" s="193">
        <v>36</v>
      </c>
      <c r="G13" s="193">
        <v>68</v>
      </c>
      <c r="H13" s="193">
        <v>281</v>
      </c>
      <c r="I13" s="193">
        <v>185</v>
      </c>
      <c r="J13" s="222">
        <f>SUM(B13:I13)</f>
        <v>641</v>
      </c>
      <c r="K13" s="191" t="s">
        <v>1188</v>
      </c>
    </row>
    <row r="14" spans="1:14" s="650" customFormat="1" ht="22.9" customHeight="1" x14ac:dyDescent="0.2">
      <c r="A14" s="644" t="s">
        <v>192</v>
      </c>
      <c r="B14" s="649">
        <f t="shared" ref="B14:J14" si="2">SUM(B15:B17)</f>
        <v>60</v>
      </c>
      <c r="C14" s="649">
        <f t="shared" si="2"/>
        <v>329</v>
      </c>
      <c r="D14" s="649">
        <f t="shared" si="2"/>
        <v>28</v>
      </c>
      <c r="E14" s="649">
        <f t="shared" si="2"/>
        <v>182</v>
      </c>
      <c r="F14" s="649">
        <f t="shared" si="2"/>
        <v>360</v>
      </c>
      <c r="G14" s="649">
        <f t="shared" si="2"/>
        <v>470</v>
      </c>
      <c r="H14" s="649">
        <f t="shared" si="2"/>
        <v>1712</v>
      </c>
      <c r="I14" s="649">
        <f t="shared" si="2"/>
        <v>1499</v>
      </c>
      <c r="J14" s="104">
        <f t="shared" si="2"/>
        <v>4640</v>
      </c>
      <c r="K14" s="646" t="s">
        <v>193</v>
      </c>
    </row>
    <row r="15" spans="1:14" s="352" customFormat="1" ht="22.9" customHeight="1" x14ac:dyDescent="0.2">
      <c r="A15" s="190" t="s">
        <v>1662</v>
      </c>
      <c r="B15" s="193">
        <v>37</v>
      </c>
      <c r="C15" s="193">
        <v>242</v>
      </c>
      <c r="D15" s="193">
        <v>21</v>
      </c>
      <c r="E15" s="193">
        <v>119</v>
      </c>
      <c r="F15" s="193">
        <v>242</v>
      </c>
      <c r="G15" s="193">
        <v>300</v>
      </c>
      <c r="H15" s="193">
        <v>1075</v>
      </c>
      <c r="I15" s="193">
        <v>1059</v>
      </c>
      <c r="J15" s="222">
        <f>SUM(B15:I15)</f>
        <v>3095</v>
      </c>
      <c r="K15" s="191" t="s">
        <v>189</v>
      </c>
    </row>
    <row r="16" spans="1:14" s="352" customFormat="1" ht="22.9" customHeight="1" x14ac:dyDescent="0.2">
      <c r="A16" s="190" t="s">
        <v>1663</v>
      </c>
      <c r="B16" s="193">
        <v>15</v>
      </c>
      <c r="C16" s="193">
        <v>60</v>
      </c>
      <c r="D16" s="193">
        <v>5</v>
      </c>
      <c r="E16" s="193">
        <v>36</v>
      </c>
      <c r="F16" s="193">
        <v>89</v>
      </c>
      <c r="G16" s="193">
        <v>100</v>
      </c>
      <c r="H16" s="193">
        <v>433</v>
      </c>
      <c r="I16" s="193">
        <v>277</v>
      </c>
      <c r="J16" s="222">
        <f>SUM(B16:I16)</f>
        <v>1015</v>
      </c>
      <c r="K16" s="191" t="s">
        <v>190</v>
      </c>
    </row>
    <row r="17" spans="1:11" s="352" customFormat="1" ht="22.9" customHeight="1" x14ac:dyDescent="0.2">
      <c r="A17" s="190" t="s">
        <v>191</v>
      </c>
      <c r="B17" s="193">
        <v>8</v>
      </c>
      <c r="C17" s="193">
        <v>27</v>
      </c>
      <c r="D17" s="193">
        <v>2</v>
      </c>
      <c r="E17" s="193">
        <v>27</v>
      </c>
      <c r="F17" s="193">
        <v>29</v>
      </c>
      <c r="G17" s="193">
        <v>70</v>
      </c>
      <c r="H17" s="193">
        <v>204</v>
      </c>
      <c r="I17" s="193">
        <v>163</v>
      </c>
      <c r="J17" s="222">
        <f>SUM(B17:I17)</f>
        <v>530</v>
      </c>
      <c r="K17" s="191" t="s">
        <v>1188</v>
      </c>
    </row>
    <row r="18" spans="1:11" s="650" customFormat="1" ht="22.9" customHeight="1" x14ac:dyDescent="0.2">
      <c r="A18" s="644" t="s">
        <v>194</v>
      </c>
      <c r="B18" s="649">
        <f t="shared" ref="B18:J18" si="3">SUM(B19:B21)</f>
        <v>45</v>
      </c>
      <c r="C18" s="649">
        <f t="shared" si="3"/>
        <v>191</v>
      </c>
      <c r="D18" s="649">
        <f t="shared" si="3"/>
        <v>13</v>
      </c>
      <c r="E18" s="649">
        <f t="shared" si="3"/>
        <v>160</v>
      </c>
      <c r="F18" s="649">
        <f t="shared" si="3"/>
        <v>244</v>
      </c>
      <c r="G18" s="649">
        <f t="shared" si="3"/>
        <v>312</v>
      </c>
      <c r="H18" s="649">
        <f t="shared" si="3"/>
        <v>1232</v>
      </c>
      <c r="I18" s="649">
        <f t="shared" si="3"/>
        <v>1126</v>
      </c>
      <c r="J18" s="104">
        <f t="shared" si="3"/>
        <v>3323</v>
      </c>
      <c r="K18" s="646" t="s">
        <v>195</v>
      </c>
    </row>
    <row r="19" spans="1:11" s="352" customFormat="1" ht="22.9" customHeight="1" x14ac:dyDescent="0.2">
      <c r="A19" s="190" t="s">
        <v>1662</v>
      </c>
      <c r="B19" s="193">
        <v>24</v>
      </c>
      <c r="C19" s="193">
        <v>129</v>
      </c>
      <c r="D19" s="193">
        <v>9</v>
      </c>
      <c r="E19" s="193">
        <v>87</v>
      </c>
      <c r="F19" s="193">
        <v>141</v>
      </c>
      <c r="G19" s="193">
        <v>185</v>
      </c>
      <c r="H19" s="193">
        <v>660</v>
      </c>
      <c r="I19" s="193">
        <v>656</v>
      </c>
      <c r="J19" s="222">
        <f>SUM(B19:I19)</f>
        <v>1891</v>
      </c>
      <c r="K19" s="191" t="s">
        <v>189</v>
      </c>
    </row>
    <row r="20" spans="1:11" s="352" customFormat="1" ht="22.9" customHeight="1" x14ac:dyDescent="0.2">
      <c r="A20" s="190" t="s">
        <v>1663</v>
      </c>
      <c r="B20" s="193">
        <v>6</v>
      </c>
      <c r="C20" s="193">
        <v>32</v>
      </c>
      <c r="D20" s="193">
        <v>3</v>
      </c>
      <c r="E20" s="193">
        <v>28</v>
      </c>
      <c r="F20" s="193">
        <v>58</v>
      </c>
      <c r="G20" s="193">
        <v>66</v>
      </c>
      <c r="H20" s="193">
        <v>302</v>
      </c>
      <c r="I20" s="193">
        <v>236</v>
      </c>
      <c r="J20" s="222">
        <f>SUM(B20:I20)</f>
        <v>731</v>
      </c>
      <c r="K20" s="191" t="s">
        <v>190</v>
      </c>
    </row>
    <row r="21" spans="1:11" s="352" customFormat="1" ht="22.9" customHeight="1" x14ac:dyDescent="0.2">
      <c r="A21" s="190" t="s">
        <v>191</v>
      </c>
      <c r="B21" s="193">
        <v>15</v>
      </c>
      <c r="C21" s="193">
        <v>30</v>
      </c>
      <c r="D21" s="193">
        <v>1</v>
      </c>
      <c r="E21" s="193">
        <v>45</v>
      </c>
      <c r="F21" s="193">
        <v>45</v>
      </c>
      <c r="G21" s="193">
        <v>61</v>
      </c>
      <c r="H21" s="193">
        <v>270</v>
      </c>
      <c r="I21" s="193">
        <v>234</v>
      </c>
      <c r="J21" s="222">
        <f>SUM(B21:I21)</f>
        <v>701</v>
      </c>
      <c r="K21" s="191" t="s">
        <v>1188</v>
      </c>
    </row>
    <row r="22" spans="1:11" s="650" customFormat="1" ht="22.9" customHeight="1" x14ac:dyDescent="0.2">
      <c r="A22" s="644" t="s">
        <v>1011</v>
      </c>
      <c r="B22" s="649">
        <f t="shared" ref="B22:J22" si="4">SUM(B23:B25)</f>
        <v>77</v>
      </c>
      <c r="C22" s="649">
        <f t="shared" si="4"/>
        <v>437</v>
      </c>
      <c r="D22" s="649">
        <f t="shared" si="4"/>
        <v>28</v>
      </c>
      <c r="E22" s="649">
        <f t="shared" si="4"/>
        <v>253</v>
      </c>
      <c r="F22" s="649">
        <f t="shared" si="4"/>
        <v>506</v>
      </c>
      <c r="G22" s="649">
        <f t="shared" si="4"/>
        <v>612</v>
      </c>
      <c r="H22" s="649">
        <f t="shared" si="4"/>
        <v>2579</v>
      </c>
      <c r="I22" s="649">
        <f t="shared" si="4"/>
        <v>2101</v>
      </c>
      <c r="J22" s="104">
        <f t="shared" si="4"/>
        <v>6593</v>
      </c>
      <c r="K22" s="646" t="s">
        <v>1010</v>
      </c>
    </row>
    <row r="23" spans="1:11" s="352" customFormat="1" ht="22.9" customHeight="1" x14ac:dyDescent="0.2">
      <c r="A23" s="190" t="s">
        <v>1662</v>
      </c>
      <c r="B23" s="193">
        <v>32</v>
      </c>
      <c r="C23" s="193">
        <v>214</v>
      </c>
      <c r="D23" s="193">
        <v>18</v>
      </c>
      <c r="E23" s="193">
        <v>137</v>
      </c>
      <c r="F23" s="193">
        <v>225</v>
      </c>
      <c r="G23" s="193">
        <v>289</v>
      </c>
      <c r="H23" s="193">
        <v>983</v>
      </c>
      <c r="I23" s="193">
        <v>1116</v>
      </c>
      <c r="J23" s="222">
        <f>SUM(B23:I23)</f>
        <v>3014</v>
      </c>
      <c r="K23" s="191" t="s">
        <v>189</v>
      </c>
    </row>
    <row r="24" spans="1:11" s="352" customFormat="1" ht="22.9" customHeight="1" x14ac:dyDescent="0.2">
      <c r="A24" s="190" t="s">
        <v>1663</v>
      </c>
      <c r="B24" s="193">
        <v>18</v>
      </c>
      <c r="C24" s="193">
        <v>125</v>
      </c>
      <c r="D24" s="193">
        <v>8</v>
      </c>
      <c r="E24" s="193">
        <v>66</v>
      </c>
      <c r="F24" s="193">
        <v>179</v>
      </c>
      <c r="G24" s="193">
        <v>168</v>
      </c>
      <c r="H24" s="193">
        <v>911</v>
      </c>
      <c r="I24" s="193">
        <v>512</v>
      </c>
      <c r="J24" s="222">
        <f>SUM(B24:I24)</f>
        <v>1987</v>
      </c>
      <c r="K24" s="191" t="s">
        <v>190</v>
      </c>
    </row>
    <row r="25" spans="1:11" s="352" customFormat="1" ht="22.9" customHeight="1" x14ac:dyDescent="0.2">
      <c r="A25" s="647" t="s">
        <v>191</v>
      </c>
      <c r="B25" s="563">
        <v>27</v>
      </c>
      <c r="C25" s="563">
        <v>98</v>
      </c>
      <c r="D25" s="563">
        <v>2</v>
      </c>
      <c r="E25" s="563">
        <v>50</v>
      </c>
      <c r="F25" s="563">
        <v>102</v>
      </c>
      <c r="G25" s="563">
        <v>155</v>
      </c>
      <c r="H25" s="563">
        <v>685</v>
      </c>
      <c r="I25" s="563">
        <v>473</v>
      </c>
      <c r="J25" s="554">
        <f>SUM(B25:I25)</f>
        <v>1592</v>
      </c>
      <c r="K25" s="648" t="s">
        <v>1188</v>
      </c>
    </row>
    <row r="26" spans="1:11" s="650" customFormat="1" ht="22.9" customHeight="1" x14ac:dyDescent="0.2">
      <c r="A26" s="651" t="s">
        <v>1015</v>
      </c>
      <c r="B26" s="652">
        <f t="shared" ref="B26:J26" si="5">SUM(B27:B29)</f>
        <v>86</v>
      </c>
      <c r="C26" s="652">
        <f t="shared" si="5"/>
        <v>342</v>
      </c>
      <c r="D26" s="652">
        <f t="shared" si="5"/>
        <v>16</v>
      </c>
      <c r="E26" s="652">
        <f t="shared" si="5"/>
        <v>195</v>
      </c>
      <c r="F26" s="652">
        <f t="shared" si="5"/>
        <v>451</v>
      </c>
      <c r="G26" s="652">
        <f t="shared" si="5"/>
        <v>527</v>
      </c>
      <c r="H26" s="652">
        <f t="shared" si="5"/>
        <v>2321</v>
      </c>
      <c r="I26" s="652">
        <f t="shared" si="5"/>
        <v>1691</v>
      </c>
      <c r="J26" s="102">
        <f t="shared" si="5"/>
        <v>5629</v>
      </c>
      <c r="K26" s="653" t="s">
        <v>1013</v>
      </c>
    </row>
    <row r="27" spans="1:11" s="352" customFormat="1" ht="22.9" customHeight="1" x14ac:dyDescent="0.2">
      <c r="A27" s="190" t="s">
        <v>1662</v>
      </c>
      <c r="B27" s="193">
        <v>23</v>
      </c>
      <c r="C27" s="193">
        <v>136</v>
      </c>
      <c r="D27" s="193">
        <v>12</v>
      </c>
      <c r="E27" s="193">
        <v>76</v>
      </c>
      <c r="F27" s="193">
        <v>160</v>
      </c>
      <c r="G27" s="193">
        <v>193</v>
      </c>
      <c r="H27" s="193">
        <v>827</v>
      </c>
      <c r="I27" s="193">
        <v>722</v>
      </c>
      <c r="J27" s="222">
        <f>SUM(B27:I27)</f>
        <v>2149</v>
      </c>
      <c r="K27" s="191" t="s">
        <v>189</v>
      </c>
    </row>
    <row r="28" spans="1:11" s="352" customFormat="1" ht="22.9" customHeight="1" x14ac:dyDescent="0.2">
      <c r="A28" s="190" t="s">
        <v>1663</v>
      </c>
      <c r="B28" s="193">
        <v>42</v>
      </c>
      <c r="C28" s="193">
        <v>140</v>
      </c>
      <c r="D28" s="193">
        <v>1</v>
      </c>
      <c r="E28" s="193">
        <v>75</v>
      </c>
      <c r="F28" s="193">
        <v>206</v>
      </c>
      <c r="G28" s="193">
        <v>218</v>
      </c>
      <c r="H28" s="193">
        <v>1080</v>
      </c>
      <c r="I28" s="193">
        <v>620</v>
      </c>
      <c r="J28" s="222">
        <f>SUM(B28:I28)</f>
        <v>2382</v>
      </c>
      <c r="K28" s="191" t="s">
        <v>190</v>
      </c>
    </row>
    <row r="29" spans="1:11" s="352" customFormat="1" ht="22.9" customHeight="1" x14ac:dyDescent="0.2">
      <c r="A29" s="190" t="s">
        <v>191</v>
      </c>
      <c r="B29" s="193">
        <v>21</v>
      </c>
      <c r="C29" s="193">
        <v>66</v>
      </c>
      <c r="D29" s="193">
        <v>3</v>
      </c>
      <c r="E29" s="193">
        <v>44</v>
      </c>
      <c r="F29" s="193">
        <v>85</v>
      </c>
      <c r="G29" s="193">
        <v>116</v>
      </c>
      <c r="H29" s="193">
        <v>414</v>
      </c>
      <c r="I29" s="193">
        <v>349</v>
      </c>
      <c r="J29" s="222">
        <f>SUM(B29:I29)</f>
        <v>1098</v>
      </c>
      <c r="K29" s="191" t="s">
        <v>1188</v>
      </c>
    </row>
    <row r="30" spans="1:11" s="650" customFormat="1" ht="22.9" customHeight="1" x14ac:dyDescent="0.2">
      <c r="A30" s="644" t="s">
        <v>1124</v>
      </c>
      <c r="B30" s="649">
        <f t="shared" ref="B30:J30" si="6">SUM(B31:B33)</f>
        <v>39</v>
      </c>
      <c r="C30" s="649">
        <f t="shared" si="6"/>
        <v>188</v>
      </c>
      <c r="D30" s="649">
        <f t="shared" si="6"/>
        <v>9</v>
      </c>
      <c r="E30" s="649">
        <f t="shared" si="6"/>
        <v>150</v>
      </c>
      <c r="F30" s="649">
        <f t="shared" si="6"/>
        <v>246</v>
      </c>
      <c r="G30" s="649">
        <f t="shared" si="6"/>
        <v>295</v>
      </c>
      <c r="H30" s="649">
        <f t="shared" si="6"/>
        <v>1168</v>
      </c>
      <c r="I30" s="649">
        <f t="shared" si="6"/>
        <v>1082</v>
      </c>
      <c r="J30" s="104">
        <f t="shared" si="6"/>
        <v>3177</v>
      </c>
      <c r="K30" s="646" t="s">
        <v>1016</v>
      </c>
    </row>
    <row r="31" spans="1:11" s="352" customFormat="1" ht="22.9" customHeight="1" x14ac:dyDescent="0.2">
      <c r="A31" s="190" t="s">
        <v>1662</v>
      </c>
      <c r="B31" s="193">
        <v>14</v>
      </c>
      <c r="C31" s="193">
        <v>116</v>
      </c>
      <c r="D31" s="193">
        <v>7</v>
      </c>
      <c r="E31" s="193">
        <v>79</v>
      </c>
      <c r="F31" s="193">
        <v>139</v>
      </c>
      <c r="G31" s="193">
        <v>179</v>
      </c>
      <c r="H31" s="193">
        <v>600</v>
      </c>
      <c r="I31" s="193">
        <v>618</v>
      </c>
      <c r="J31" s="222">
        <f>SUM(B31:I31)</f>
        <v>1752</v>
      </c>
      <c r="K31" s="191" t="s">
        <v>189</v>
      </c>
    </row>
    <row r="32" spans="1:11" s="352" customFormat="1" ht="22.9" customHeight="1" x14ac:dyDescent="0.2">
      <c r="A32" s="190" t="s">
        <v>1663</v>
      </c>
      <c r="B32" s="193">
        <v>8</v>
      </c>
      <c r="C32" s="193">
        <v>28</v>
      </c>
      <c r="D32" s="193">
        <v>2</v>
      </c>
      <c r="E32" s="193">
        <v>33</v>
      </c>
      <c r="F32" s="193">
        <v>54</v>
      </c>
      <c r="G32" s="193">
        <v>55</v>
      </c>
      <c r="H32" s="193">
        <v>282</v>
      </c>
      <c r="I32" s="193">
        <v>221</v>
      </c>
      <c r="J32" s="222">
        <f>SUM(B32:I32)</f>
        <v>683</v>
      </c>
      <c r="K32" s="191" t="s">
        <v>190</v>
      </c>
    </row>
    <row r="33" spans="1:11" s="352" customFormat="1" ht="22.9" customHeight="1" x14ac:dyDescent="0.2">
      <c r="A33" s="190" t="s">
        <v>191</v>
      </c>
      <c r="B33" s="193">
        <v>17</v>
      </c>
      <c r="C33" s="193">
        <v>44</v>
      </c>
      <c r="D33" s="193" t="s">
        <v>16</v>
      </c>
      <c r="E33" s="193">
        <v>38</v>
      </c>
      <c r="F33" s="193">
        <v>53</v>
      </c>
      <c r="G33" s="193">
        <v>61</v>
      </c>
      <c r="H33" s="193">
        <v>286</v>
      </c>
      <c r="I33" s="193">
        <v>243</v>
      </c>
      <c r="J33" s="222">
        <f>SUM(B33:I33)</f>
        <v>742</v>
      </c>
      <c r="K33" s="191" t="s">
        <v>1188</v>
      </c>
    </row>
    <row r="34" spans="1:11" s="650" customFormat="1" ht="22.9" customHeight="1" x14ac:dyDescent="0.2">
      <c r="A34" s="644" t="s">
        <v>196</v>
      </c>
      <c r="B34" s="649">
        <f t="shared" ref="B34:J34" si="7">SUM(B35:B37)</f>
        <v>44</v>
      </c>
      <c r="C34" s="649">
        <f t="shared" si="7"/>
        <v>192</v>
      </c>
      <c r="D34" s="649">
        <f t="shared" si="7"/>
        <v>10</v>
      </c>
      <c r="E34" s="649">
        <f t="shared" si="7"/>
        <v>157</v>
      </c>
      <c r="F34" s="649">
        <f t="shared" si="7"/>
        <v>258</v>
      </c>
      <c r="G34" s="649">
        <f t="shared" si="7"/>
        <v>309</v>
      </c>
      <c r="H34" s="649">
        <f t="shared" si="7"/>
        <v>1299</v>
      </c>
      <c r="I34" s="649">
        <f>SUM(I35:I37)</f>
        <v>1100</v>
      </c>
      <c r="J34" s="104">
        <f t="shared" si="7"/>
        <v>3369</v>
      </c>
      <c r="K34" s="646" t="s">
        <v>197</v>
      </c>
    </row>
    <row r="35" spans="1:11" s="352" customFormat="1" ht="22.9" customHeight="1" x14ac:dyDescent="0.2">
      <c r="A35" s="190" t="s">
        <v>1662</v>
      </c>
      <c r="B35" s="193">
        <v>15</v>
      </c>
      <c r="C35" s="193">
        <v>92</v>
      </c>
      <c r="D35" s="193">
        <v>6</v>
      </c>
      <c r="E35" s="193">
        <v>81</v>
      </c>
      <c r="F35" s="193">
        <v>119</v>
      </c>
      <c r="G35" s="193">
        <v>152</v>
      </c>
      <c r="H35" s="193">
        <v>546</v>
      </c>
      <c r="I35" s="193">
        <v>533</v>
      </c>
      <c r="J35" s="222">
        <f>SUM(B35:I35)</f>
        <v>1544</v>
      </c>
      <c r="K35" s="191" t="s">
        <v>189</v>
      </c>
    </row>
    <row r="36" spans="1:11" s="352" customFormat="1" ht="22.9" customHeight="1" x14ac:dyDescent="0.2">
      <c r="A36" s="190" t="s">
        <v>1663</v>
      </c>
      <c r="B36" s="193">
        <v>13</v>
      </c>
      <c r="C36" s="193">
        <v>64</v>
      </c>
      <c r="D36" s="193">
        <v>4</v>
      </c>
      <c r="E36" s="193">
        <v>38</v>
      </c>
      <c r="F36" s="193">
        <v>98</v>
      </c>
      <c r="G36" s="193">
        <v>108</v>
      </c>
      <c r="H36" s="193">
        <v>509</v>
      </c>
      <c r="I36" s="193">
        <v>354</v>
      </c>
      <c r="J36" s="222">
        <f>SUM(B36:I36)</f>
        <v>1188</v>
      </c>
      <c r="K36" s="191" t="s">
        <v>190</v>
      </c>
    </row>
    <row r="37" spans="1:11" s="352" customFormat="1" ht="22.9" customHeight="1" x14ac:dyDescent="0.2">
      <c r="A37" s="190" t="s">
        <v>191</v>
      </c>
      <c r="B37" s="193">
        <v>16</v>
      </c>
      <c r="C37" s="193">
        <v>36</v>
      </c>
      <c r="D37" s="193" t="s">
        <v>16</v>
      </c>
      <c r="E37" s="193">
        <v>38</v>
      </c>
      <c r="F37" s="193">
        <v>41</v>
      </c>
      <c r="G37" s="193">
        <v>49</v>
      </c>
      <c r="H37" s="193">
        <v>244</v>
      </c>
      <c r="I37" s="193">
        <v>213</v>
      </c>
      <c r="J37" s="222">
        <f>SUM(B37:I37)</f>
        <v>637</v>
      </c>
      <c r="K37" s="191" t="s">
        <v>1188</v>
      </c>
    </row>
    <row r="38" spans="1:11" s="650" customFormat="1" ht="22.9" customHeight="1" x14ac:dyDescent="0.2">
      <c r="A38" s="644" t="s">
        <v>34</v>
      </c>
      <c r="B38" s="649">
        <f t="shared" ref="B38:J38" si="8">SUM(B39:B41)</f>
        <v>42</v>
      </c>
      <c r="C38" s="649">
        <f t="shared" si="8"/>
        <v>147</v>
      </c>
      <c r="D38" s="649">
        <f t="shared" si="8"/>
        <v>6</v>
      </c>
      <c r="E38" s="649">
        <f t="shared" si="8"/>
        <v>65</v>
      </c>
      <c r="F38" s="649">
        <f t="shared" si="8"/>
        <v>159</v>
      </c>
      <c r="G38" s="649">
        <f t="shared" si="8"/>
        <v>237</v>
      </c>
      <c r="H38" s="649">
        <f t="shared" si="8"/>
        <v>1040</v>
      </c>
      <c r="I38" s="649">
        <f t="shared" si="8"/>
        <v>668</v>
      </c>
      <c r="J38" s="104">
        <f t="shared" si="8"/>
        <v>2364</v>
      </c>
      <c r="K38" s="646" t="s">
        <v>198</v>
      </c>
    </row>
    <row r="39" spans="1:11" s="352" customFormat="1" ht="22.9" customHeight="1" x14ac:dyDescent="0.2">
      <c r="A39" s="190" t="s">
        <v>1662</v>
      </c>
      <c r="B39" s="193">
        <v>3</v>
      </c>
      <c r="C39" s="193">
        <v>25</v>
      </c>
      <c r="D39" s="193" t="s">
        <v>16</v>
      </c>
      <c r="E39" s="193">
        <v>9</v>
      </c>
      <c r="F39" s="193">
        <v>20</v>
      </c>
      <c r="G39" s="193">
        <v>23</v>
      </c>
      <c r="H39" s="193">
        <v>111</v>
      </c>
      <c r="I39" s="193">
        <v>62</v>
      </c>
      <c r="J39" s="222">
        <f>SUM(B39:I39)</f>
        <v>253</v>
      </c>
      <c r="K39" s="191" t="s">
        <v>189</v>
      </c>
    </row>
    <row r="40" spans="1:11" s="352" customFormat="1" ht="22.9" customHeight="1" x14ac:dyDescent="0.2">
      <c r="A40" s="190" t="s">
        <v>1663</v>
      </c>
      <c r="B40" s="193">
        <v>24</v>
      </c>
      <c r="C40" s="193">
        <v>98</v>
      </c>
      <c r="D40" s="193">
        <v>4</v>
      </c>
      <c r="E40" s="193">
        <v>42</v>
      </c>
      <c r="F40" s="193">
        <v>105</v>
      </c>
      <c r="G40" s="193">
        <v>154</v>
      </c>
      <c r="H40" s="193">
        <v>692</v>
      </c>
      <c r="I40" s="193">
        <v>468</v>
      </c>
      <c r="J40" s="222">
        <f>SUM(B40:I40)</f>
        <v>1587</v>
      </c>
      <c r="K40" s="191" t="s">
        <v>190</v>
      </c>
    </row>
    <row r="41" spans="1:11" s="352" customFormat="1" ht="22.9" customHeight="1" x14ac:dyDescent="0.2">
      <c r="A41" s="195" t="s">
        <v>191</v>
      </c>
      <c r="B41" s="196">
        <v>15</v>
      </c>
      <c r="C41" s="196">
        <v>24</v>
      </c>
      <c r="D41" s="196">
        <v>2</v>
      </c>
      <c r="E41" s="196">
        <v>14</v>
      </c>
      <c r="F41" s="196">
        <v>34</v>
      </c>
      <c r="G41" s="196">
        <v>60</v>
      </c>
      <c r="H41" s="196">
        <v>237</v>
      </c>
      <c r="I41" s="196">
        <v>138</v>
      </c>
      <c r="J41" s="488">
        <f>SUM(B41:I41)</f>
        <v>524</v>
      </c>
      <c r="K41" s="197" t="s">
        <v>1188</v>
      </c>
    </row>
  </sheetData>
  <mergeCells count="7">
    <mergeCell ref="A1:K1"/>
    <mergeCell ref="A2:K2"/>
    <mergeCell ref="A3:K3"/>
    <mergeCell ref="B4:J4"/>
    <mergeCell ref="A5:A7"/>
    <mergeCell ref="B5:J5"/>
    <mergeCell ref="K5:K7"/>
  </mergeCells>
  <printOptions horizontalCentered="1"/>
  <pageMargins left="0.5" right="0.5" top="0.5" bottom="0.5" header="0" footer="0"/>
  <pageSetup paperSize="9" scale="90" fitToHeight="0" orientation="landscape" r:id="rId1"/>
  <headerFooter alignWithMargins="0">
    <oddFooter>&amp;C&amp;P</oddFooter>
  </headerFooter>
  <rowBreaks count="1" manualBreakCount="1">
    <brk id="25" max="10"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FF96F-DB3B-47AE-97E9-737A89520570}">
  <sheetPr>
    <tabColor theme="7" tint="-0.499984740745262"/>
    <pageSetUpPr fitToPage="1"/>
  </sheetPr>
  <dimension ref="A1:Q17"/>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1021</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231</v>
      </c>
    </row>
    <row r="3" spans="1:17" s="7" customFormat="1" ht="36" customHeight="1" x14ac:dyDescent="0.2">
      <c r="A3" s="1647" t="s">
        <v>1691</v>
      </c>
      <c r="B3" s="1647"/>
      <c r="C3" s="1647"/>
      <c r="D3" s="1647"/>
      <c r="E3" s="1647"/>
      <c r="F3" s="1647"/>
      <c r="G3" s="1647"/>
      <c r="H3" s="1647"/>
      <c r="I3" s="1647"/>
      <c r="J3" s="1647"/>
      <c r="K3" s="1647"/>
      <c r="L3" s="1647"/>
      <c r="M3" s="1647"/>
      <c r="N3" s="1647"/>
    </row>
    <row r="4" spans="1:17" s="12" customFormat="1" x14ac:dyDescent="0.2">
      <c r="A4" s="34" t="s">
        <v>199</v>
      </c>
      <c r="B4" s="24"/>
      <c r="C4" s="1648"/>
      <c r="D4" s="1648"/>
      <c r="E4" s="1801"/>
      <c r="F4" s="1801"/>
      <c r="G4" s="1801"/>
      <c r="H4" s="1801"/>
      <c r="I4" s="1801"/>
      <c r="J4" s="1801"/>
      <c r="K4" s="1801"/>
      <c r="L4" s="1801"/>
      <c r="N4" s="25" t="s">
        <v>1876</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SUM(C9:C16)</f>
        <v>71</v>
      </c>
      <c r="D8" s="110">
        <f t="shared" ref="D8:J8" si="0">SUM(D9:D16)</f>
        <v>46</v>
      </c>
      <c r="E8" s="110">
        <f t="shared" si="0"/>
        <v>58</v>
      </c>
      <c r="F8" s="110">
        <f t="shared" si="0"/>
        <v>200</v>
      </c>
      <c r="G8" s="110">
        <f t="shared" si="0"/>
        <v>570</v>
      </c>
      <c r="H8" s="110">
        <f>SUM(H9:H16)</f>
        <v>123</v>
      </c>
      <c r="I8" s="110">
        <f t="shared" si="0"/>
        <v>317</v>
      </c>
      <c r="J8" s="110">
        <f t="shared" si="0"/>
        <v>129</v>
      </c>
      <c r="K8" s="297">
        <f>SUM(K9:K16)</f>
        <v>1514</v>
      </c>
      <c r="L8" s="293">
        <f>SUM(L9:L16)</f>
        <v>1163</v>
      </c>
      <c r="M8" s="1799" t="s">
        <v>12</v>
      </c>
      <c r="N8" s="1800"/>
    </row>
    <row r="9" spans="1:17" s="38" customFormat="1" ht="35.1" customHeight="1" x14ac:dyDescent="0.2">
      <c r="A9" s="224" t="s">
        <v>617</v>
      </c>
      <c r="B9" s="286" t="s">
        <v>920</v>
      </c>
      <c r="C9" s="64">
        <v>5</v>
      </c>
      <c r="D9" s="64">
        <v>7</v>
      </c>
      <c r="E9" s="64">
        <v>3</v>
      </c>
      <c r="F9" s="64">
        <v>28</v>
      </c>
      <c r="G9" s="64">
        <v>45</v>
      </c>
      <c r="H9" s="64">
        <v>4</v>
      </c>
      <c r="I9" s="64">
        <v>22</v>
      </c>
      <c r="J9" s="64">
        <v>11</v>
      </c>
      <c r="K9" s="298">
        <f t="shared" ref="K9:K16" si="1">SUM(C9:J9)</f>
        <v>125</v>
      </c>
      <c r="L9" s="294">
        <v>98</v>
      </c>
      <c r="M9" s="281" t="s">
        <v>234</v>
      </c>
      <c r="N9" s="226" t="s">
        <v>617</v>
      </c>
    </row>
    <row r="10" spans="1:17" s="12" customFormat="1" ht="35.1" customHeight="1" x14ac:dyDescent="0.2">
      <c r="A10" s="287" t="s">
        <v>618</v>
      </c>
      <c r="B10" s="288" t="s">
        <v>921</v>
      </c>
      <c r="C10" s="65">
        <v>12</v>
      </c>
      <c r="D10" s="65">
        <v>7</v>
      </c>
      <c r="E10" s="65">
        <v>12</v>
      </c>
      <c r="F10" s="65">
        <v>21</v>
      </c>
      <c r="G10" s="65">
        <v>170</v>
      </c>
      <c r="H10" s="65">
        <v>30</v>
      </c>
      <c r="I10" s="65">
        <v>94</v>
      </c>
      <c r="J10" s="65">
        <v>28</v>
      </c>
      <c r="K10" s="299">
        <f t="shared" si="1"/>
        <v>374</v>
      </c>
      <c r="L10" s="295">
        <v>296</v>
      </c>
      <c r="M10" s="280" t="s">
        <v>235</v>
      </c>
      <c r="N10" s="283" t="s">
        <v>618</v>
      </c>
    </row>
    <row r="11" spans="1:17" s="38" customFormat="1" ht="35.1" customHeight="1" x14ac:dyDescent="0.2">
      <c r="A11" s="224" t="s">
        <v>619</v>
      </c>
      <c r="B11" s="286" t="s">
        <v>922</v>
      </c>
      <c r="C11" s="64">
        <v>17</v>
      </c>
      <c r="D11" s="64">
        <v>8</v>
      </c>
      <c r="E11" s="64">
        <v>11</v>
      </c>
      <c r="F11" s="64">
        <v>37</v>
      </c>
      <c r="G11" s="64">
        <v>115</v>
      </c>
      <c r="H11" s="64">
        <v>31</v>
      </c>
      <c r="I11" s="64">
        <v>62</v>
      </c>
      <c r="J11" s="64">
        <v>19</v>
      </c>
      <c r="K11" s="298">
        <f t="shared" si="1"/>
        <v>300</v>
      </c>
      <c r="L11" s="294">
        <v>228</v>
      </c>
      <c r="M11" s="281" t="s">
        <v>236</v>
      </c>
      <c r="N11" s="226" t="s">
        <v>619</v>
      </c>
    </row>
    <row r="12" spans="1:17" s="12" customFormat="1" ht="35.1" customHeight="1" x14ac:dyDescent="0.2">
      <c r="A12" s="287" t="s">
        <v>868</v>
      </c>
      <c r="B12" s="288" t="s">
        <v>923</v>
      </c>
      <c r="C12" s="65">
        <v>32</v>
      </c>
      <c r="D12" s="65">
        <v>21</v>
      </c>
      <c r="E12" s="65">
        <v>29</v>
      </c>
      <c r="F12" s="65">
        <v>100</v>
      </c>
      <c r="G12" s="65">
        <v>216</v>
      </c>
      <c r="H12" s="65">
        <v>52</v>
      </c>
      <c r="I12" s="65">
        <v>124</v>
      </c>
      <c r="J12" s="65">
        <v>56</v>
      </c>
      <c r="K12" s="299">
        <f t="shared" si="1"/>
        <v>630</v>
      </c>
      <c r="L12" s="295">
        <v>473</v>
      </c>
      <c r="M12" s="280" t="s">
        <v>237</v>
      </c>
      <c r="N12" s="283" t="s">
        <v>868</v>
      </c>
    </row>
    <row r="13" spans="1:17" s="38" customFormat="1" ht="35.1" customHeight="1" x14ac:dyDescent="0.2">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
      <c r="A16" s="289" t="s">
        <v>872</v>
      </c>
      <c r="B16" s="290" t="s">
        <v>928</v>
      </c>
      <c r="C16" s="166">
        <v>2</v>
      </c>
      <c r="D16" s="166">
        <v>1</v>
      </c>
      <c r="E16" s="166">
        <v>3</v>
      </c>
      <c r="F16" s="166">
        <v>8</v>
      </c>
      <c r="G16" s="166">
        <v>12</v>
      </c>
      <c r="H16" s="166">
        <v>3</v>
      </c>
      <c r="I16" s="166">
        <v>9</v>
      </c>
      <c r="J16" s="166">
        <v>7</v>
      </c>
      <c r="K16" s="300">
        <f t="shared" si="1"/>
        <v>45</v>
      </c>
      <c r="L16" s="296">
        <v>35</v>
      </c>
      <c r="M16" s="282" t="s">
        <v>239</v>
      </c>
      <c r="N16" s="284" t="s">
        <v>872</v>
      </c>
    </row>
    <row r="17" spans="1:14" s="12" customFormat="1" ht="18.75" customHeight="1" x14ac:dyDescent="0.2">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4:L4"/>
    <mergeCell ref="C5:J5"/>
    <mergeCell ref="B5:B7"/>
    <mergeCell ref="A5:A7"/>
    <mergeCell ref="M5:M7"/>
    <mergeCell ref="N5:N7"/>
    <mergeCell ref="L5:L7"/>
    <mergeCell ref="K5:K7"/>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25FA-509C-4926-A57A-6D8F2685155A}">
  <sheetPr>
    <tabColor theme="7" tint="-0.499984740745262"/>
    <pageSetUpPr fitToPage="1"/>
  </sheetPr>
  <dimension ref="A1:Q17"/>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1022</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243</v>
      </c>
    </row>
    <row r="3" spans="1:17" s="7" customFormat="1" ht="36" customHeight="1" x14ac:dyDescent="0.2">
      <c r="A3" s="1647" t="s">
        <v>1696</v>
      </c>
      <c r="B3" s="1647"/>
      <c r="C3" s="1647"/>
      <c r="D3" s="1647"/>
      <c r="E3" s="1647"/>
      <c r="F3" s="1647"/>
      <c r="G3" s="1647"/>
      <c r="H3" s="1647"/>
      <c r="I3" s="1647"/>
      <c r="J3" s="1647"/>
      <c r="K3" s="1647"/>
      <c r="L3" s="1647"/>
      <c r="M3" s="1647"/>
      <c r="N3" s="1647"/>
    </row>
    <row r="4" spans="1:17" s="12" customFormat="1" x14ac:dyDescent="0.2">
      <c r="A4" s="34" t="s">
        <v>201</v>
      </c>
      <c r="B4" s="24"/>
      <c r="C4" s="1648"/>
      <c r="D4" s="1648"/>
      <c r="E4" s="1801"/>
      <c r="F4" s="1801"/>
      <c r="G4" s="1801"/>
      <c r="H4" s="1801"/>
      <c r="I4" s="1801"/>
      <c r="J4" s="1801"/>
      <c r="K4" s="1801"/>
      <c r="L4" s="1801"/>
      <c r="N4" s="215" t="s">
        <v>1877</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 t="shared" ref="C8:I8" si="0">SUM(C9:C16)</f>
        <v>50</v>
      </c>
      <c r="D8" s="110">
        <f>SUM(D9:D16)</f>
        <v>25</v>
      </c>
      <c r="E8" s="110">
        <f>SUM(E9:E16)</f>
        <v>36</v>
      </c>
      <c r="F8" s="110">
        <f t="shared" si="0"/>
        <v>147</v>
      </c>
      <c r="G8" s="110">
        <f t="shared" si="0"/>
        <v>374</v>
      </c>
      <c r="H8" s="110">
        <f t="shared" si="0"/>
        <v>81</v>
      </c>
      <c r="I8" s="110">
        <f t="shared" si="0"/>
        <v>204</v>
      </c>
      <c r="J8" s="110">
        <f>SUM(J9:J16)</f>
        <v>84</v>
      </c>
      <c r="K8" s="297">
        <f>SUM(K9:K16)</f>
        <v>1001</v>
      </c>
      <c r="L8" s="293">
        <f>SUM(L9:L16)</f>
        <v>778</v>
      </c>
      <c r="M8" s="1799" t="s">
        <v>12</v>
      </c>
      <c r="N8" s="1800"/>
    </row>
    <row r="9" spans="1:17" s="38" customFormat="1" ht="35.1" customHeight="1" x14ac:dyDescent="0.2">
      <c r="A9" s="224" t="s">
        <v>617</v>
      </c>
      <c r="B9" s="286" t="s">
        <v>920</v>
      </c>
      <c r="C9" s="64">
        <v>3</v>
      </c>
      <c r="D9" s="64">
        <v>4</v>
      </c>
      <c r="E9" s="64">
        <v>1</v>
      </c>
      <c r="F9" s="64">
        <v>21</v>
      </c>
      <c r="G9" s="64">
        <v>33</v>
      </c>
      <c r="H9" s="64">
        <v>1</v>
      </c>
      <c r="I9" s="64">
        <v>16</v>
      </c>
      <c r="J9" s="64">
        <v>8</v>
      </c>
      <c r="K9" s="298">
        <f>SUM(C9:J9)</f>
        <v>87</v>
      </c>
      <c r="L9" s="294">
        <v>73</v>
      </c>
      <c r="M9" s="281" t="s">
        <v>234</v>
      </c>
      <c r="N9" s="226" t="s">
        <v>617</v>
      </c>
    </row>
    <row r="10" spans="1:17" s="12" customFormat="1" ht="35.1" customHeight="1" x14ac:dyDescent="0.2">
      <c r="A10" s="287" t="s">
        <v>618</v>
      </c>
      <c r="B10" s="288" t="s">
        <v>921</v>
      </c>
      <c r="C10" s="65">
        <v>4</v>
      </c>
      <c r="D10" s="65">
        <v>3</v>
      </c>
      <c r="E10" s="65">
        <v>5</v>
      </c>
      <c r="F10" s="65">
        <v>13</v>
      </c>
      <c r="G10" s="65">
        <v>88</v>
      </c>
      <c r="H10" s="65">
        <v>10</v>
      </c>
      <c r="I10" s="65">
        <v>50</v>
      </c>
      <c r="J10" s="65">
        <v>14</v>
      </c>
      <c r="K10" s="299">
        <f t="shared" ref="K10:K16" si="1">SUM(C10:J10)</f>
        <v>187</v>
      </c>
      <c r="L10" s="295">
        <v>155</v>
      </c>
      <c r="M10" s="280" t="s">
        <v>235</v>
      </c>
      <c r="N10" s="283" t="s">
        <v>618</v>
      </c>
    </row>
    <row r="11" spans="1:17" s="38" customFormat="1" ht="35.1" customHeight="1" x14ac:dyDescent="0.2">
      <c r="A11" s="224" t="s">
        <v>619</v>
      </c>
      <c r="B11" s="286" t="s">
        <v>922</v>
      </c>
      <c r="C11" s="64">
        <v>14</v>
      </c>
      <c r="D11" s="64">
        <v>5</v>
      </c>
      <c r="E11" s="64">
        <v>7</v>
      </c>
      <c r="F11" s="64">
        <v>22</v>
      </c>
      <c r="G11" s="64">
        <v>91</v>
      </c>
      <c r="H11" s="64">
        <v>27</v>
      </c>
      <c r="I11" s="64">
        <v>47</v>
      </c>
      <c r="J11" s="64">
        <v>10</v>
      </c>
      <c r="K11" s="298">
        <f t="shared" si="1"/>
        <v>223</v>
      </c>
      <c r="L11" s="294">
        <v>175</v>
      </c>
      <c r="M11" s="281" t="s">
        <v>236</v>
      </c>
      <c r="N11" s="226" t="s">
        <v>619</v>
      </c>
    </row>
    <row r="12" spans="1:17" s="12" customFormat="1" ht="35.1" customHeight="1" x14ac:dyDescent="0.2">
      <c r="A12" s="287" t="s">
        <v>868</v>
      </c>
      <c r="B12" s="288" t="s">
        <v>923</v>
      </c>
      <c r="C12" s="65">
        <v>24</v>
      </c>
      <c r="D12" s="65">
        <v>10</v>
      </c>
      <c r="E12" s="65">
        <v>20</v>
      </c>
      <c r="F12" s="65">
        <v>77</v>
      </c>
      <c r="G12" s="65">
        <v>138</v>
      </c>
      <c r="H12" s="65">
        <v>37</v>
      </c>
      <c r="I12" s="65">
        <v>77</v>
      </c>
      <c r="J12" s="65">
        <v>40</v>
      </c>
      <c r="K12" s="299">
        <f t="shared" si="1"/>
        <v>423</v>
      </c>
      <c r="L12" s="295">
        <v>311</v>
      </c>
      <c r="M12" s="280" t="s">
        <v>237</v>
      </c>
      <c r="N12" s="283" t="s">
        <v>868</v>
      </c>
    </row>
    <row r="13" spans="1:17" s="38" customFormat="1" ht="35.1" customHeight="1" x14ac:dyDescent="0.2">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
      <c r="A16" s="289" t="s">
        <v>872</v>
      </c>
      <c r="B16" s="290" t="s">
        <v>928</v>
      </c>
      <c r="C16" s="166">
        <v>2</v>
      </c>
      <c r="D16" s="166">
        <v>1</v>
      </c>
      <c r="E16" s="166">
        <v>3</v>
      </c>
      <c r="F16" s="166">
        <v>8</v>
      </c>
      <c r="G16" s="166">
        <v>12</v>
      </c>
      <c r="H16" s="166">
        <v>3</v>
      </c>
      <c r="I16" s="166">
        <v>8</v>
      </c>
      <c r="J16" s="166">
        <v>4</v>
      </c>
      <c r="K16" s="300">
        <f t="shared" si="1"/>
        <v>41</v>
      </c>
      <c r="L16" s="296">
        <v>31</v>
      </c>
      <c r="M16" s="282" t="s">
        <v>239</v>
      </c>
      <c r="N16" s="284" t="s">
        <v>872</v>
      </c>
    </row>
    <row r="17" spans="1:14" s="12" customFormat="1" ht="18.75" customHeight="1" x14ac:dyDescent="0.2">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DA5E-2209-45CB-AB9E-1119F72DF3A8}">
  <sheetPr>
    <tabColor theme="7" tint="-0.499984740745262"/>
    <pageSetUpPr fitToPage="1"/>
  </sheetPr>
  <dimension ref="A1:Q14"/>
  <sheetViews>
    <sheetView view="pageBreakPreview" zoomScale="60" zoomScaleNormal="100" workbookViewId="0">
      <selection activeCell="A90" sqref="A90"/>
    </sheetView>
  </sheetViews>
  <sheetFormatPr defaultColWidth="9.125" defaultRowHeight="12.75" x14ac:dyDescent="0.2"/>
  <cols>
    <col min="1" max="1" width="5.75" style="17" customWidth="1"/>
    <col min="2" max="2" width="24.625" style="17" customWidth="1"/>
    <col min="3" max="3" width="7.625" style="17" customWidth="1"/>
    <col min="4" max="4" width="9.75" style="17" customWidth="1"/>
    <col min="5" max="5" width="7.625" style="17" customWidth="1"/>
    <col min="6" max="6" width="9.375" style="17" customWidth="1"/>
    <col min="7" max="10" width="7.625" style="17" customWidth="1"/>
    <col min="11" max="12" width="9.75" style="17" customWidth="1"/>
    <col min="13" max="13" width="24.625" style="17" customWidth="1"/>
    <col min="14" max="14" width="5.75" style="17" customWidth="1"/>
    <col min="15" max="16384" width="9.125" style="17"/>
  </cols>
  <sheetData>
    <row r="1" spans="1:17" s="7" customFormat="1" ht="21" customHeight="1" x14ac:dyDescent="0.25">
      <c r="A1" s="1645" t="s">
        <v>1023</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245</v>
      </c>
    </row>
    <row r="3" spans="1:17" s="7" customFormat="1" ht="36" customHeight="1" x14ac:dyDescent="0.2">
      <c r="A3" s="1647" t="s">
        <v>1695</v>
      </c>
      <c r="B3" s="1647"/>
      <c r="C3" s="1647"/>
      <c r="D3" s="1647"/>
      <c r="E3" s="1647"/>
      <c r="F3" s="1647"/>
      <c r="G3" s="1647"/>
      <c r="H3" s="1647"/>
      <c r="I3" s="1647"/>
      <c r="J3" s="1647"/>
      <c r="K3" s="1647"/>
      <c r="L3" s="1647"/>
      <c r="M3" s="1647"/>
      <c r="N3" s="1647"/>
    </row>
    <row r="4" spans="1:17" s="12" customFormat="1" x14ac:dyDescent="0.2">
      <c r="A4" s="34" t="s">
        <v>203</v>
      </c>
      <c r="B4" s="24"/>
      <c r="C4" s="1648"/>
      <c r="D4" s="1648"/>
      <c r="E4" s="1801"/>
      <c r="F4" s="1801"/>
      <c r="G4" s="1801"/>
      <c r="H4" s="1801"/>
      <c r="I4" s="1801"/>
      <c r="J4" s="1801"/>
      <c r="K4" s="1801"/>
      <c r="L4" s="1801"/>
      <c r="N4" s="215" t="s">
        <v>204</v>
      </c>
    </row>
    <row r="5" spans="1:17" s="9" customFormat="1" ht="25.15" customHeight="1" x14ac:dyDescent="0.2">
      <c r="A5" s="1682" t="s">
        <v>979</v>
      </c>
      <c r="B5" s="1678" t="s">
        <v>1129</v>
      </c>
      <c r="C5" s="1768" t="s">
        <v>1131</v>
      </c>
      <c r="D5" s="1768"/>
      <c r="E5" s="1768"/>
      <c r="F5" s="1768"/>
      <c r="G5" s="1768"/>
      <c r="H5" s="1768"/>
      <c r="I5" s="1768"/>
      <c r="J5" s="1768"/>
      <c r="K5" s="1805" t="s">
        <v>1783</v>
      </c>
      <c r="L5" s="1802" t="s">
        <v>1784</v>
      </c>
      <c r="M5" s="1680" t="s">
        <v>967</v>
      </c>
      <c r="N5" s="168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8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35.1" customHeight="1" x14ac:dyDescent="0.2">
      <c r="A8" s="1797" t="s">
        <v>1259</v>
      </c>
      <c r="B8" s="1798"/>
      <c r="C8" s="110">
        <f>SUM(C9:C13)</f>
        <v>21</v>
      </c>
      <c r="D8" s="110">
        <f>SUM(D9:D13)</f>
        <v>21</v>
      </c>
      <c r="E8" s="110">
        <f t="shared" ref="E8:J8" si="0">SUM(E9:E13)</f>
        <v>22</v>
      </c>
      <c r="F8" s="110">
        <f t="shared" si="0"/>
        <v>53</v>
      </c>
      <c r="G8" s="110">
        <f t="shared" si="0"/>
        <v>196</v>
      </c>
      <c r="H8" s="110">
        <f t="shared" si="0"/>
        <v>42</v>
      </c>
      <c r="I8" s="110">
        <f t="shared" si="0"/>
        <v>113</v>
      </c>
      <c r="J8" s="110">
        <f t="shared" si="0"/>
        <v>45</v>
      </c>
      <c r="K8" s="297">
        <f>SUM(K9:K13)</f>
        <v>513</v>
      </c>
      <c r="L8" s="293">
        <f>SUM(L9:L13)</f>
        <v>385</v>
      </c>
      <c r="M8" s="1799" t="s">
        <v>12</v>
      </c>
      <c r="N8" s="1800"/>
    </row>
    <row r="9" spans="1:17" s="38" customFormat="1" ht="35.1" customHeight="1" x14ac:dyDescent="0.2">
      <c r="A9" s="224" t="s">
        <v>617</v>
      </c>
      <c r="B9" s="286" t="s">
        <v>920</v>
      </c>
      <c r="C9" s="64">
        <v>2</v>
      </c>
      <c r="D9" s="64">
        <v>3</v>
      </c>
      <c r="E9" s="64">
        <v>2</v>
      </c>
      <c r="F9" s="64">
        <v>7</v>
      </c>
      <c r="G9" s="64">
        <v>12</v>
      </c>
      <c r="H9" s="64">
        <v>3</v>
      </c>
      <c r="I9" s="64">
        <v>6</v>
      </c>
      <c r="J9" s="64">
        <v>3</v>
      </c>
      <c r="K9" s="298">
        <f>SUM(C9:J9)</f>
        <v>38</v>
      </c>
      <c r="L9" s="294">
        <v>25</v>
      </c>
      <c r="M9" s="281" t="s">
        <v>234</v>
      </c>
      <c r="N9" s="226" t="s">
        <v>617</v>
      </c>
    </row>
    <row r="10" spans="1:17" s="12" customFormat="1" ht="35.1" customHeight="1" x14ac:dyDescent="0.2">
      <c r="A10" s="287" t="s">
        <v>618</v>
      </c>
      <c r="B10" s="288" t="s">
        <v>921</v>
      </c>
      <c r="C10" s="65">
        <v>8</v>
      </c>
      <c r="D10" s="65">
        <v>4</v>
      </c>
      <c r="E10" s="65">
        <v>7</v>
      </c>
      <c r="F10" s="65">
        <v>8</v>
      </c>
      <c r="G10" s="65">
        <v>82</v>
      </c>
      <c r="H10" s="65">
        <v>20</v>
      </c>
      <c r="I10" s="65">
        <v>44</v>
      </c>
      <c r="J10" s="65">
        <v>14</v>
      </c>
      <c r="K10" s="299">
        <f>SUM(C10:J10)</f>
        <v>187</v>
      </c>
      <c r="L10" s="295">
        <v>141</v>
      </c>
      <c r="M10" s="280" t="s">
        <v>235</v>
      </c>
      <c r="N10" s="283" t="s">
        <v>618</v>
      </c>
    </row>
    <row r="11" spans="1:17" s="38" customFormat="1" ht="35.1" customHeight="1" x14ac:dyDescent="0.2">
      <c r="A11" s="224" t="s">
        <v>619</v>
      </c>
      <c r="B11" s="286" t="s">
        <v>922</v>
      </c>
      <c r="C11" s="64">
        <v>3</v>
      </c>
      <c r="D11" s="64">
        <v>3</v>
      </c>
      <c r="E11" s="64">
        <v>4</v>
      </c>
      <c r="F11" s="64">
        <v>15</v>
      </c>
      <c r="G11" s="64">
        <v>24</v>
      </c>
      <c r="H11" s="64">
        <v>4</v>
      </c>
      <c r="I11" s="64">
        <v>15</v>
      </c>
      <c r="J11" s="64">
        <v>9</v>
      </c>
      <c r="K11" s="298">
        <f>SUM(C11:J11)</f>
        <v>77</v>
      </c>
      <c r="L11" s="294">
        <v>53</v>
      </c>
      <c r="M11" s="281" t="s">
        <v>236</v>
      </c>
      <c r="N11" s="226" t="s">
        <v>619</v>
      </c>
    </row>
    <row r="12" spans="1:17" s="38" customFormat="1" ht="35.1" customHeight="1" x14ac:dyDescent="0.2">
      <c r="A12" s="287" t="s">
        <v>868</v>
      </c>
      <c r="B12" s="288" t="s">
        <v>923</v>
      </c>
      <c r="C12" s="65">
        <v>8</v>
      </c>
      <c r="D12" s="65">
        <v>11</v>
      </c>
      <c r="E12" s="65">
        <v>9</v>
      </c>
      <c r="F12" s="65">
        <v>23</v>
      </c>
      <c r="G12" s="65">
        <v>78</v>
      </c>
      <c r="H12" s="65">
        <v>15</v>
      </c>
      <c r="I12" s="65">
        <v>47</v>
      </c>
      <c r="J12" s="65">
        <v>16</v>
      </c>
      <c r="K12" s="299">
        <f>SUM(C12:J12)</f>
        <v>207</v>
      </c>
      <c r="L12" s="295">
        <v>162</v>
      </c>
      <c r="M12" s="280" t="s">
        <v>237</v>
      </c>
      <c r="N12" s="283" t="s">
        <v>868</v>
      </c>
    </row>
    <row r="13" spans="1:17" s="12" customFormat="1" ht="35.1" customHeight="1" x14ac:dyDescent="0.2">
      <c r="A13" s="225" t="s">
        <v>872</v>
      </c>
      <c r="B13" s="301" t="s">
        <v>928</v>
      </c>
      <c r="C13" s="66" t="s">
        <v>16</v>
      </c>
      <c r="D13" s="66" t="s">
        <v>16</v>
      </c>
      <c r="E13" s="66" t="s">
        <v>16</v>
      </c>
      <c r="F13" s="66" t="s">
        <v>16</v>
      </c>
      <c r="G13" s="66" t="s">
        <v>16</v>
      </c>
      <c r="H13" s="66" t="s">
        <v>16</v>
      </c>
      <c r="I13" s="66">
        <v>1</v>
      </c>
      <c r="J13" s="66">
        <v>3</v>
      </c>
      <c r="K13" s="302">
        <f>SUM(C13:J13)</f>
        <v>4</v>
      </c>
      <c r="L13" s="303">
        <v>4</v>
      </c>
      <c r="M13" s="304" t="s">
        <v>239</v>
      </c>
      <c r="N13" s="227" t="s">
        <v>872</v>
      </c>
    </row>
    <row r="14" spans="1:17" s="12" customFormat="1" ht="18.75" customHeight="1" x14ac:dyDescent="0.2">
      <c r="A14" s="291" t="s">
        <v>240</v>
      </c>
      <c r="B14" s="82"/>
      <c r="C14" s="82"/>
      <c r="D14" s="82"/>
      <c r="E14" s="82"/>
      <c r="F14" s="82"/>
      <c r="G14" s="82"/>
      <c r="H14" s="82"/>
      <c r="I14" s="82"/>
      <c r="J14" s="82"/>
      <c r="K14" s="82"/>
      <c r="L14" s="82"/>
      <c r="M14" s="82"/>
      <c r="N14"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A424-E35F-4B6F-9855-1EA08FFC7558}">
  <sheetPr>
    <tabColor theme="7" tint="-0.249977111117893"/>
    <pageSetUpPr fitToPage="1"/>
  </sheetPr>
  <dimension ref="A1:Q27"/>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1116</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247</v>
      </c>
    </row>
    <row r="3" spans="1:17" s="7" customFormat="1" ht="33.6" customHeight="1" x14ac:dyDescent="0.2">
      <c r="A3" s="1647" t="s">
        <v>1694</v>
      </c>
      <c r="B3" s="1647"/>
      <c r="C3" s="1647"/>
      <c r="D3" s="1647"/>
      <c r="E3" s="1647"/>
      <c r="F3" s="1647"/>
      <c r="G3" s="1647"/>
      <c r="H3" s="1647"/>
      <c r="I3" s="1647"/>
      <c r="J3" s="1647"/>
      <c r="K3" s="1647"/>
      <c r="L3" s="1647"/>
      <c r="M3" s="1647"/>
      <c r="N3" s="1647"/>
    </row>
    <row r="4" spans="1:17" s="12" customFormat="1" x14ac:dyDescent="0.2">
      <c r="A4" s="34" t="s">
        <v>210</v>
      </c>
      <c r="B4" s="24"/>
      <c r="C4" s="1648"/>
      <c r="D4" s="1648"/>
      <c r="E4" s="1801"/>
      <c r="F4" s="1801"/>
      <c r="G4" s="1801"/>
      <c r="H4" s="1801"/>
      <c r="I4" s="1801"/>
      <c r="J4" s="1801"/>
      <c r="K4" s="1801"/>
      <c r="L4" s="1801"/>
      <c r="N4" s="25" t="s">
        <v>1878</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SUM(C9:C26)</f>
        <v>71</v>
      </c>
      <c r="D8" s="312">
        <f t="shared" si="0"/>
        <v>46</v>
      </c>
      <c r="E8" s="312">
        <f t="shared" si="0"/>
        <v>58</v>
      </c>
      <c r="F8" s="312">
        <f t="shared" si="0"/>
        <v>200</v>
      </c>
      <c r="G8" s="312">
        <f t="shared" si="0"/>
        <v>570</v>
      </c>
      <c r="H8" s="312">
        <f t="shared" si="0"/>
        <v>123</v>
      </c>
      <c r="I8" s="312">
        <f t="shared" si="0"/>
        <v>317</v>
      </c>
      <c r="J8" s="312">
        <f t="shared" si="0"/>
        <v>129</v>
      </c>
      <c r="K8" s="654">
        <f t="shared" si="0"/>
        <v>1514</v>
      </c>
      <c r="L8" s="320">
        <f t="shared" si="0"/>
        <v>1163</v>
      </c>
      <c r="M8" s="1808" t="s">
        <v>12</v>
      </c>
      <c r="N8" s="1809"/>
    </row>
    <row r="9" spans="1:17" s="49" customFormat="1" ht="19.899999999999999" customHeight="1" x14ac:dyDescent="0.2">
      <c r="A9" s="307" t="s">
        <v>981</v>
      </c>
      <c r="B9" s="286" t="s">
        <v>891</v>
      </c>
      <c r="C9" s="309">
        <v>1</v>
      </c>
      <c r="D9" s="309">
        <v>1</v>
      </c>
      <c r="E9" s="309">
        <v>1</v>
      </c>
      <c r="F9" s="309">
        <v>2</v>
      </c>
      <c r="G9" s="309">
        <v>20</v>
      </c>
      <c r="H9" s="309">
        <v>3</v>
      </c>
      <c r="I9" s="309">
        <v>12</v>
      </c>
      <c r="J9" s="309" t="s">
        <v>16</v>
      </c>
      <c r="K9" s="655">
        <f>SUM(C9:J9)</f>
        <v>40</v>
      </c>
      <c r="L9" s="321">
        <v>33</v>
      </c>
      <c r="M9" s="310" t="s">
        <v>249</v>
      </c>
      <c r="N9" s="305" t="s">
        <v>981</v>
      </c>
    </row>
    <row r="10" spans="1:17" s="50" customFormat="1" ht="19.899999999999999" customHeight="1" x14ac:dyDescent="0.2">
      <c r="A10" s="326" t="s">
        <v>982</v>
      </c>
      <c r="B10" s="313" t="s">
        <v>250</v>
      </c>
      <c r="C10" s="314" t="s">
        <v>16</v>
      </c>
      <c r="D10" s="314" t="s">
        <v>16</v>
      </c>
      <c r="E10" s="314">
        <v>1</v>
      </c>
      <c r="F10" s="314">
        <v>8</v>
      </c>
      <c r="G10" s="314">
        <v>5</v>
      </c>
      <c r="H10" s="314">
        <v>1</v>
      </c>
      <c r="I10" s="314">
        <v>3</v>
      </c>
      <c r="J10" s="314">
        <v>4</v>
      </c>
      <c r="K10" s="656">
        <f t="shared" ref="K10:K25" si="1">SUM(C10:J10)</f>
        <v>22</v>
      </c>
      <c r="L10" s="322">
        <v>16</v>
      </c>
      <c r="M10" s="315" t="s">
        <v>251</v>
      </c>
      <c r="N10" s="324" t="s">
        <v>982</v>
      </c>
    </row>
    <row r="11" spans="1:17" s="49" customFormat="1" ht="30" customHeight="1" x14ac:dyDescent="0.2">
      <c r="A11" s="307">
        <v>35</v>
      </c>
      <c r="B11" s="286" t="s">
        <v>252</v>
      </c>
      <c r="C11" s="309">
        <v>2</v>
      </c>
      <c r="D11" s="309" t="s">
        <v>16</v>
      </c>
      <c r="E11" s="309">
        <v>1</v>
      </c>
      <c r="F11" s="309">
        <v>4</v>
      </c>
      <c r="G11" s="309">
        <v>14</v>
      </c>
      <c r="H11" s="309" t="s">
        <v>16</v>
      </c>
      <c r="I11" s="309">
        <v>6</v>
      </c>
      <c r="J11" s="309">
        <v>6</v>
      </c>
      <c r="K11" s="657">
        <f t="shared" si="1"/>
        <v>33</v>
      </c>
      <c r="L11" s="321">
        <v>22</v>
      </c>
      <c r="M11" s="310" t="s">
        <v>253</v>
      </c>
      <c r="N11" s="306">
        <v>35</v>
      </c>
    </row>
    <row r="12" spans="1:17" s="50" customFormat="1" ht="19.899999999999999" customHeight="1" x14ac:dyDescent="0.2">
      <c r="A12" s="326" t="s">
        <v>983</v>
      </c>
      <c r="B12" s="313" t="s">
        <v>254</v>
      </c>
      <c r="C12" s="314" t="s">
        <v>16</v>
      </c>
      <c r="D12" s="314">
        <v>1</v>
      </c>
      <c r="E12" s="314">
        <v>1</v>
      </c>
      <c r="F12" s="314">
        <v>6</v>
      </c>
      <c r="G12" s="314">
        <v>6</v>
      </c>
      <c r="H12" s="314">
        <v>1</v>
      </c>
      <c r="I12" s="314">
        <v>3</v>
      </c>
      <c r="J12" s="314">
        <v>1</v>
      </c>
      <c r="K12" s="656">
        <f t="shared" si="1"/>
        <v>19</v>
      </c>
      <c r="L12" s="322">
        <v>14</v>
      </c>
      <c r="M12" s="315" t="s">
        <v>255</v>
      </c>
      <c r="N12" s="324" t="s">
        <v>983</v>
      </c>
    </row>
    <row r="13" spans="1:17" s="49" customFormat="1" ht="30" customHeight="1" x14ac:dyDescent="0.2">
      <c r="A13" s="307" t="s">
        <v>984</v>
      </c>
      <c r="B13" s="286" t="s">
        <v>1004</v>
      </c>
      <c r="C13" s="309">
        <v>1</v>
      </c>
      <c r="D13" s="309">
        <v>4</v>
      </c>
      <c r="E13" s="309">
        <v>2</v>
      </c>
      <c r="F13" s="309">
        <v>7</v>
      </c>
      <c r="G13" s="309">
        <v>15</v>
      </c>
      <c r="H13" s="309">
        <v>1</v>
      </c>
      <c r="I13" s="309">
        <v>4</v>
      </c>
      <c r="J13" s="309">
        <v>2</v>
      </c>
      <c r="K13" s="657">
        <f t="shared" si="1"/>
        <v>36</v>
      </c>
      <c r="L13" s="321">
        <v>24</v>
      </c>
      <c r="M13" s="310" t="s">
        <v>1117</v>
      </c>
      <c r="N13" s="306" t="s">
        <v>984</v>
      </c>
    </row>
    <row r="14" spans="1:17" s="50" customFormat="1" ht="19.899999999999999" customHeight="1" x14ac:dyDescent="0.2">
      <c r="A14" s="326" t="s">
        <v>985</v>
      </c>
      <c r="B14" s="313" t="s">
        <v>256</v>
      </c>
      <c r="C14" s="314">
        <v>2</v>
      </c>
      <c r="D14" s="314">
        <v>4</v>
      </c>
      <c r="E14" s="314">
        <v>5</v>
      </c>
      <c r="F14" s="314">
        <v>6</v>
      </c>
      <c r="G14" s="314">
        <v>17</v>
      </c>
      <c r="H14" s="314">
        <v>4</v>
      </c>
      <c r="I14" s="314">
        <v>10</v>
      </c>
      <c r="J14" s="314">
        <v>8</v>
      </c>
      <c r="K14" s="656">
        <f t="shared" si="1"/>
        <v>56</v>
      </c>
      <c r="L14" s="322">
        <v>33</v>
      </c>
      <c r="M14" s="315" t="s">
        <v>257</v>
      </c>
      <c r="N14" s="324" t="s">
        <v>985</v>
      </c>
    </row>
    <row r="15" spans="1:17" s="49" customFormat="1" ht="19.899999999999999" customHeight="1" x14ac:dyDescent="0.2">
      <c r="A15" s="307" t="s">
        <v>986</v>
      </c>
      <c r="B15" s="286" t="s">
        <v>258</v>
      </c>
      <c r="C15" s="309" t="s">
        <v>16</v>
      </c>
      <c r="D15" s="309">
        <v>1</v>
      </c>
      <c r="E15" s="309" t="s">
        <v>16</v>
      </c>
      <c r="F15" s="309">
        <v>11</v>
      </c>
      <c r="G15" s="309">
        <v>2</v>
      </c>
      <c r="H15" s="309" t="s">
        <v>16</v>
      </c>
      <c r="I15" s="309">
        <v>1</v>
      </c>
      <c r="J15" s="309">
        <v>1</v>
      </c>
      <c r="K15" s="657">
        <f t="shared" si="1"/>
        <v>16</v>
      </c>
      <c r="L15" s="321">
        <v>13</v>
      </c>
      <c r="M15" s="310" t="s">
        <v>1029</v>
      </c>
      <c r="N15" s="306" t="s">
        <v>986</v>
      </c>
    </row>
    <row r="16" spans="1:17" s="50" customFormat="1" ht="19.899999999999999" customHeight="1" x14ac:dyDescent="0.2">
      <c r="A16" s="326" t="s">
        <v>987</v>
      </c>
      <c r="B16" s="313" t="s">
        <v>259</v>
      </c>
      <c r="C16" s="314" t="s">
        <v>16</v>
      </c>
      <c r="D16" s="314" t="s">
        <v>16</v>
      </c>
      <c r="E16" s="314" t="s">
        <v>16</v>
      </c>
      <c r="F16" s="314">
        <v>4</v>
      </c>
      <c r="G16" s="314">
        <v>23</v>
      </c>
      <c r="H16" s="314">
        <v>7</v>
      </c>
      <c r="I16" s="314">
        <v>13</v>
      </c>
      <c r="J16" s="314">
        <v>7</v>
      </c>
      <c r="K16" s="656">
        <f t="shared" si="1"/>
        <v>54</v>
      </c>
      <c r="L16" s="322">
        <v>44</v>
      </c>
      <c r="M16" s="315" t="s">
        <v>260</v>
      </c>
      <c r="N16" s="324" t="s">
        <v>987</v>
      </c>
    </row>
    <row r="17" spans="1:14" s="49" customFormat="1" ht="19.899999999999999" customHeight="1" x14ac:dyDescent="0.2">
      <c r="A17" s="307" t="s">
        <v>988</v>
      </c>
      <c r="B17" s="286" t="s">
        <v>261</v>
      </c>
      <c r="C17" s="309">
        <v>2</v>
      </c>
      <c r="D17" s="309">
        <v>2</v>
      </c>
      <c r="E17" s="309">
        <v>3</v>
      </c>
      <c r="F17" s="309">
        <v>8</v>
      </c>
      <c r="G17" s="309">
        <v>17</v>
      </c>
      <c r="H17" s="309">
        <v>6</v>
      </c>
      <c r="I17" s="309">
        <v>9</v>
      </c>
      <c r="J17" s="309">
        <v>4</v>
      </c>
      <c r="K17" s="657">
        <f t="shared" si="1"/>
        <v>51</v>
      </c>
      <c r="L17" s="321">
        <v>38</v>
      </c>
      <c r="M17" s="310" t="s">
        <v>262</v>
      </c>
      <c r="N17" s="306" t="s">
        <v>988</v>
      </c>
    </row>
    <row r="18" spans="1:14" s="50" customFormat="1" ht="19.899999999999999" customHeight="1" x14ac:dyDescent="0.2">
      <c r="A18" s="326">
        <v>68</v>
      </c>
      <c r="B18" s="313" t="s">
        <v>263</v>
      </c>
      <c r="C18" s="314">
        <v>1</v>
      </c>
      <c r="D18" s="314" t="s">
        <v>16</v>
      </c>
      <c r="E18" s="314" t="s">
        <v>16</v>
      </c>
      <c r="F18" s="314">
        <v>1</v>
      </c>
      <c r="G18" s="314">
        <v>2</v>
      </c>
      <c r="H18" s="314">
        <v>3</v>
      </c>
      <c r="I18" s="314">
        <v>3</v>
      </c>
      <c r="J18" s="314">
        <v>1</v>
      </c>
      <c r="K18" s="656">
        <f t="shared" si="1"/>
        <v>11</v>
      </c>
      <c r="L18" s="322">
        <v>6</v>
      </c>
      <c r="M18" s="315" t="s">
        <v>264</v>
      </c>
      <c r="N18" s="324">
        <v>68</v>
      </c>
    </row>
    <row r="19" spans="1:14" s="49" customFormat="1" ht="30" customHeight="1" x14ac:dyDescent="0.2">
      <c r="A19" s="307" t="s">
        <v>989</v>
      </c>
      <c r="B19" s="286" t="s">
        <v>265</v>
      </c>
      <c r="C19" s="309" t="s">
        <v>16</v>
      </c>
      <c r="D19" s="309">
        <v>3</v>
      </c>
      <c r="E19" s="309">
        <v>5</v>
      </c>
      <c r="F19" s="309">
        <v>3</v>
      </c>
      <c r="G19" s="309">
        <v>12</v>
      </c>
      <c r="H19" s="309">
        <v>4</v>
      </c>
      <c r="I19" s="309">
        <v>2</v>
      </c>
      <c r="J19" s="309">
        <v>5</v>
      </c>
      <c r="K19" s="657">
        <f t="shared" si="1"/>
        <v>34</v>
      </c>
      <c r="L19" s="321">
        <v>21</v>
      </c>
      <c r="M19" s="310" t="s">
        <v>266</v>
      </c>
      <c r="N19" s="306" t="s">
        <v>989</v>
      </c>
    </row>
    <row r="20" spans="1:14" s="50" customFormat="1" ht="19.899999999999999" customHeight="1" x14ac:dyDescent="0.2">
      <c r="A20" s="326" t="s">
        <v>990</v>
      </c>
      <c r="B20" s="313" t="s">
        <v>267</v>
      </c>
      <c r="C20" s="314">
        <v>6</v>
      </c>
      <c r="D20" s="314">
        <v>4</v>
      </c>
      <c r="E20" s="314">
        <v>7</v>
      </c>
      <c r="F20" s="314">
        <v>17</v>
      </c>
      <c r="G20" s="314">
        <v>25</v>
      </c>
      <c r="H20" s="314">
        <v>7</v>
      </c>
      <c r="I20" s="314">
        <v>14</v>
      </c>
      <c r="J20" s="314">
        <v>11</v>
      </c>
      <c r="K20" s="656">
        <f t="shared" si="1"/>
        <v>91</v>
      </c>
      <c r="L20" s="322">
        <v>61</v>
      </c>
      <c r="M20" s="315" t="s">
        <v>268</v>
      </c>
      <c r="N20" s="324" t="s">
        <v>990</v>
      </c>
    </row>
    <row r="21" spans="1:14" s="49" customFormat="1" ht="30" customHeight="1" x14ac:dyDescent="0.2">
      <c r="A21" s="307">
        <v>84</v>
      </c>
      <c r="B21" s="286" t="s">
        <v>269</v>
      </c>
      <c r="C21" s="309">
        <v>42</v>
      </c>
      <c r="D21" s="309">
        <v>19</v>
      </c>
      <c r="E21" s="309">
        <v>23</v>
      </c>
      <c r="F21" s="309">
        <v>80</v>
      </c>
      <c r="G21" s="309">
        <v>293</v>
      </c>
      <c r="H21" s="309">
        <v>59</v>
      </c>
      <c r="I21" s="309">
        <v>162</v>
      </c>
      <c r="J21" s="309">
        <v>51</v>
      </c>
      <c r="K21" s="657">
        <f t="shared" si="1"/>
        <v>729</v>
      </c>
      <c r="L21" s="321">
        <v>584</v>
      </c>
      <c r="M21" s="310" t="s">
        <v>1119</v>
      </c>
      <c r="N21" s="306">
        <v>84</v>
      </c>
    </row>
    <row r="22" spans="1:14" s="50" customFormat="1" ht="19.899999999999999" customHeight="1" x14ac:dyDescent="0.2">
      <c r="A22" s="326">
        <v>85</v>
      </c>
      <c r="B22" s="313" t="s">
        <v>270</v>
      </c>
      <c r="C22" s="314">
        <v>9</v>
      </c>
      <c r="D22" s="314">
        <v>4</v>
      </c>
      <c r="E22" s="314">
        <v>5</v>
      </c>
      <c r="F22" s="314">
        <v>24</v>
      </c>
      <c r="G22" s="314">
        <v>68</v>
      </c>
      <c r="H22" s="314">
        <v>16</v>
      </c>
      <c r="I22" s="314">
        <v>45</v>
      </c>
      <c r="J22" s="314">
        <v>12</v>
      </c>
      <c r="K22" s="656">
        <f t="shared" si="1"/>
        <v>183</v>
      </c>
      <c r="L22" s="322">
        <v>144</v>
      </c>
      <c r="M22" s="315" t="s">
        <v>271</v>
      </c>
      <c r="N22" s="324">
        <v>85</v>
      </c>
    </row>
    <row r="23" spans="1:14" s="49" customFormat="1" ht="19.899999999999999" customHeight="1" x14ac:dyDescent="0.2">
      <c r="A23" s="307" t="s">
        <v>991</v>
      </c>
      <c r="B23" s="286" t="s">
        <v>272</v>
      </c>
      <c r="C23" s="309">
        <v>3</v>
      </c>
      <c r="D23" s="309">
        <v>3</v>
      </c>
      <c r="E23" s="309">
        <v>3</v>
      </c>
      <c r="F23" s="309">
        <v>8</v>
      </c>
      <c r="G23" s="309">
        <v>40</v>
      </c>
      <c r="H23" s="309">
        <v>9</v>
      </c>
      <c r="I23" s="309">
        <v>29</v>
      </c>
      <c r="J23" s="309">
        <v>9</v>
      </c>
      <c r="K23" s="657">
        <f t="shared" si="1"/>
        <v>104</v>
      </c>
      <c r="L23" s="321">
        <v>82</v>
      </c>
      <c r="M23" s="310" t="s">
        <v>1245</v>
      </c>
      <c r="N23" s="306" t="s">
        <v>991</v>
      </c>
    </row>
    <row r="24" spans="1:14" s="50" customFormat="1" ht="19.899999999999999" customHeight="1" x14ac:dyDescent="0.2">
      <c r="A24" s="326" t="s">
        <v>992</v>
      </c>
      <c r="B24" s="313" t="s">
        <v>273</v>
      </c>
      <c r="C24" s="314">
        <v>2</v>
      </c>
      <c r="D24" s="314" t="s">
        <v>16</v>
      </c>
      <c r="E24" s="314">
        <v>1</v>
      </c>
      <c r="F24" s="314">
        <v>9</v>
      </c>
      <c r="G24" s="314">
        <v>10</v>
      </c>
      <c r="H24" s="314">
        <v>2</v>
      </c>
      <c r="I24" s="314">
        <v>1</v>
      </c>
      <c r="J24" s="314">
        <v>7</v>
      </c>
      <c r="K24" s="656">
        <f t="shared" si="1"/>
        <v>32</v>
      </c>
      <c r="L24" s="322">
        <v>25</v>
      </c>
      <c r="M24" s="315" t="s">
        <v>274</v>
      </c>
      <c r="N24" s="324" t="s">
        <v>992</v>
      </c>
    </row>
    <row r="25" spans="1:14" s="49" customFormat="1" ht="19.899999999999999" customHeight="1" x14ac:dyDescent="0.2">
      <c r="A25" s="307" t="s">
        <v>993</v>
      </c>
      <c r="B25" s="286" t="s">
        <v>275</v>
      </c>
      <c r="C25" s="309" t="s">
        <v>16</v>
      </c>
      <c r="D25" s="309" t="s">
        <v>16</v>
      </c>
      <c r="E25" s="309" t="s">
        <v>16</v>
      </c>
      <c r="F25" s="309">
        <v>2</v>
      </c>
      <c r="G25" s="309" t="s">
        <v>16</v>
      </c>
      <c r="H25" s="309" t="s">
        <v>16</v>
      </c>
      <c r="I25" s="309" t="s">
        <v>16</v>
      </c>
      <c r="J25" s="309" t="s">
        <v>16</v>
      </c>
      <c r="K25" s="657">
        <f t="shared" si="1"/>
        <v>2</v>
      </c>
      <c r="L25" s="321">
        <v>2</v>
      </c>
      <c r="M25" s="310" t="s">
        <v>276</v>
      </c>
      <c r="N25" s="306" t="s">
        <v>993</v>
      </c>
    </row>
    <row r="26" spans="1:14" s="50" customFormat="1" ht="30" customHeight="1" x14ac:dyDescent="0.2">
      <c r="A26" s="327">
        <v>99</v>
      </c>
      <c r="B26" s="316" t="s">
        <v>277</v>
      </c>
      <c r="C26" s="317" t="s">
        <v>16</v>
      </c>
      <c r="D26" s="317" t="s">
        <v>16</v>
      </c>
      <c r="E26" s="317" t="s">
        <v>16</v>
      </c>
      <c r="F26" s="317" t="s">
        <v>16</v>
      </c>
      <c r="G26" s="317">
        <v>1</v>
      </c>
      <c r="H26" s="317" t="s">
        <v>16</v>
      </c>
      <c r="I26" s="317" t="s">
        <v>16</v>
      </c>
      <c r="J26" s="317" t="s">
        <v>16</v>
      </c>
      <c r="K26" s="658">
        <f>SUM(C26:J26)</f>
        <v>1</v>
      </c>
      <c r="L26" s="323">
        <v>1</v>
      </c>
      <c r="M26" s="319" t="s">
        <v>278</v>
      </c>
      <c r="N26" s="325">
        <v>99</v>
      </c>
    </row>
    <row r="27" spans="1:14" s="12" customFormat="1" ht="18.75" customHeight="1" x14ac:dyDescent="0.2">
      <c r="A27" s="291" t="s">
        <v>240</v>
      </c>
      <c r="B27" s="82"/>
      <c r="C27" s="82"/>
      <c r="D27" s="82"/>
      <c r="E27" s="82"/>
      <c r="F27" s="82"/>
      <c r="G27" s="82"/>
      <c r="H27" s="82"/>
      <c r="I27" s="82"/>
      <c r="J27" s="82"/>
      <c r="K27" s="82"/>
      <c r="L27" s="82"/>
      <c r="M27" s="82"/>
      <c r="N27" s="292" t="s">
        <v>241</v>
      </c>
    </row>
  </sheetData>
  <mergeCells count="13">
    <mergeCell ref="M8:N8"/>
    <mergeCell ref="A1:N1"/>
    <mergeCell ref="A2:N2"/>
    <mergeCell ref="A3:N3"/>
    <mergeCell ref="C4:L4"/>
    <mergeCell ref="C5:J5"/>
    <mergeCell ref="N5:N7"/>
    <mergeCell ref="M5:M7"/>
    <mergeCell ref="A5:A7"/>
    <mergeCell ref="B5:B7"/>
    <mergeCell ref="K5:K7"/>
    <mergeCell ref="L5:L7"/>
    <mergeCell ref="A8:B8"/>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4BE9-06DD-4695-B279-3D361B015421}">
  <sheetPr>
    <tabColor theme="7" tint="-0.249977111117893"/>
    <pageSetUpPr fitToPage="1"/>
  </sheetPr>
  <dimension ref="A1:Q27"/>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1115</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280</v>
      </c>
    </row>
    <row r="3" spans="1:17" s="7" customFormat="1" ht="34.15" customHeight="1" x14ac:dyDescent="0.2">
      <c r="A3" s="1647" t="s">
        <v>1693</v>
      </c>
      <c r="B3" s="1647"/>
      <c r="C3" s="1647"/>
      <c r="D3" s="1647"/>
      <c r="E3" s="1647"/>
      <c r="F3" s="1647"/>
      <c r="G3" s="1647"/>
      <c r="H3" s="1647"/>
      <c r="I3" s="1647"/>
      <c r="J3" s="1647"/>
      <c r="K3" s="1647"/>
      <c r="L3" s="1647"/>
      <c r="M3" s="1647"/>
      <c r="N3" s="1647"/>
    </row>
    <row r="4" spans="1:17" s="12" customFormat="1" x14ac:dyDescent="0.2">
      <c r="A4" s="34" t="s">
        <v>212</v>
      </c>
      <c r="B4" s="24"/>
      <c r="C4" s="1648"/>
      <c r="D4" s="1648"/>
      <c r="E4" s="1801"/>
      <c r="F4" s="1801"/>
      <c r="G4" s="1801"/>
      <c r="H4" s="1801"/>
      <c r="I4" s="1801"/>
      <c r="J4" s="1801"/>
      <c r="K4" s="1801"/>
      <c r="L4" s="1801"/>
      <c r="N4" s="215" t="s">
        <v>1879</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SUM(C9:C26)</f>
        <v>50</v>
      </c>
      <c r="D8" s="312">
        <f t="shared" si="0"/>
        <v>25</v>
      </c>
      <c r="E8" s="312">
        <f t="shared" si="0"/>
        <v>36</v>
      </c>
      <c r="F8" s="312">
        <f t="shared" si="0"/>
        <v>147</v>
      </c>
      <c r="G8" s="312">
        <f t="shared" si="0"/>
        <v>374</v>
      </c>
      <c r="H8" s="312">
        <f t="shared" si="0"/>
        <v>81</v>
      </c>
      <c r="I8" s="312">
        <f t="shared" si="0"/>
        <v>204</v>
      </c>
      <c r="J8" s="312">
        <f t="shared" si="0"/>
        <v>84</v>
      </c>
      <c r="K8" s="654">
        <f t="shared" si="0"/>
        <v>1001</v>
      </c>
      <c r="L8" s="320">
        <f t="shared" si="0"/>
        <v>778</v>
      </c>
      <c r="M8" s="1808" t="s">
        <v>12</v>
      </c>
      <c r="N8" s="1809"/>
    </row>
    <row r="9" spans="1:17" s="49" customFormat="1" ht="19.899999999999999" customHeight="1" x14ac:dyDescent="0.2">
      <c r="A9" s="307" t="s">
        <v>981</v>
      </c>
      <c r="B9" s="286" t="s">
        <v>891</v>
      </c>
      <c r="C9" s="309">
        <v>1</v>
      </c>
      <c r="D9" s="309">
        <v>1</v>
      </c>
      <c r="E9" s="309">
        <v>1</v>
      </c>
      <c r="F9" s="309">
        <v>2</v>
      </c>
      <c r="G9" s="309">
        <v>14</v>
      </c>
      <c r="H9" s="309">
        <v>3</v>
      </c>
      <c r="I9" s="309">
        <v>12</v>
      </c>
      <c r="J9" s="309" t="s">
        <v>16</v>
      </c>
      <c r="K9" s="657">
        <f>SUM(C9:J9)</f>
        <v>34</v>
      </c>
      <c r="L9" s="321">
        <v>27</v>
      </c>
      <c r="M9" s="310" t="s">
        <v>249</v>
      </c>
      <c r="N9" s="305" t="s">
        <v>981</v>
      </c>
    </row>
    <row r="10" spans="1:17" s="50" customFormat="1" ht="19.899999999999999" customHeight="1" x14ac:dyDescent="0.2">
      <c r="A10" s="326" t="s">
        <v>982</v>
      </c>
      <c r="B10" s="313" t="s">
        <v>250</v>
      </c>
      <c r="C10" s="314" t="s">
        <v>16</v>
      </c>
      <c r="D10" s="314" t="s">
        <v>16</v>
      </c>
      <c r="E10" s="314">
        <v>1</v>
      </c>
      <c r="F10" s="314">
        <v>6</v>
      </c>
      <c r="G10" s="314">
        <v>4</v>
      </c>
      <c r="H10" s="314">
        <v>1</v>
      </c>
      <c r="I10" s="314">
        <v>3</v>
      </c>
      <c r="J10" s="314">
        <v>3</v>
      </c>
      <c r="K10" s="656">
        <f t="shared" ref="K10:K25" si="1">SUM(C10:J10)</f>
        <v>18</v>
      </c>
      <c r="L10" s="322">
        <v>12</v>
      </c>
      <c r="M10" s="315" t="s">
        <v>251</v>
      </c>
      <c r="N10" s="324" t="s">
        <v>982</v>
      </c>
    </row>
    <row r="11" spans="1:17" s="49" customFormat="1" ht="30" customHeight="1" x14ac:dyDescent="0.2">
      <c r="A11" s="307">
        <v>35</v>
      </c>
      <c r="B11" s="286" t="s">
        <v>252</v>
      </c>
      <c r="C11" s="309">
        <v>1</v>
      </c>
      <c r="D11" s="309" t="s">
        <v>16</v>
      </c>
      <c r="E11" s="309">
        <v>1</v>
      </c>
      <c r="F11" s="309">
        <v>3</v>
      </c>
      <c r="G11" s="309">
        <v>12</v>
      </c>
      <c r="H11" s="309" t="s">
        <v>16</v>
      </c>
      <c r="I11" s="309">
        <v>5</v>
      </c>
      <c r="J11" s="309">
        <v>3</v>
      </c>
      <c r="K11" s="657">
        <f t="shared" si="1"/>
        <v>25</v>
      </c>
      <c r="L11" s="321">
        <v>18</v>
      </c>
      <c r="M11" s="310" t="s">
        <v>253</v>
      </c>
      <c r="N11" s="306">
        <v>35</v>
      </c>
    </row>
    <row r="12" spans="1:17" s="50" customFormat="1" ht="19.899999999999999" customHeight="1" x14ac:dyDescent="0.2">
      <c r="A12" s="326" t="s">
        <v>983</v>
      </c>
      <c r="B12" s="313" t="s">
        <v>254</v>
      </c>
      <c r="C12" s="314" t="s">
        <v>16</v>
      </c>
      <c r="D12" s="314">
        <v>1</v>
      </c>
      <c r="E12" s="314">
        <v>1</v>
      </c>
      <c r="F12" s="314">
        <v>1</v>
      </c>
      <c r="G12" s="314">
        <v>4</v>
      </c>
      <c r="H12" s="314">
        <v>1</v>
      </c>
      <c r="I12" s="314">
        <v>2</v>
      </c>
      <c r="J12" s="314" t="s">
        <v>16</v>
      </c>
      <c r="K12" s="656">
        <f t="shared" si="1"/>
        <v>10</v>
      </c>
      <c r="L12" s="322">
        <v>8</v>
      </c>
      <c r="M12" s="315" t="s">
        <v>255</v>
      </c>
      <c r="N12" s="324" t="s">
        <v>983</v>
      </c>
    </row>
    <row r="13" spans="1:17" s="49" customFormat="1" ht="30" customHeight="1" x14ac:dyDescent="0.2">
      <c r="A13" s="307" t="s">
        <v>984</v>
      </c>
      <c r="B13" s="286" t="s">
        <v>1004</v>
      </c>
      <c r="C13" s="309">
        <v>1</v>
      </c>
      <c r="D13" s="309">
        <v>2</v>
      </c>
      <c r="E13" s="309" t="s">
        <v>16</v>
      </c>
      <c r="F13" s="309">
        <v>6</v>
      </c>
      <c r="G13" s="309">
        <v>12</v>
      </c>
      <c r="H13" s="309" t="s">
        <v>16</v>
      </c>
      <c r="I13" s="309">
        <v>2</v>
      </c>
      <c r="J13" s="309">
        <v>2</v>
      </c>
      <c r="K13" s="657">
        <f t="shared" si="1"/>
        <v>25</v>
      </c>
      <c r="L13" s="321">
        <v>18</v>
      </c>
      <c r="M13" s="310" t="s">
        <v>1117</v>
      </c>
      <c r="N13" s="306" t="s">
        <v>984</v>
      </c>
    </row>
    <row r="14" spans="1:17" s="50" customFormat="1" ht="19.899999999999999" customHeight="1" x14ac:dyDescent="0.2">
      <c r="A14" s="326" t="s">
        <v>985</v>
      </c>
      <c r="B14" s="313" t="s">
        <v>256</v>
      </c>
      <c r="C14" s="314">
        <v>1</v>
      </c>
      <c r="D14" s="314">
        <v>4</v>
      </c>
      <c r="E14" s="314">
        <v>5</v>
      </c>
      <c r="F14" s="314">
        <v>6</v>
      </c>
      <c r="G14" s="314">
        <v>15</v>
      </c>
      <c r="H14" s="314">
        <v>4</v>
      </c>
      <c r="I14" s="314">
        <v>9</v>
      </c>
      <c r="J14" s="314">
        <v>8</v>
      </c>
      <c r="K14" s="656">
        <f t="shared" si="1"/>
        <v>52</v>
      </c>
      <c r="L14" s="322">
        <v>30</v>
      </c>
      <c r="M14" s="315" t="s">
        <v>257</v>
      </c>
      <c r="N14" s="324" t="s">
        <v>985</v>
      </c>
    </row>
    <row r="15" spans="1:17" s="49" customFormat="1" ht="19.899999999999999" customHeight="1" x14ac:dyDescent="0.2">
      <c r="A15" s="307" t="s">
        <v>986</v>
      </c>
      <c r="B15" s="286" t="s">
        <v>258</v>
      </c>
      <c r="C15" s="309" t="s">
        <v>16</v>
      </c>
      <c r="D15" s="309" t="s">
        <v>16</v>
      </c>
      <c r="E15" s="309" t="s">
        <v>16</v>
      </c>
      <c r="F15" s="309">
        <v>6</v>
      </c>
      <c r="G15" s="309" t="s">
        <v>16</v>
      </c>
      <c r="H15" s="309" t="s">
        <v>16</v>
      </c>
      <c r="I15" s="309" t="s">
        <v>16</v>
      </c>
      <c r="J15" s="309" t="s">
        <v>16</v>
      </c>
      <c r="K15" s="657">
        <f t="shared" si="1"/>
        <v>6</v>
      </c>
      <c r="L15" s="321">
        <v>6</v>
      </c>
      <c r="M15" s="310" t="s">
        <v>1029</v>
      </c>
      <c r="N15" s="306" t="s">
        <v>986</v>
      </c>
    </row>
    <row r="16" spans="1:17" s="50" customFormat="1" ht="19.899999999999999" customHeight="1" x14ac:dyDescent="0.2">
      <c r="A16" s="326" t="s">
        <v>987</v>
      </c>
      <c r="B16" s="313" t="s">
        <v>259</v>
      </c>
      <c r="C16" s="314" t="s">
        <v>16</v>
      </c>
      <c r="D16" s="314" t="s">
        <v>16</v>
      </c>
      <c r="E16" s="314" t="s">
        <v>16</v>
      </c>
      <c r="F16" s="314">
        <v>4</v>
      </c>
      <c r="G16" s="314">
        <v>18</v>
      </c>
      <c r="H16" s="314">
        <v>6</v>
      </c>
      <c r="I16" s="314">
        <v>10</v>
      </c>
      <c r="J16" s="314">
        <v>4</v>
      </c>
      <c r="K16" s="656">
        <f t="shared" si="1"/>
        <v>42</v>
      </c>
      <c r="L16" s="322">
        <v>36</v>
      </c>
      <c r="M16" s="315" t="s">
        <v>260</v>
      </c>
      <c r="N16" s="324" t="s">
        <v>987</v>
      </c>
    </row>
    <row r="17" spans="1:14" s="49" customFormat="1" ht="19.899999999999999" customHeight="1" x14ac:dyDescent="0.2">
      <c r="A17" s="307" t="s">
        <v>988</v>
      </c>
      <c r="B17" s="286" t="s">
        <v>261</v>
      </c>
      <c r="C17" s="309">
        <v>1</v>
      </c>
      <c r="D17" s="309">
        <v>1</v>
      </c>
      <c r="E17" s="309">
        <v>2</v>
      </c>
      <c r="F17" s="309">
        <v>6</v>
      </c>
      <c r="G17" s="309">
        <v>9</v>
      </c>
      <c r="H17" s="309">
        <v>3</v>
      </c>
      <c r="I17" s="309">
        <v>6</v>
      </c>
      <c r="J17" s="309">
        <v>3</v>
      </c>
      <c r="K17" s="657">
        <f t="shared" si="1"/>
        <v>31</v>
      </c>
      <c r="L17" s="321">
        <v>25</v>
      </c>
      <c r="M17" s="310" t="s">
        <v>262</v>
      </c>
      <c r="N17" s="306" t="s">
        <v>988</v>
      </c>
    </row>
    <row r="18" spans="1:14" s="50" customFormat="1" ht="19.899999999999999" customHeight="1" x14ac:dyDescent="0.2">
      <c r="A18" s="326">
        <v>68</v>
      </c>
      <c r="B18" s="313" t="s">
        <v>263</v>
      </c>
      <c r="C18" s="314">
        <v>1</v>
      </c>
      <c r="D18" s="314" t="s">
        <v>16</v>
      </c>
      <c r="E18" s="314" t="s">
        <v>16</v>
      </c>
      <c r="F18" s="314">
        <v>1</v>
      </c>
      <c r="G18" s="314">
        <v>2</v>
      </c>
      <c r="H18" s="314">
        <v>1</v>
      </c>
      <c r="I18" s="314">
        <v>2</v>
      </c>
      <c r="J18" s="314">
        <v>1</v>
      </c>
      <c r="K18" s="656">
        <f t="shared" si="1"/>
        <v>8</v>
      </c>
      <c r="L18" s="322">
        <v>4</v>
      </c>
      <c r="M18" s="315" t="s">
        <v>264</v>
      </c>
      <c r="N18" s="324">
        <v>68</v>
      </c>
    </row>
    <row r="19" spans="1:14" s="49" customFormat="1" ht="30" customHeight="1" x14ac:dyDescent="0.2">
      <c r="A19" s="307" t="s">
        <v>989</v>
      </c>
      <c r="B19" s="286" t="s">
        <v>265</v>
      </c>
      <c r="C19" s="309" t="s">
        <v>16</v>
      </c>
      <c r="D19" s="309">
        <v>2</v>
      </c>
      <c r="E19" s="309">
        <v>3</v>
      </c>
      <c r="F19" s="309">
        <v>2</v>
      </c>
      <c r="G19" s="309">
        <v>8</v>
      </c>
      <c r="H19" s="309">
        <v>2</v>
      </c>
      <c r="I19" s="309">
        <v>1</v>
      </c>
      <c r="J19" s="309">
        <v>4</v>
      </c>
      <c r="K19" s="657">
        <f t="shared" si="1"/>
        <v>22</v>
      </c>
      <c r="L19" s="321">
        <v>15</v>
      </c>
      <c r="M19" s="310" t="s">
        <v>266</v>
      </c>
      <c r="N19" s="306" t="s">
        <v>989</v>
      </c>
    </row>
    <row r="20" spans="1:14" s="50" customFormat="1" ht="19.899999999999999" customHeight="1" x14ac:dyDescent="0.2">
      <c r="A20" s="326" t="s">
        <v>990</v>
      </c>
      <c r="B20" s="313" t="s">
        <v>267</v>
      </c>
      <c r="C20" s="314">
        <v>2</v>
      </c>
      <c r="D20" s="314">
        <v>2</v>
      </c>
      <c r="E20" s="314">
        <v>4</v>
      </c>
      <c r="F20" s="314">
        <v>5</v>
      </c>
      <c r="G20" s="314">
        <v>12</v>
      </c>
      <c r="H20" s="314">
        <v>3</v>
      </c>
      <c r="I20" s="314">
        <v>8</v>
      </c>
      <c r="J20" s="314">
        <v>3</v>
      </c>
      <c r="K20" s="656">
        <f t="shared" si="1"/>
        <v>39</v>
      </c>
      <c r="L20" s="322">
        <v>26</v>
      </c>
      <c r="M20" s="315" t="s">
        <v>268</v>
      </c>
      <c r="N20" s="324" t="s">
        <v>990</v>
      </c>
    </row>
    <row r="21" spans="1:14" s="49" customFormat="1" ht="30" customHeight="1" x14ac:dyDescent="0.2">
      <c r="A21" s="307">
        <v>84</v>
      </c>
      <c r="B21" s="286" t="s">
        <v>269</v>
      </c>
      <c r="C21" s="309">
        <v>34</v>
      </c>
      <c r="D21" s="309">
        <v>11</v>
      </c>
      <c r="E21" s="309">
        <v>17</v>
      </c>
      <c r="F21" s="309">
        <v>72</v>
      </c>
      <c r="G21" s="309">
        <v>220</v>
      </c>
      <c r="H21" s="309">
        <v>43</v>
      </c>
      <c r="I21" s="309">
        <v>115</v>
      </c>
      <c r="J21" s="309">
        <v>39</v>
      </c>
      <c r="K21" s="657">
        <f t="shared" si="1"/>
        <v>551</v>
      </c>
      <c r="L21" s="321">
        <v>442</v>
      </c>
      <c r="M21" s="310" t="s">
        <v>1119</v>
      </c>
      <c r="N21" s="306">
        <v>84</v>
      </c>
    </row>
    <row r="22" spans="1:14" s="50" customFormat="1" ht="19.899999999999999" customHeight="1" x14ac:dyDescent="0.2">
      <c r="A22" s="326">
        <v>85</v>
      </c>
      <c r="B22" s="313" t="s">
        <v>270</v>
      </c>
      <c r="C22" s="314">
        <v>3</v>
      </c>
      <c r="D22" s="314" t="s">
        <v>16</v>
      </c>
      <c r="E22" s="314" t="s">
        <v>16</v>
      </c>
      <c r="F22" s="314">
        <v>14</v>
      </c>
      <c r="G22" s="314">
        <v>23</v>
      </c>
      <c r="H22" s="314">
        <v>8</v>
      </c>
      <c r="I22" s="314">
        <v>16</v>
      </c>
      <c r="J22" s="314">
        <v>3</v>
      </c>
      <c r="K22" s="656">
        <f t="shared" si="1"/>
        <v>67</v>
      </c>
      <c r="L22" s="322">
        <v>55</v>
      </c>
      <c r="M22" s="315" t="s">
        <v>271</v>
      </c>
      <c r="N22" s="324">
        <v>85</v>
      </c>
    </row>
    <row r="23" spans="1:14" s="49" customFormat="1" ht="19.899999999999999" customHeight="1" x14ac:dyDescent="0.2">
      <c r="A23" s="307" t="s">
        <v>991</v>
      </c>
      <c r="B23" s="286" t="s">
        <v>272</v>
      </c>
      <c r="C23" s="309">
        <v>3</v>
      </c>
      <c r="D23" s="309">
        <v>1</v>
      </c>
      <c r="E23" s="309" t="s">
        <v>16</v>
      </c>
      <c r="F23" s="309">
        <v>5</v>
      </c>
      <c r="G23" s="309">
        <v>12</v>
      </c>
      <c r="H23" s="309">
        <v>4</v>
      </c>
      <c r="I23" s="309">
        <v>12</v>
      </c>
      <c r="J23" s="309">
        <v>6</v>
      </c>
      <c r="K23" s="657">
        <f t="shared" si="1"/>
        <v>43</v>
      </c>
      <c r="L23" s="321">
        <v>35</v>
      </c>
      <c r="M23" s="310" t="s">
        <v>1245</v>
      </c>
      <c r="N23" s="306" t="s">
        <v>991</v>
      </c>
    </row>
    <row r="24" spans="1:14" s="50" customFormat="1" ht="19.899999999999999" customHeight="1" x14ac:dyDescent="0.2">
      <c r="A24" s="326" t="s">
        <v>992</v>
      </c>
      <c r="B24" s="313" t="s">
        <v>273</v>
      </c>
      <c r="C24" s="314">
        <v>2</v>
      </c>
      <c r="D24" s="314" t="s">
        <v>16</v>
      </c>
      <c r="E24" s="314">
        <v>1</v>
      </c>
      <c r="F24" s="314">
        <v>7</v>
      </c>
      <c r="G24" s="314">
        <v>8</v>
      </c>
      <c r="H24" s="314">
        <v>2</v>
      </c>
      <c r="I24" s="314">
        <v>1</v>
      </c>
      <c r="J24" s="314">
        <v>5</v>
      </c>
      <c r="K24" s="656">
        <f t="shared" si="1"/>
        <v>26</v>
      </c>
      <c r="L24" s="322">
        <v>19</v>
      </c>
      <c r="M24" s="315" t="s">
        <v>274</v>
      </c>
      <c r="N24" s="324" t="s">
        <v>992</v>
      </c>
    </row>
    <row r="25" spans="1:14" s="49" customFormat="1" ht="19.899999999999999" customHeight="1" x14ac:dyDescent="0.2">
      <c r="A25" s="307" t="s">
        <v>993</v>
      </c>
      <c r="B25" s="286" t="s">
        <v>275</v>
      </c>
      <c r="C25" s="309" t="s">
        <v>16</v>
      </c>
      <c r="D25" s="309" t="s">
        <v>16</v>
      </c>
      <c r="E25" s="309" t="s">
        <v>16</v>
      </c>
      <c r="F25" s="309">
        <v>1</v>
      </c>
      <c r="G25" s="309" t="s">
        <v>16</v>
      </c>
      <c r="H25" s="309" t="s">
        <v>16</v>
      </c>
      <c r="I25" s="309" t="s">
        <v>16</v>
      </c>
      <c r="J25" s="309" t="s">
        <v>16</v>
      </c>
      <c r="K25" s="657">
        <f t="shared" si="1"/>
        <v>1</v>
      </c>
      <c r="L25" s="321">
        <v>1</v>
      </c>
      <c r="M25" s="310" t="s">
        <v>276</v>
      </c>
      <c r="N25" s="306" t="s">
        <v>993</v>
      </c>
    </row>
    <row r="26" spans="1:14" s="50" customFormat="1" ht="30" customHeight="1" x14ac:dyDescent="0.2">
      <c r="A26" s="327">
        <v>99</v>
      </c>
      <c r="B26" s="316" t="s">
        <v>277</v>
      </c>
      <c r="C26" s="317" t="s">
        <v>16</v>
      </c>
      <c r="D26" s="317" t="s">
        <v>16</v>
      </c>
      <c r="E26" s="317" t="s">
        <v>16</v>
      </c>
      <c r="F26" s="317" t="s">
        <v>16</v>
      </c>
      <c r="G26" s="317">
        <v>1</v>
      </c>
      <c r="H26" s="317" t="s">
        <v>16</v>
      </c>
      <c r="I26" s="317" t="s">
        <v>16</v>
      </c>
      <c r="J26" s="317" t="s">
        <v>16</v>
      </c>
      <c r="K26" s="318">
        <f>SUM(C26:J26)</f>
        <v>1</v>
      </c>
      <c r="L26" s="323">
        <v>1</v>
      </c>
      <c r="M26" s="319" t="s">
        <v>278</v>
      </c>
      <c r="N26" s="325">
        <v>99</v>
      </c>
    </row>
    <row r="27" spans="1:14" s="12" customFormat="1" ht="18.75" customHeight="1" x14ac:dyDescent="0.2">
      <c r="A27" s="291" t="s">
        <v>240</v>
      </c>
      <c r="B27" s="82"/>
      <c r="C27" s="82"/>
      <c r="D27" s="82"/>
      <c r="E27" s="82"/>
      <c r="F27" s="82"/>
      <c r="G27" s="82"/>
      <c r="H27" s="82"/>
      <c r="I27" s="82"/>
      <c r="J27" s="82"/>
      <c r="K27" s="82"/>
      <c r="L27" s="82"/>
      <c r="M27" s="82"/>
      <c r="N27" s="292" t="s">
        <v>241</v>
      </c>
    </row>
  </sheetData>
  <mergeCells count="13">
    <mergeCell ref="A1:N1"/>
    <mergeCell ref="A3:N3"/>
    <mergeCell ref="A2:N2"/>
    <mergeCell ref="C4:L4"/>
    <mergeCell ref="M5:M7"/>
    <mergeCell ref="N5:N7"/>
    <mergeCell ref="M8:N8"/>
    <mergeCell ref="A5:A7"/>
    <mergeCell ref="B5:B7"/>
    <mergeCell ref="A8:B8"/>
    <mergeCell ref="L5:L7"/>
    <mergeCell ref="K5:K7"/>
    <mergeCell ref="C5:J5"/>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93296-DC5C-4EAC-8873-908C73945D55}">
  <sheetPr>
    <tabColor theme="7" tint="-0.249977111117893"/>
    <pageSetUpPr fitToPage="1"/>
  </sheetPr>
  <dimension ref="A1:Q26"/>
  <sheetViews>
    <sheetView view="pageBreakPreview" zoomScale="60" zoomScaleNormal="100" workbookViewId="0">
      <selection activeCell="A90" sqref="A90"/>
    </sheetView>
  </sheetViews>
  <sheetFormatPr defaultColWidth="9.125" defaultRowHeight="12.75" x14ac:dyDescent="0.2"/>
  <cols>
    <col min="1" max="1" width="6.625" style="17" customWidth="1"/>
    <col min="2" max="2" width="30.75" style="17" customWidth="1"/>
    <col min="3" max="3" width="7.75" style="17" customWidth="1"/>
    <col min="4" max="4" width="9.75" style="17" customWidth="1"/>
    <col min="5" max="5" width="7.75" style="17" customWidth="1"/>
    <col min="6" max="6" width="9.375" style="17" customWidth="1"/>
    <col min="7" max="10" width="7.75" style="17" customWidth="1"/>
    <col min="11" max="12" width="9.75" style="17" customWidth="1"/>
    <col min="13" max="13" width="30.75" style="17" customWidth="1"/>
    <col min="14" max="14" width="6.625" style="17" customWidth="1"/>
    <col min="15" max="16384" width="9.125" style="17"/>
  </cols>
  <sheetData>
    <row r="1" spans="1:17" s="7" customFormat="1" ht="21" customHeight="1" x14ac:dyDescent="0.25">
      <c r="A1" s="1645" t="s">
        <v>1114</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282</v>
      </c>
    </row>
    <row r="3" spans="1:17" s="7" customFormat="1" ht="33.6" customHeight="1" x14ac:dyDescent="0.2">
      <c r="A3" s="1647" t="s">
        <v>1692</v>
      </c>
      <c r="B3" s="1647"/>
      <c r="C3" s="1647"/>
      <c r="D3" s="1647"/>
      <c r="E3" s="1647"/>
      <c r="F3" s="1647"/>
      <c r="G3" s="1647"/>
      <c r="H3" s="1647"/>
      <c r="I3" s="1647"/>
      <c r="J3" s="1647"/>
      <c r="K3" s="1647"/>
      <c r="L3" s="1647"/>
      <c r="M3" s="1647"/>
      <c r="N3" s="1647"/>
    </row>
    <row r="4" spans="1:17" s="12" customFormat="1" x14ac:dyDescent="0.2">
      <c r="A4" s="34" t="s">
        <v>214</v>
      </c>
      <c r="B4" s="24"/>
      <c r="C4" s="1648"/>
      <c r="D4" s="1648"/>
      <c r="E4" s="1801"/>
      <c r="F4" s="1801"/>
      <c r="G4" s="1801"/>
      <c r="H4" s="1801"/>
      <c r="I4" s="1801"/>
      <c r="J4" s="1801"/>
      <c r="K4" s="1801"/>
      <c r="L4" s="1801"/>
      <c r="N4" s="215" t="s">
        <v>215</v>
      </c>
    </row>
    <row r="5" spans="1:17" s="9" customFormat="1" ht="25.15" customHeight="1" x14ac:dyDescent="0.2">
      <c r="A5" s="1692" t="s">
        <v>980</v>
      </c>
      <c r="B5" s="1678" t="s">
        <v>1009</v>
      </c>
      <c r="C5" s="1768" t="s">
        <v>1652</v>
      </c>
      <c r="D5" s="1768"/>
      <c r="E5" s="1768"/>
      <c r="F5" s="1768"/>
      <c r="G5" s="1768"/>
      <c r="H5" s="1768"/>
      <c r="I5" s="1768"/>
      <c r="J5" s="1768"/>
      <c r="K5" s="1805" t="s">
        <v>1783</v>
      </c>
      <c r="L5" s="1802" t="s">
        <v>1784</v>
      </c>
      <c r="M5" s="1680" t="s">
        <v>969</v>
      </c>
      <c r="N5" s="168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
      <c r="A7" s="1693"/>
      <c r="B7" s="1679"/>
      <c r="C7" s="285" t="s">
        <v>34</v>
      </c>
      <c r="D7" s="285" t="s">
        <v>1785</v>
      </c>
      <c r="E7" s="285" t="s">
        <v>1124</v>
      </c>
      <c r="F7" s="285" t="s">
        <v>1014</v>
      </c>
      <c r="G7" s="285" t="s">
        <v>1011</v>
      </c>
      <c r="H7" s="285" t="s">
        <v>194</v>
      </c>
      <c r="I7" s="285" t="s">
        <v>192</v>
      </c>
      <c r="J7" s="285" t="s">
        <v>1123</v>
      </c>
      <c r="K7" s="1807"/>
      <c r="L7" s="1804"/>
      <c r="M7" s="1681"/>
      <c r="N7" s="1683"/>
    </row>
    <row r="8" spans="1:17" s="12" customFormat="1" ht="19.899999999999999" customHeight="1" x14ac:dyDescent="0.2">
      <c r="A8" s="1810" t="s">
        <v>1259</v>
      </c>
      <c r="B8" s="1811"/>
      <c r="C8" s="312">
        <f t="shared" ref="C8:L8" si="0">SUM(C9:C25)</f>
        <v>21</v>
      </c>
      <c r="D8" s="312">
        <f t="shared" si="0"/>
        <v>21</v>
      </c>
      <c r="E8" s="312">
        <f t="shared" si="0"/>
        <v>22</v>
      </c>
      <c r="F8" s="312">
        <f t="shared" si="0"/>
        <v>53</v>
      </c>
      <c r="G8" s="312">
        <f t="shared" si="0"/>
        <v>196</v>
      </c>
      <c r="H8" s="312">
        <f t="shared" si="0"/>
        <v>42</v>
      </c>
      <c r="I8" s="312">
        <f t="shared" si="0"/>
        <v>113</v>
      </c>
      <c r="J8" s="312">
        <f t="shared" si="0"/>
        <v>45</v>
      </c>
      <c r="K8" s="654">
        <f t="shared" si="0"/>
        <v>513</v>
      </c>
      <c r="L8" s="320">
        <f t="shared" si="0"/>
        <v>385</v>
      </c>
      <c r="M8" s="1808" t="s">
        <v>12</v>
      </c>
      <c r="N8" s="1809"/>
    </row>
    <row r="9" spans="1:17" s="49" customFormat="1" ht="19.899999999999999" customHeight="1" x14ac:dyDescent="0.2">
      <c r="A9" s="307" t="s">
        <v>981</v>
      </c>
      <c r="B9" s="286" t="s">
        <v>891</v>
      </c>
      <c r="C9" s="309" t="s">
        <v>16</v>
      </c>
      <c r="D9" s="309" t="s">
        <v>16</v>
      </c>
      <c r="E9" s="309" t="s">
        <v>16</v>
      </c>
      <c r="F9" s="309" t="s">
        <v>16</v>
      </c>
      <c r="G9" s="309">
        <v>6</v>
      </c>
      <c r="H9" s="309" t="s">
        <v>16</v>
      </c>
      <c r="I9" s="309" t="s">
        <v>16</v>
      </c>
      <c r="J9" s="309" t="s">
        <v>16</v>
      </c>
      <c r="K9" s="657">
        <f>SUM(C9:J9)</f>
        <v>6</v>
      </c>
      <c r="L9" s="321">
        <v>6</v>
      </c>
      <c r="M9" s="310" t="s">
        <v>249</v>
      </c>
      <c r="N9" s="305" t="s">
        <v>981</v>
      </c>
    </row>
    <row r="10" spans="1:17" s="50" customFormat="1" ht="19.899999999999999" customHeight="1" x14ac:dyDescent="0.2">
      <c r="A10" s="326" t="s">
        <v>982</v>
      </c>
      <c r="B10" s="313" t="s">
        <v>250</v>
      </c>
      <c r="C10" s="314" t="s">
        <v>16</v>
      </c>
      <c r="D10" s="314" t="s">
        <v>16</v>
      </c>
      <c r="E10" s="314" t="s">
        <v>16</v>
      </c>
      <c r="F10" s="314">
        <v>2</v>
      </c>
      <c r="G10" s="314">
        <v>1</v>
      </c>
      <c r="H10" s="314" t="s">
        <v>16</v>
      </c>
      <c r="I10" s="314" t="s">
        <v>16</v>
      </c>
      <c r="J10" s="314">
        <v>1</v>
      </c>
      <c r="K10" s="656">
        <f t="shared" ref="K10:K25" si="1">SUM(C10:J10)</f>
        <v>4</v>
      </c>
      <c r="L10" s="322">
        <v>4</v>
      </c>
      <c r="M10" s="315" t="s">
        <v>251</v>
      </c>
      <c r="N10" s="324" t="s">
        <v>982</v>
      </c>
    </row>
    <row r="11" spans="1:17" s="49" customFormat="1" ht="30" customHeight="1" x14ac:dyDescent="0.2">
      <c r="A11" s="307">
        <v>35</v>
      </c>
      <c r="B11" s="286" t="s">
        <v>252</v>
      </c>
      <c r="C11" s="309">
        <v>1</v>
      </c>
      <c r="D11" s="309" t="s">
        <v>16</v>
      </c>
      <c r="E11" s="309" t="s">
        <v>16</v>
      </c>
      <c r="F11" s="309">
        <v>1</v>
      </c>
      <c r="G11" s="309">
        <v>2</v>
      </c>
      <c r="H11" s="309" t="s">
        <v>16</v>
      </c>
      <c r="I11" s="309">
        <v>1</v>
      </c>
      <c r="J11" s="309">
        <v>3</v>
      </c>
      <c r="K11" s="657">
        <f t="shared" si="1"/>
        <v>8</v>
      </c>
      <c r="L11" s="321">
        <v>4</v>
      </c>
      <c r="M11" s="310" t="s">
        <v>253</v>
      </c>
      <c r="N11" s="306">
        <v>35</v>
      </c>
    </row>
    <row r="12" spans="1:17" s="50" customFormat="1" ht="19.899999999999999" customHeight="1" x14ac:dyDescent="0.2">
      <c r="A12" s="326" t="s">
        <v>983</v>
      </c>
      <c r="B12" s="313" t="s">
        <v>254</v>
      </c>
      <c r="C12" s="314" t="s">
        <v>16</v>
      </c>
      <c r="D12" s="314" t="s">
        <v>16</v>
      </c>
      <c r="E12" s="314" t="s">
        <v>16</v>
      </c>
      <c r="F12" s="314">
        <v>5</v>
      </c>
      <c r="G12" s="314">
        <v>2</v>
      </c>
      <c r="H12" s="314" t="s">
        <v>16</v>
      </c>
      <c r="I12" s="314">
        <v>1</v>
      </c>
      <c r="J12" s="314">
        <v>1</v>
      </c>
      <c r="K12" s="656">
        <f t="shared" si="1"/>
        <v>9</v>
      </c>
      <c r="L12" s="322">
        <v>6</v>
      </c>
      <c r="M12" s="315" t="s">
        <v>255</v>
      </c>
      <c r="N12" s="324" t="s">
        <v>983</v>
      </c>
    </row>
    <row r="13" spans="1:17" s="49" customFormat="1" ht="30" customHeight="1" x14ac:dyDescent="0.2">
      <c r="A13" s="307" t="s">
        <v>984</v>
      </c>
      <c r="B13" s="286" t="s">
        <v>1004</v>
      </c>
      <c r="C13" s="309" t="s">
        <v>16</v>
      </c>
      <c r="D13" s="309">
        <v>2</v>
      </c>
      <c r="E13" s="309">
        <v>2</v>
      </c>
      <c r="F13" s="309">
        <v>1</v>
      </c>
      <c r="G13" s="309">
        <v>3</v>
      </c>
      <c r="H13" s="309">
        <v>1</v>
      </c>
      <c r="I13" s="309">
        <v>2</v>
      </c>
      <c r="J13" s="309" t="s">
        <v>16</v>
      </c>
      <c r="K13" s="657">
        <f t="shared" si="1"/>
        <v>11</v>
      </c>
      <c r="L13" s="321">
        <v>6</v>
      </c>
      <c r="M13" s="310" t="s">
        <v>1117</v>
      </c>
      <c r="N13" s="306" t="s">
        <v>984</v>
      </c>
    </row>
    <row r="14" spans="1:17" s="50" customFormat="1" ht="19.899999999999999" customHeight="1" x14ac:dyDescent="0.2">
      <c r="A14" s="326" t="s">
        <v>985</v>
      </c>
      <c r="B14" s="313" t="s">
        <v>256</v>
      </c>
      <c r="C14" s="314">
        <v>1</v>
      </c>
      <c r="D14" s="314" t="s">
        <v>16</v>
      </c>
      <c r="E14" s="314" t="s">
        <v>16</v>
      </c>
      <c r="F14" s="314" t="s">
        <v>16</v>
      </c>
      <c r="G14" s="314">
        <v>2</v>
      </c>
      <c r="H14" s="314" t="s">
        <v>16</v>
      </c>
      <c r="I14" s="314">
        <v>1</v>
      </c>
      <c r="J14" s="314" t="s">
        <v>16</v>
      </c>
      <c r="K14" s="656">
        <f t="shared" si="1"/>
        <v>4</v>
      </c>
      <c r="L14" s="322">
        <v>3</v>
      </c>
      <c r="M14" s="315" t="s">
        <v>257</v>
      </c>
      <c r="N14" s="324" t="s">
        <v>985</v>
      </c>
    </row>
    <row r="15" spans="1:17" s="49" customFormat="1" ht="19.899999999999999" customHeight="1" x14ac:dyDescent="0.2">
      <c r="A15" s="307" t="s">
        <v>986</v>
      </c>
      <c r="B15" s="286" t="s">
        <v>258</v>
      </c>
      <c r="C15" s="309" t="s">
        <v>16</v>
      </c>
      <c r="D15" s="309">
        <v>1</v>
      </c>
      <c r="E15" s="309" t="s">
        <v>16</v>
      </c>
      <c r="F15" s="309">
        <v>5</v>
      </c>
      <c r="G15" s="309">
        <v>2</v>
      </c>
      <c r="H15" s="309" t="s">
        <v>16</v>
      </c>
      <c r="I15" s="309">
        <v>1</v>
      </c>
      <c r="J15" s="309">
        <v>1</v>
      </c>
      <c r="K15" s="657">
        <f t="shared" si="1"/>
        <v>10</v>
      </c>
      <c r="L15" s="321">
        <v>7</v>
      </c>
      <c r="M15" s="310" t="s">
        <v>1029</v>
      </c>
      <c r="N15" s="306" t="s">
        <v>986</v>
      </c>
    </row>
    <row r="16" spans="1:17" s="50" customFormat="1" ht="19.899999999999999" customHeight="1" x14ac:dyDescent="0.2">
      <c r="A16" s="326" t="s">
        <v>987</v>
      </c>
      <c r="B16" s="313" t="s">
        <v>259</v>
      </c>
      <c r="C16" s="314" t="s">
        <v>16</v>
      </c>
      <c r="D16" s="314" t="s">
        <v>16</v>
      </c>
      <c r="E16" s="314" t="s">
        <v>16</v>
      </c>
      <c r="F16" s="314" t="s">
        <v>16</v>
      </c>
      <c r="G16" s="314">
        <v>5</v>
      </c>
      <c r="H16" s="314">
        <v>1</v>
      </c>
      <c r="I16" s="314">
        <v>3</v>
      </c>
      <c r="J16" s="314">
        <v>3</v>
      </c>
      <c r="K16" s="656">
        <f t="shared" si="1"/>
        <v>12</v>
      </c>
      <c r="L16" s="322">
        <v>8</v>
      </c>
      <c r="M16" s="315" t="s">
        <v>260</v>
      </c>
      <c r="N16" s="324" t="s">
        <v>987</v>
      </c>
    </row>
    <row r="17" spans="1:14" s="49" customFormat="1" ht="19.899999999999999" customHeight="1" x14ac:dyDescent="0.2">
      <c r="A17" s="307" t="s">
        <v>988</v>
      </c>
      <c r="B17" s="286" t="s">
        <v>261</v>
      </c>
      <c r="C17" s="309">
        <v>1</v>
      </c>
      <c r="D17" s="309">
        <v>1</v>
      </c>
      <c r="E17" s="309">
        <v>1</v>
      </c>
      <c r="F17" s="309">
        <v>2</v>
      </c>
      <c r="G17" s="309">
        <v>8</v>
      </c>
      <c r="H17" s="309">
        <v>3</v>
      </c>
      <c r="I17" s="309">
        <v>3</v>
      </c>
      <c r="J17" s="309">
        <v>1</v>
      </c>
      <c r="K17" s="657">
        <f t="shared" si="1"/>
        <v>20</v>
      </c>
      <c r="L17" s="321">
        <v>13</v>
      </c>
      <c r="M17" s="310" t="s">
        <v>262</v>
      </c>
      <c r="N17" s="306" t="s">
        <v>988</v>
      </c>
    </row>
    <row r="18" spans="1:14" s="50" customFormat="1" ht="19.899999999999999" customHeight="1" x14ac:dyDescent="0.2">
      <c r="A18" s="326">
        <v>68</v>
      </c>
      <c r="B18" s="313" t="s">
        <v>263</v>
      </c>
      <c r="C18" s="314" t="s">
        <v>16</v>
      </c>
      <c r="D18" s="314" t="s">
        <v>16</v>
      </c>
      <c r="E18" s="314" t="s">
        <v>16</v>
      </c>
      <c r="F18" s="314" t="s">
        <v>16</v>
      </c>
      <c r="G18" s="314" t="s">
        <v>16</v>
      </c>
      <c r="H18" s="314">
        <v>2</v>
      </c>
      <c r="I18" s="314">
        <v>1</v>
      </c>
      <c r="J18" s="314" t="s">
        <v>16</v>
      </c>
      <c r="K18" s="656">
        <f t="shared" si="1"/>
        <v>3</v>
      </c>
      <c r="L18" s="322">
        <v>2</v>
      </c>
      <c r="M18" s="315" t="s">
        <v>264</v>
      </c>
      <c r="N18" s="324">
        <v>68</v>
      </c>
    </row>
    <row r="19" spans="1:14" s="49" customFormat="1" ht="30" customHeight="1" x14ac:dyDescent="0.2">
      <c r="A19" s="307" t="s">
        <v>989</v>
      </c>
      <c r="B19" s="286" t="s">
        <v>265</v>
      </c>
      <c r="C19" s="309" t="s">
        <v>16</v>
      </c>
      <c r="D19" s="309">
        <v>1</v>
      </c>
      <c r="E19" s="309">
        <v>2</v>
      </c>
      <c r="F19" s="309">
        <v>1</v>
      </c>
      <c r="G19" s="309">
        <v>4</v>
      </c>
      <c r="H19" s="309">
        <v>2</v>
      </c>
      <c r="I19" s="309">
        <v>1</v>
      </c>
      <c r="J19" s="309">
        <v>1</v>
      </c>
      <c r="K19" s="657">
        <f t="shared" si="1"/>
        <v>12</v>
      </c>
      <c r="L19" s="321">
        <v>6</v>
      </c>
      <c r="M19" s="310" t="s">
        <v>266</v>
      </c>
      <c r="N19" s="306" t="s">
        <v>989</v>
      </c>
    </row>
    <row r="20" spans="1:14" s="50" customFormat="1" ht="19.899999999999999" customHeight="1" x14ac:dyDescent="0.2">
      <c r="A20" s="326" t="s">
        <v>990</v>
      </c>
      <c r="B20" s="313" t="s">
        <v>267</v>
      </c>
      <c r="C20" s="314">
        <v>4</v>
      </c>
      <c r="D20" s="314">
        <v>2</v>
      </c>
      <c r="E20" s="314">
        <v>3</v>
      </c>
      <c r="F20" s="314">
        <v>12</v>
      </c>
      <c r="G20" s="314">
        <v>13</v>
      </c>
      <c r="H20" s="314">
        <v>4</v>
      </c>
      <c r="I20" s="314">
        <v>6</v>
      </c>
      <c r="J20" s="314">
        <v>8</v>
      </c>
      <c r="K20" s="656">
        <f t="shared" si="1"/>
        <v>52</v>
      </c>
      <c r="L20" s="322">
        <v>35</v>
      </c>
      <c r="M20" s="315" t="s">
        <v>268</v>
      </c>
      <c r="N20" s="324" t="s">
        <v>990</v>
      </c>
    </row>
    <row r="21" spans="1:14" s="49" customFormat="1" ht="30" customHeight="1" x14ac:dyDescent="0.2">
      <c r="A21" s="307">
        <v>84</v>
      </c>
      <c r="B21" s="286" t="s">
        <v>269</v>
      </c>
      <c r="C21" s="309">
        <v>8</v>
      </c>
      <c r="D21" s="309">
        <v>8</v>
      </c>
      <c r="E21" s="309">
        <v>6</v>
      </c>
      <c r="F21" s="309">
        <v>8</v>
      </c>
      <c r="G21" s="309">
        <v>73</v>
      </c>
      <c r="H21" s="309">
        <v>16</v>
      </c>
      <c r="I21" s="309">
        <v>47</v>
      </c>
      <c r="J21" s="309">
        <v>12</v>
      </c>
      <c r="K21" s="657">
        <f t="shared" si="1"/>
        <v>178</v>
      </c>
      <c r="L21" s="321">
        <v>142</v>
      </c>
      <c r="M21" s="310" t="s">
        <v>1119</v>
      </c>
      <c r="N21" s="306">
        <v>84</v>
      </c>
    </row>
    <row r="22" spans="1:14" s="50" customFormat="1" ht="19.899999999999999" customHeight="1" x14ac:dyDescent="0.2">
      <c r="A22" s="326">
        <v>85</v>
      </c>
      <c r="B22" s="313" t="s">
        <v>270</v>
      </c>
      <c r="C22" s="314">
        <v>6</v>
      </c>
      <c r="D22" s="314">
        <v>4</v>
      </c>
      <c r="E22" s="314">
        <v>5</v>
      </c>
      <c r="F22" s="314">
        <v>10</v>
      </c>
      <c r="G22" s="314">
        <v>45</v>
      </c>
      <c r="H22" s="314">
        <v>8</v>
      </c>
      <c r="I22" s="314">
        <v>29</v>
      </c>
      <c r="J22" s="314">
        <v>9</v>
      </c>
      <c r="K22" s="656">
        <f t="shared" si="1"/>
        <v>116</v>
      </c>
      <c r="L22" s="322">
        <v>89</v>
      </c>
      <c r="M22" s="315" t="s">
        <v>271</v>
      </c>
      <c r="N22" s="324">
        <v>85</v>
      </c>
    </row>
    <row r="23" spans="1:14" s="49" customFormat="1" ht="19.899999999999999" customHeight="1" x14ac:dyDescent="0.2">
      <c r="A23" s="307" t="s">
        <v>991</v>
      </c>
      <c r="B23" s="286" t="s">
        <v>272</v>
      </c>
      <c r="C23" s="309" t="s">
        <v>16</v>
      </c>
      <c r="D23" s="309">
        <v>2</v>
      </c>
      <c r="E23" s="309">
        <v>3</v>
      </c>
      <c r="F23" s="309">
        <v>3</v>
      </c>
      <c r="G23" s="309">
        <v>28</v>
      </c>
      <c r="H23" s="309">
        <v>5</v>
      </c>
      <c r="I23" s="309">
        <v>17</v>
      </c>
      <c r="J23" s="309">
        <v>3</v>
      </c>
      <c r="K23" s="657">
        <f t="shared" si="1"/>
        <v>61</v>
      </c>
      <c r="L23" s="321">
        <v>47</v>
      </c>
      <c r="M23" s="310" t="s">
        <v>1245</v>
      </c>
      <c r="N23" s="306" t="s">
        <v>991</v>
      </c>
    </row>
    <row r="24" spans="1:14" s="50" customFormat="1" ht="19.899999999999999" customHeight="1" x14ac:dyDescent="0.2">
      <c r="A24" s="326" t="s">
        <v>992</v>
      </c>
      <c r="B24" s="313" t="s">
        <v>273</v>
      </c>
      <c r="C24" s="314" t="s">
        <v>16</v>
      </c>
      <c r="D24" s="314" t="s">
        <v>16</v>
      </c>
      <c r="E24" s="314" t="s">
        <v>16</v>
      </c>
      <c r="F24" s="314">
        <v>2</v>
      </c>
      <c r="G24" s="314">
        <v>2</v>
      </c>
      <c r="H24" s="314" t="s">
        <v>16</v>
      </c>
      <c r="I24" s="314" t="s">
        <v>16</v>
      </c>
      <c r="J24" s="314">
        <v>2</v>
      </c>
      <c r="K24" s="656">
        <f t="shared" si="1"/>
        <v>6</v>
      </c>
      <c r="L24" s="322">
        <v>6</v>
      </c>
      <c r="M24" s="315" t="s">
        <v>274</v>
      </c>
      <c r="N24" s="324" t="s">
        <v>992</v>
      </c>
    </row>
    <row r="25" spans="1:14" s="49" customFormat="1" ht="19.899999999999999" customHeight="1" x14ac:dyDescent="0.2">
      <c r="A25" s="308" t="s">
        <v>993</v>
      </c>
      <c r="B25" s="301" t="s">
        <v>275</v>
      </c>
      <c r="C25" s="328" t="s">
        <v>16</v>
      </c>
      <c r="D25" s="328" t="s">
        <v>16</v>
      </c>
      <c r="E25" s="328" t="s">
        <v>16</v>
      </c>
      <c r="F25" s="328">
        <v>1</v>
      </c>
      <c r="G25" s="328" t="s">
        <v>16</v>
      </c>
      <c r="H25" s="328" t="s">
        <v>16</v>
      </c>
      <c r="I25" s="328" t="s">
        <v>16</v>
      </c>
      <c r="J25" s="328" t="s">
        <v>16</v>
      </c>
      <c r="K25" s="659">
        <f t="shared" si="1"/>
        <v>1</v>
      </c>
      <c r="L25" s="329">
        <v>1</v>
      </c>
      <c r="M25" s="311" t="s">
        <v>276</v>
      </c>
      <c r="N25" s="496" t="s">
        <v>993</v>
      </c>
    </row>
    <row r="26" spans="1:14" s="12" customFormat="1" ht="18.75" customHeight="1" x14ac:dyDescent="0.2">
      <c r="A26" s="291" t="s">
        <v>240</v>
      </c>
      <c r="B26" s="82"/>
      <c r="C26" s="82"/>
      <c r="D26" s="82"/>
      <c r="E26" s="82"/>
      <c r="F26" s="82"/>
      <c r="G26" s="82"/>
      <c r="H26" s="82"/>
      <c r="I26" s="82"/>
      <c r="J26" s="82"/>
      <c r="K26" s="82"/>
      <c r="L26" s="82"/>
      <c r="M26" s="82"/>
      <c r="N26" s="292" t="s">
        <v>241</v>
      </c>
    </row>
  </sheetData>
  <mergeCells count="13">
    <mergeCell ref="A1:N1"/>
    <mergeCell ref="A2:N2"/>
    <mergeCell ref="A3:N3"/>
    <mergeCell ref="K5:K7"/>
    <mergeCell ref="L5:L7"/>
    <mergeCell ref="C4:L4"/>
    <mergeCell ref="M5:M7"/>
    <mergeCell ref="N5:N7"/>
    <mergeCell ref="M8:N8"/>
    <mergeCell ref="A5:A7"/>
    <mergeCell ref="B5:B7"/>
    <mergeCell ref="A8:B8"/>
    <mergeCell ref="C5:J5"/>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ECF7-1117-4D3E-994B-EA19F34EB8CF}">
  <sheetPr>
    <tabColor theme="7" tint="-0.499984740745262"/>
    <pageSetUpPr fitToPage="1"/>
  </sheetPr>
  <dimension ref="A1:J41"/>
  <sheetViews>
    <sheetView view="pageBreakPreview"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1099</v>
      </c>
      <c r="B1" s="1645"/>
      <c r="C1" s="1645"/>
      <c r="D1" s="1645"/>
      <c r="E1" s="1645"/>
      <c r="F1" s="1645"/>
      <c r="G1" s="1645"/>
    </row>
    <row r="2" spans="1:10" s="7" customFormat="1" ht="21" customHeight="1" x14ac:dyDescent="0.2">
      <c r="A2" s="1646" t="s">
        <v>929</v>
      </c>
      <c r="B2" s="1646"/>
      <c r="C2" s="1646"/>
      <c r="D2" s="1646"/>
      <c r="E2" s="1646"/>
      <c r="F2" s="1646"/>
      <c r="G2" s="1646"/>
      <c r="J2" s="7" t="s">
        <v>284</v>
      </c>
    </row>
    <row r="3" spans="1:10" s="7" customFormat="1" ht="35.25" customHeight="1" x14ac:dyDescent="0.2">
      <c r="A3" s="1647" t="s">
        <v>1686</v>
      </c>
      <c r="B3" s="1647"/>
      <c r="C3" s="1647"/>
      <c r="D3" s="1647"/>
      <c r="E3" s="1647"/>
      <c r="F3" s="1647"/>
      <c r="G3" s="1647"/>
    </row>
    <row r="4" spans="1:10" s="12" customFormat="1" x14ac:dyDescent="0.2">
      <c r="A4" s="34" t="s">
        <v>230</v>
      </c>
      <c r="B4" s="1813"/>
      <c r="C4" s="1813"/>
      <c r="D4" s="1813"/>
      <c r="E4" s="1813"/>
      <c r="F4" s="1813"/>
      <c r="G4" s="23" t="s">
        <v>1880</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773</v>
      </c>
      <c r="C8" s="254">
        <v>288</v>
      </c>
      <c r="D8" s="254">
        <v>2628</v>
      </c>
      <c r="E8" s="254">
        <v>2232</v>
      </c>
      <c r="F8" s="254">
        <f>SUM(B8:E8)</f>
        <v>5921</v>
      </c>
      <c r="G8" s="255" t="s">
        <v>186</v>
      </c>
    </row>
    <row r="9" spans="1:10" s="38" customFormat="1" ht="22.9" customHeight="1" x14ac:dyDescent="0.2">
      <c r="A9" s="256" t="s">
        <v>1690</v>
      </c>
      <c r="B9" s="257">
        <f>B10+B14+B18+B22+B26+B30+B34+B38</f>
        <v>2293</v>
      </c>
      <c r="C9" s="257">
        <f>C10+C14+C18+C22+C26+C30+C34+C38</f>
        <v>519</v>
      </c>
      <c r="D9" s="257">
        <f>D10+D14+D18+D22+D26+D30+D34+D38</f>
        <v>5360</v>
      </c>
      <c r="E9" s="257">
        <f>E10+E14+E18+E22+E26+E30+E34+E38</f>
        <v>3735</v>
      </c>
      <c r="F9" s="257">
        <f>F10+F14+F18+F22+F26+F30+F34+F38</f>
        <v>11907</v>
      </c>
      <c r="G9" s="258" t="s">
        <v>187</v>
      </c>
    </row>
    <row r="10" spans="1:10" s="650" customFormat="1" ht="22.9" customHeight="1" x14ac:dyDescent="0.2">
      <c r="A10" s="644" t="s">
        <v>1123</v>
      </c>
      <c r="B10" s="649">
        <f>SUM(B11:B13)</f>
        <v>475</v>
      </c>
      <c r="C10" s="649">
        <f>SUM(C11:C13)</f>
        <v>81</v>
      </c>
      <c r="D10" s="649">
        <f>SUM(D11:D13)</f>
        <v>1049</v>
      </c>
      <c r="E10" s="649">
        <f>SUM(E11:E13)</f>
        <v>408</v>
      </c>
      <c r="F10" s="104">
        <f>SUM(F11:F13)</f>
        <v>2013</v>
      </c>
      <c r="G10" s="646" t="s">
        <v>188</v>
      </c>
    </row>
    <row r="11" spans="1:10" s="352" customFormat="1" ht="22.9" customHeight="1" x14ac:dyDescent="0.2">
      <c r="A11" s="190" t="s">
        <v>1662</v>
      </c>
      <c r="B11" s="193">
        <v>339</v>
      </c>
      <c r="C11" s="193">
        <v>51</v>
      </c>
      <c r="D11" s="193">
        <v>736</v>
      </c>
      <c r="E11" s="193">
        <v>123</v>
      </c>
      <c r="F11" s="222">
        <f>SUM(B11:E11)</f>
        <v>1249</v>
      </c>
      <c r="G11" s="191" t="s">
        <v>189</v>
      </c>
    </row>
    <row r="12" spans="1:10" s="352" customFormat="1" ht="22.9" customHeight="1" x14ac:dyDescent="0.2">
      <c r="A12" s="190" t="s">
        <v>1663</v>
      </c>
      <c r="B12" s="193">
        <v>115</v>
      </c>
      <c r="C12" s="193">
        <v>26</v>
      </c>
      <c r="D12" s="193">
        <v>244</v>
      </c>
      <c r="E12" s="193">
        <v>194</v>
      </c>
      <c r="F12" s="222">
        <f>SUM(B12:E12)</f>
        <v>579</v>
      </c>
      <c r="G12" s="191" t="s">
        <v>190</v>
      </c>
    </row>
    <row r="13" spans="1:10" s="352" customFormat="1" ht="22.9" customHeight="1" x14ac:dyDescent="0.2">
      <c r="A13" s="190" t="s">
        <v>191</v>
      </c>
      <c r="B13" s="193">
        <v>21</v>
      </c>
      <c r="C13" s="193">
        <v>4</v>
      </c>
      <c r="D13" s="193">
        <v>69</v>
      </c>
      <c r="E13" s="193">
        <v>91</v>
      </c>
      <c r="F13" s="222">
        <f>SUM(B13:E13)</f>
        <v>185</v>
      </c>
      <c r="G13" s="191" t="s">
        <v>1188</v>
      </c>
    </row>
    <row r="14" spans="1:10" s="650" customFormat="1" ht="22.9" customHeight="1" x14ac:dyDescent="0.2">
      <c r="A14" s="644" t="s">
        <v>192</v>
      </c>
      <c r="B14" s="649">
        <f>SUM(B15:B17)</f>
        <v>378</v>
      </c>
      <c r="C14" s="649">
        <f>SUM(C15:C17)</f>
        <v>86</v>
      </c>
      <c r="D14" s="649">
        <f>SUM(D15:D17)</f>
        <v>1003</v>
      </c>
      <c r="E14" s="649">
        <f>SUM(E15:E17)</f>
        <v>304</v>
      </c>
      <c r="F14" s="104">
        <f>SUM(F15:F17)</f>
        <v>1771</v>
      </c>
      <c r="G14" s="646" t="s">
        <v>193</v>
      </c>
    </row>
    <row r="15" spans="1:10" s="352" customFormat="1" ht="22.9" customHeight="1" x14ac:dyDescent="0.2">
      <c r="A15" s="190" t="s">
        <v>1662</v>
      </c>
      <c r="B15" s="193">
        <v>285</v>
      </c>
      <c r="C15" s="193">
        <v>55</v>
      </c>
      <c r="D15" s="193">
        <v>737</v>
      </c>
      <c r="E15" s="193">
        <v>128</v>
      </c>
      <c r="F15" s="222">
        <f>SUM(B15:E15)</f>
        <v>1205</v>
      </c>
      <c r="G15" s="191" t="s">
        <v>189</v>
      </c>
    </row>
    <row r="16" spans="1:10" s="352" customFormat="1" ht="22.9" customHeight="1" x14ac:dyDescent="0.2">
      <c r="A16" s="190" t="s">
        <v>1663</v>
      </c>
      <c r="B16" s="193">
        <v>83</v>
      </c>
      <c r="C16" s="193">
        <v>25</v>
      </c>
      <c r="D16" s="193">
        <v>202</v>
      </c>
      <c r="E16" s="193">
        <v>137</v>
      </c>
      <c r="F16" s="222">
        <f>SUM(B16:E16)</f>
        <v>447</v>
      </c>
      <c r="G16" s="191" t="s">
        <v>190</v>
      </c>
    </row>
    <row r="17" spans="1:7" s="352" customFormat="1" ht="22.9" customHeight="1" x14ac:dyDescent="0.2">
      <c r="A17" s="190" t="s">
        <v>191</v>
      </c>
      <c r="B17" s="193">
        <v>10</v>
      </c>
      <c r="C17" s="193">
        <v>6</v>
      </c>
      <c r="D17" s="193">
        <v>64</v>
      </c>
      <c r="E17" s="193">
        <v>39</v>
      </c>
      <c r="F17" s="222">
        <f>SUM(B17:E17)</f>
        <v>119</v>
      </c>
      <c r="G17" s="191" t="s">
        <v>1188</v>
      </c>
    </row>
    <row r="18" spans="1:7" s="650" customFormat="1" ht="22.9" customHeight="1" x14ac:dyDescent="0.2">
      <c r="A18" s="644" t="s">
        <v>194</v>
      </c>
      <c r="B18" s="649">
        <f>SUM(B19:B21)</f>
        <v>150</v>
      </c>
      <c r="C18" s="649">
        <f>SUM(C19:C21)</f>
        <v>39</v>
      </c>
      <c r="D18" s="649">
        <f>SUM(D19:D21)</f>
        <v>378</v>
      </c>
      <c r="E18" s="649">
        <f>SUM(E19:E21)</f>
        <v>263</v>
      </c>
      <c r="F18" s="104">
        <f>SUM(F19:F21)</f>
        <v>830</v>
      </c>
      <c r="G18" s="646" t="s">
        <v>195</v>
      </c>
    </row>
    <row r="19" spans="1:7" s="352" customFormat="1" ht="22.9" customHeight="1" x14ac:dyDescent="0.2">
      <c r="A19" s="190" t="s">
        <v>1662</v>
      </c>
      <c r="B19" s="193">
        <v>97</v>
      </c>
      <c r="C19" s="193">
        <v>20</v>
      </c>
      <c r="D19" s="193">
        <v>234</v>
      </c>
      <c r="E19" s="193">
        <v>119</v>
      </c>
      <c r="F19" s="222">
        <f>SUM(B19:E19)</f>
        <v>470</v>
      </c>
      <c r="G19" s="191" t="s">
        <v>189</v>
      </c>
    </row>
    <row r="20" spans="1:7" s="352" customFormat="1" ht="22.9" customHeight="1" x14ac:dyDescent="0.2">
      <c r="A20" s="190" t="s">
        <v>1663</v>
      </c>
      <c r="B20" s="193">
        <v>39</v>
      </c>
      <c r="C20" s="193">
        <v>13</v>
      </c>
      <c r="D20" s="193">
        <v>64</v>
      </c>
      <c r="E20" s="193">
        <v>94</v>
      </c>
      <c r="F20" s="222">
        <f>SUM(B20:E20)</f>
        <v>210</v>
      </c>
      <c r="G20" s="191" t="s">
        <v>190</v>
      </c>
    </row>
    <row r="21" spans="1:7" s="352" customFormat="1" ht="22.9" customHeight="1" x14ac:dyDescent="0.2">
      <c r="A21" s="190" t="s">
        <v>191</v>
      </c>
      <c r="B21" s="193">
        <v>14</v>
      </c>
      <c r="C21" s="193">
        <v>6</v>
      </c>
      <c r="D21" s="193">
        <v>80</v>
      </c>
      <c r="E21" s="193">
        <v>50</v>
      </c>
      <c r="F21" s="222">
        <f>SUM(B21:E21)</f>
        <v>150</v>
      </c>
      <c r="G21" s="191" t="s">
        <v>1188</v>
      </c>
    </row>
    <row r="22" spans="1:7" s="650" customFormat="1" ht="22.9" customHeight="1" x14ac:dyDescent="0.2">
      <c r="A22" s="644" t="s">
        <v>1011</v>
      </c>
      <c r="B22" s="649">
        <f>SUM(B23:B25)</f>
        <v>449</v>
      </c>
      <c r="C22" s="649">
        <f>SUM(C23:C25)</f>
        <v>149</v>
      </c>
      <c r="D22" s="649">
        <f>SUM(D23:D25)</f>
        <v>1303</v>
      </c>
      <c r="E22" s="649">
        <f>SUM(E23:E25)</f>
        <v>725</v>
      </c>
      <c r="F22" s="104">
        <f>SUM(F23:F25)</f>
        <v>2626</v>
      </c>
      <c r="G22" s="646" t="s">
        <v>1010</v>
      </c>
    </row>
    <row r="23" spans="1:7" s="352" customFormat="1" ht="22.9" customHeight="1" x14ac:dyDescent="0.2">
      <c r="A23" s="190" t="s">
        <v>1662</v>
      </c>
      <c r="B23" s="193">
        <v>257</v>
      </c>
      <c r="C23" s="193">
        <v>55</v>
      </c>
      <c r="D23" s="193">
        <v>571</v>
      </c>
      <c r="E23" s="193">
        <v>169</v>
      </c>
      <c r="F23" s="222">
        <f>SUM(B23:E23)</f>
        <v>1052</v>
      </c>
      <c r="G23" s="191" t="s">
        <v>189</v>
      </c>
    </row>
    <row r="24" spans="1:7" s="352" customFormat="1" ht="22.9" customHeight="1" x14ac:dyDescent="0.2">
      <c r="A24" s="190" t="s">
        <v>1663</v>
      </c>
      <c r="B24" s="193">
        <v>141</v>
      </c>
      <c r="C24" s="193">
        <v>61</v>
      </c>
      <c r="D24" s="193">
        <v>454</v>
      </c>
      <c r="E24" s="193">
        <v>306</v>
      </c>
      <c r="F24" s="222">
        <f>SUM(B24:E24)</f>
        <v>962</v>
      </c>
      <c r="G24" s="191" t="s">
        <v>190</v>
      </c>
    </row>
    <row r="25" spans="1:7" s="352" customFormat="1" ht="22.9" customHeight="1" x14ac:dyDescent="0.2">
      <c r="A25" s="647" t="s">
        <v>191</v>
      </c>
      <c r="B25" s="563">
        <v>51</v>
      </c>
      <c r="C25" s="563">
        <v>33</v>
      </c>
      <c r="D25" s="563">
        <v>278</v>
      </c>
      <c r="E25" s="563">
        <v>250</v>
      </c>
      <c r="F25" s="554">
        <f>SUM(B25:E25)</f>
        <v>612</v>
      </c>
      <c r="G25" s="648" t="s">
        <v>1188</v>
      </c>
    </row>
    <row r="26" spans="1:7" s="650" customFormat="1" ht="22.9" customHeight="1" x14ac:dyDescent="0.2">
      <c r="A26" s="651" t="s">
        <v>1014</v>
      </c>
      <c r="B26" s="652">
        <f>SUM(B27:B29)</f>
        <v>381</v>
      </c>
      <c r="C26" s="652">
        <f>SUM(C27:C29)</f>
        <v>75</v>
      </c>
      <c r="D26" s="652">
        <f>SUM(D27:D29)</f>
        <v>693</v>
      </c>
      <c r="E26" s="652">
        <f>SUM(E27:E29)</f>
        <v>944</v>
      </c>
      <c r="F26" s="102">
        <f>SUM(F27:F29)</f>
        <v>2093</v>
      </c>
      <c r="G26" s="653" t="s">
        <v>1013</v>
      </c>
    </row>
    <row r="27" spans="1:7" s="352" customFormat="1" ht="22.9" customHeight="1" x14ac:dyDescent="0.2">
      <c r="A27" s="190" t="s">
        <v>1662</v>
      </c>
      <c r="B27" s="193">
        <v>207</v>
      </c>
      <c r="C27" s="193">
        <v>43</v>
      </c>
      <c r="D27" s="193">
        <v>385</v>
      </c>
      <c r="E27" s="193">
        <v>249</v>
      </c>
      <c r="F27" s="222">
        <f>SUM(B27:E27)</f>
        <v>884</v>
      </c>
      <c r="G27" s="191" t="s">
        <v>189</v>
      </c>
    </row>
    <row r="28" spans="1:7" s="352" customFormat="1" ht="22.9" customHeight="1" x14ac:dyDescent="0.2">
      <c r="A28" s="190" t="s">
        <v>1663</v>
      </c>
      <c r="B28" s="193">
        <v>118</v>
      </c>
      <c r="C28" s="193">
        <v>22</v>
      </c>
      <c r="D28" s="193">
        <v>212</v>
      </c>
      <c r="E28" s="193">
        <v>521</v>
      </c>
      <c r="F28" s="222">
        <f>SUM(B28:E28)</f>
        <v>873</v>
      </c>
      <c r="G28" s="191" t="s">
        <v>190</v>
      </c>
    </row>
    <row r="29" spans="1:7" s="352" customFormat="1" ht="22.9" customHeight="1" x14ac:dyDescent="0.2">
      <c r="A29" s="190" t="s">
        <v>191</v>
      </c>
      <c r="B29" s="193">
        <v>56</v>
      </c>
      <c r="C29" s="193">
        <v>10</v>
      </c>
      <c r="D29" s="193">
        <v>96</v>
      </c>
      <c r="E29" s="193">
        <v>174</v>
      </c>
      <c r="F29" s="222">
        <f>SUM(B29:E29)</f>
        <v>336</v>
      </c>
      <c r="G29" s="191" t="s">
        <v>1188</v>
      </c>
    </row>
    <row r="30" spans="1:7" s="650" customFormat="1" ht="22.9" customHeight="1" x14ac:dyDescent="0.2">
      <c r="A30" s="644" t="s">
        <v>1124</v>
      </c>
      <c r="B30" s="649">
        <f>SUM(B31:B33)</f>
        <v>248</v>
      </c>
      <c r="C30" s="649">
        <f>SUM(C31:C33)</f>
        <v>46</v>
      </c>
      <c r="D30" s="649">
        <f>SUM(D31:D33)</f>
        <v>487</v>
      </c>
      <c r="E30" s="649">
        <f>SUM(E31:E33)</f>
        <v>260</v>
      </c>
      <c r="F30" s="104">
        <f>SUM(F31:F33)</f>
        <v>1041</v>
      </c>
      <c r="G30" s="646" t="s">
        <v>1016</v>
      </c>
    </row>
    <row r="31" spans="1:7" s="352" customFormat="1" ht="22.9" customHeight="1" x14ac:dyDescent="0.2">
      <c r="A31" s="190" t="s">
        <v>1662</v>
      </c>
      <c r="B31" s="193">
        <v>144</v>
      </c>
      <c r="C31" s="193">
        <v>24</v>
      </c>
      <c r="D31" s="193">
        <v>270</v>
      </c>
      <c r="E31" s="193">
        <v>101</v>
      </c>
      <c r="F31" s="222">
        <f>SUM(B31:E31)</f>
        <v>539</v>
      </c>
      <c r="G31" s="191" t="s">
        <v>189</v>
      </c>
    </row>
    <row r="32" spans="1:7" s="352" customFormat="1" ht="22.9" customHeight="1" x14ac:dyDescent="0.2">
      <c r="A32" s="190" t="s">
        <v>1663</v>
      </c>
      <c r="B32" s="193">
        <v>73</v>
      </c>
      <c r="C32" s="193">
        <v>17</v>
      </c>
      <c r="D32" s="193">
        <v>127</v>
      </c>
      <c r="E32" s="193">
        <v>90</v>
      </c>
      <c r="F32" s="222">
        <f>SUM(B32:E32)</f>
        <v>307</v>
      </c>
      <c r="G32" s="191" t="s">
        <v>190</v>
      </c>
    </row>
    <row r="33" spans="1:7" s="352" customFormat="1" ht="22.9" customHeight="1" x14ac:dyDescent="0.2">
      <c r="A33" s="190" t="s">
        <v>191</v>
      </c>
      <c r="B33" s="193">
        <v>31</v>
      </c>
      <c r="C33" s="193">
        <v>5</v>
      </c>
      <c r="D33" s="193">
        <v>90</v>
      </c>
      <c r="E33" s="193">
        <v>69</v>
      </c>
      <c r="F33" s="222">
        <f>SUM(B33:E33)</f>
        <v>195</v>
      </c>
      <c r="G33" s="191" t="s">
        <v>1188</v>
      </c>
    </row>
    <row r="34" spans="1:7" s="650" customFormat="1" ht="22.9" customHeight="1" x14ac:dyDescent="0.2">
      <c r="A34" s="644" t="s">
        <v>196</v>
      </c>
      <c r="B34" s="649">
        <f>SUM(B35:B37)</f>
        <v>206</v>
      </c>
      <c r="C34" s="649">
        <f>SUM(C35:C37)</f>
        <v>30</v>
      </c>
      <c r="D34" s="649">
        <f>SUM(D35:D37)</f>
        <v>381</v>
      </c>
      <c r="E34" s="649">
        <f>SUM(E35:E37)</f>
        <v>383</v>
      </c>
      <c r="F34" s="104">
        <f>SUM(F35:F37)</f>
        <v>1000</v>
      </c>
      <c r="G34" s="646" t="s">
        <v>197</v>
      </c>
    </row>
    <row r="35" spans="1:7" s="352" customFormat="1" ht="22.9" customHeight="1" x14ac:dyDescent="0.2">
      <c r="A35" s="190" t="s">
        <v>1662</v>
      </c>
      <c r="B35" s="193">
        <v>119</v>
      </c>
      <c r="C35" s="193">
        <v>18</v>
      </c>
      <c r="D35" s="193">
        <v>221</v>
      </c>
      <c r="E35" s="193">
        <v>108</v>
      </c>
      <c r="F35" s="222">
        <f>SUM(B35:E35)</f>
        <v>466</v>
      </c>
      <c r="G35" s="191" t="s">
        <v>189</v>
      </c>
    </row>
    <row r="36" spans="1:7" s="352" customFormat="1" ht="22.9" customHeight="1" x14ac:dyDescent="0.2">
      <c r="A36" s="190" t="s">
        <v>1663</v>
      </c>
      <c r="B36" s="193">
        <v>67</v>
      </c>
      <c r="C36" s="193">
        <v>10</v>
      </c>
      <c r="D36" s="193">
        <v>95</v>
      </c>
      <c r="E36" s="193">
        <v>224</v>
      </c>
      <c r="F36" s="222">
        <f>SUM(B36:E36)</f>
        <v>396</v>
      </c>
      <c r="G36" s="191" t="s">
        <v>190</v>
      </c>
    </row>
    <row r="37" spans="1:7" s="352" customFormat="1" ht="22.9" customHeight="1" x14ac:dyDescent="0.2">
      <c r="A37" s="190" t="s">
        <v>191</v>
      </c>
      <c r="B37" s="193">
        <v>20</v>
      </c>
      <c r="C37" s="193">
        <v>2</v>
      </c>
      <c r="D37" s="193">
        <v>65</v>
      </c>
      <c r="E37" s="193">
        <v>51</v>
      </c>
      <c r="F37" s="222">
        <f>SUM(B37:E37)</f>
        <v>138</v>
      </c>
      <c r="G37" s="191" t="s">
        <v>1188</v>
      </c>
    </row>
    <row r="38" spans="1:7" s="650" customFormat="1" ht="22.9" customHeight="1" x14ac:dyDescent="0.2">
      <c r="A38" s="644" t="s">
        <v>34</v>
      </c>
      <c r="B38" s="649">
        <f>SUM(B39:B41)</f>
        <v>6</v>
      </c>
      <c r="C38" s="649">
        <f>SUM(C39:C41)</f>
        <v>13</v>
      </c>
      <c r="D38" s="649">
        <f>SUM(D39:D41)</f>
        <v>66</v>
      </c>
      <c r="E38" s="649">
        <f>SUM(E39:E41)</f>
        <v>448</v>
      </c>
      <c r="F38" s="104">
        <f>SUM(F39:F41)</f>
        <v>533</v>
      </c>
      <c r="G38" s="646" t="s">
        <v>198</v>
      </c>
    </row>
    <row r="39" spans="1:7" s="352" customFormat="1" ht="22.9" customHeight="1" x14ac:dyDescent="0.2">
      <c r="A39" s="190" t="s">
        <v>1662</v>
      </c>
      <c r="B39" s="193">
        <v>1</v>
      </c>
      <c r="C39" s="193">
        <v>6</v>
      </c>
      <c r="D39" s="193">
        <v>30</v>
      </c>
      <c r="E39" s="193">
        <v>52</v>
      </c>
      <c r="F39" s="222">
        <f>SUM(B39:E39)</f>
        <v>89</v>
      </c>
      <c r="G39" s="191" t="s">
        <v>189</v>
      </c>
    </row>
    <row r="40" spans="1:7" s="352" customFormat="1" ht="22.9" customHeight="1" x14ac:dyDescent="0.2">
      <c r="A40" s="190" t="s">
        <v>1663</v>
      </c>
      <c r="B40" s="193">
        <v>4</v>
      </c>
      <c r="C40" s="193">
        <v>6</v>
      </c>
      <c r="D40" s="193">
        <v>26</v>
      </c>
      <c r="E40" s="193">
        <v>256</v>
      </c>
      <c r="F40" s="222">
        <f>SUM(B40:E40)</f>
        <v>292</v>
      </c>
      <c r="G40" s="191" t="s">
        <v>190</v>
      </c>
    </row>
    <row r="41" spans="1:7" s="352" customFormat="1" ht="22.9" customHeight="1" x14ac:dyDescent="0.2">
      <c r="A41" s="195" t="s">
        <v>191</v>
      </c>
      <c r="B41" s="196">
        <v>1</v>
      </c>
      <c r="C41" s="196">
        <v>1</v>
      </c>
      <c r="D41" s="196">
        <v>10</v>
      </c>
      <c r="E41" s="196">
        <v>140</v>
      </c>
      <c r="F41" s="488">
        <f>SUM(B41:E41)</f>
        <v>152</v>
      </c>
      <c r="G41" s="197" t="s">
        <v>1188</v>
      </c>
    </row>
  </sheetData>
  <mergeCells count="12">
    <mergeCell ref="E6:E7"/>
    <mergeCell ref="A1:G1"/>
    <mergeCell ref="A2:G2"/>
    <mergeCell ref="A3:G3"/>
    <mergeCell ref="B4:F4"/>
    <mergeCell ref="A5:A7"/>
    <mergeCell ref="B5:F5"/>
    <mergeCell ref="G5:G7"/>
    <mergeCell ref="B6:B7"/>
    <mergeCell ref="C6:C7"/>
    <mergeCell ref="D6:D7"/>
    <mergeCell ref="F6:F7"/>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A23E-5730-41CE-8022-B7D14C6EDC64}">
  <sheetPr>
    <tabColor theme="7" tint="-0.499984740745262"/>
    <pageSetUpPr fitToPage="1"/>
  </sheetPr>
  <dimension ref="A1:J41"/>
  <sheetViews>
    <sheetView view="pageBreakPreview" topLeftCell="A2"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1207</v>
      </c>
      <c r="B1" s="1645"/>
      <c r="C1" s="1645"/>
      <c r="D1" s="1645"/>
      <c r="E1" s="1645"/>
      <c r="F1" s="1645"/>
      <c r="G1" s="1645"/>
    </row>
    <row r="2" spans="1:10" s="7" customFormat="1" ht="21" customHeight="1" x14ac:dyDescent="0.2">
      <c r="A2" s="1646" t="s">
        <v>929</v>
      </c>
      <c r="B2" s="1646"/>
      <c r="C2" s="1646"/>
      <c r="D2" s="1646"/>
      <c r="E2" s="1646"/>
      <c r="F2" s="1646"/>
      <c r="G2" s="1646"/>
      <c r="J2" s="7" t="s">
        <v>286</v>
      </c>
    </row>
    <row r="3" spans="1:10" s="7" customFormat="1" ht="35.25" customHeight="1" x14ac:dyDescent="0.2">
      <c r="A3" s="1647" t="s">
        <v>1685</v>
      </c>
      <c r="B3" s="1647"/>
      <c r="C3" s="1647"/>
      <c r="D3" s="1647"/>
      <c r="E3" s="1647"/>
      <c r="F3" s="1647"/>
      <c r="G3" s="1647"/>
    </row>
    <row r="4" spans="1:10" s="12" customFormat="1" x14ac:dyDescent="0.2">
      <c r="A4" s="34" t="s">
        <v>242</v>
      </c>
      <c r="B4" s="1813"/>
      <c r="C4" s="1813"/>
      <c r="D4" s="1813"/>
      <c r="E4" s="1813"/>
      <c r="F4" s="1813"/>
      <c r="G4" s="23" t="s">
        <v>1881</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63</v>
      </c>
      <c r="C8" s="254">
        <v>113</v>
      </c>
      <c r="D8" s="254">
        <v>1545</v>
      </c>
      <c r="E8" s="254">
        <v>1197</v>
      </c>
      <c r="F8" s="254">
        <f>SUM(B8:E8)</f>
        <v>2918</v>
      </c>
      <c r="G8" s="255" t="s">
        <v>186</v>
      </c>
    </row>
    <row r="9" spans="1:10" s="38" customFormat="1" ht="22.9" customHeight="1" x14ac:dyDescent="0.2">
      <c r="A9" s="256" t="s">
        <v>1690</v>
      </c>
      <c r="B9" s="257">
        <f>B10+B14+B18+B22+B26+B30+B34+B38</f>
        <v>195</v>
      </c>
      <c r="C9" s="257">
        <f>C10+C14+C18+C22+C26+C30+C34+C38</f>
        <v>178</v>
      </c>
      <c r="D9" s="257">
        <f>D10+D14+D18+D22+D26+D30+D34+D38</f>
        <v>3125</v>
      </c>
      <c r="E9" s="257">
        <f>E10+E14+E18+E22+E26+E30+E34+E38</f>
        <v>2023</v>
      </c>
      <c r="F9" s="257">
        <f>F10+F14+F18+F22+F26+F30+F34+F38</f>
        <v>5521</v>
      </c>
      <c r="G9" s="258" t="s">
        <v>187</v>
      </c>
    </row>
    <row r="10" spans="1:10" s="650" customFormat="1" ht="22.9" customHeight="1" x14ac:dyDescent="0.2">
      <c r="A10" s="644" t="s">
        <v>1123</v>
      </c>
      <c r="B10" s="649">
        <f>SUM(B11:B13)</f>
        <v>39</v>
      </c>
      <c r="C10" s="649">
        <f>SUM(C11:C13)</f>
        <v>19</v>
      </c>
      <c r="D10" s="649">
        <f>SUM(D11:D13)</f>
        <v>600</v>
      </c>
      <c r="E10" s="649">
        <f>SUM(E11:E13)</f>
        <v>180</v>
      </c>
      <c r="F10" s="104">
        <f>SUM(F11:F13)</f>
        <v>838</v>
      </c>
      <c r="G10" s="646" t="s">
        <v>188</v>
      </c>
    </row>
    <row r="11" spans="1:10" s="352" customFormat="1" ht="22.9" customHeight="1" x14ac:dyDescent="0.2">
      <c r="A11" s="190" t="s">
        <v>1662</v>
      </c>
      <c r="B11" s="193">
        <v>22</v>
      </c>
      <c r="C11" s="193">
        <v>10</v>
      </c>
      <c r="D11" s="193">
        <v>423</v>
      </c>
      <c r="E11" s="193">
        <v>57</v>
      </c>
      <c r="F11" s="222">
        <f>SUM(B11:E11)</f>
        <v>512</v>
      </c>
      <c r="G11" s="191" t="s">
        <v>189</v>
      </c>
    </row>
    <row r="12" spans="1:10" s="352" customFormat="1" ht="22.9" customHeight="1" x14ac:dyDescent="0.2">
      <c r="A12" s="190" t="s">
        <v>1663</v>
      </c>
      <c r="B12" s="193">
        <v>12</v>
      </c>
      <c r="C12" s="193">
        <v>7</v>
      </c>
      <c r="D12" s="193">
        <v>137</v>
      </c>
      <c r="E12" s="193">
        <v>87</v>
      </c>
      <c r="F12" s="222">
        <f>SUM(B12:E12)</f>
        <v>243</v>
      </c>
      <c r="G12" s="191" t="s">
        <v>190</v>
      </c>
    </row>
    <row r="13" spans="1:10" s="352" customFormat="1" ht="22.9" customHeight="1" x14ac:dyDescent="0.2">
      <c r="A13" s="190" t="s">
        <v>191</v>
      </c>
      <c r="B13" s="193">
        <v>5</v>
      </c>
      <c r="C13" s="193">
        <v>2</v>
      </c>
      <c r="D13" s="193">
        <v>40</v>
      </c>
      <c r="E13" s="193">
        <v>36</v>
      </c>
      <c r="F13" s="222">
        <f>SUM(B13:E13)</f>
        <v>83</v>
      </c>
      <c r="G13" s="191" t="s">
        <v>1188</v>
      </c>
    </row>
    <row r="14" spans="1:10" s="650" customFormat="1" ht="22.9" customHeight="1" x14ac:dyDescent="0.2">
      <c r="A14" s="644" t="s">
        <v>192</v>
      </c>
      <c r="B14" s="649">
        <f>SUM(B15:B17)</f>
        <v>38</v>
      </c>
      <c r="C14" s="649">
        <f>SUM(C15:C17)</f>
        <v>25</v>
      </c>
      <c r="D14" s="649">
        <f>SUM(D15:D17)</f>
        <v>608</v>
      </c>
      <c r="E14" s="649">
        <f>SUM(E15:E17)</f>
        <v>140</v>
      </c>
      <c r="F14" s="104">
        <f>SUM(F15:F17)</f>
        <v>811</v>
      </c>
      <c r="G14" s="646" t="s">
        <v>193</v>
      </c>
    </row>
    <row r="15" spans="1:10" s="352" customFormat="1" ht="22.9" customHeight="1" x14ac:dyDescent="0.2">
      <c r="A15" s="190" t="s">
        <v>1662</v>
      </c>
      <c r="B15" s="193">
        <v>27</v>
      </c>
      <c r="C15" s="193">
        <v>15</v>
      </c>
      <c r="D15" s="193">
        <v>460</v>
      </c>
      <c r="E15" s="193">
        <v>62</v>
      </c>
      <c r="F15" s="222">
        <f>SUM(B15:E15)</f>
        <v>564</v>
      </c>
      <c r="G15" s="191" t="s">
        <v>189</v>
      </c>
    </row>
    <row r="16" spans="1:10" s="352" customFormat="1" ht="22.9" customHeight="1" x14ac:dyDescent="0.2">
      <c r="A16" s="190" t="s">
        <v>1663</v>
      </c>
      <c r="B16" s="193">
        <v>9</v>
      </c>
      <c r="C16" s="193">
        <v>8</v>
      </c>
      <c r="D16" s="193">
        <v>106</v>
      </c>
      <c r="E16" s="193">
        <v>65</v>
      </c>
      <c r="F16" s="222">
        <f>SUM(B16:E16)</f>
        <v>188</v>
      </c>
      <c r="G16" s="191" t="s">
        <v>190</v>
      </c>
    </row>
    <row r="17" spans="1:7" s="352" customFormat="1" ht="22.9" customHeight="1" x14ac:dyDescent="0.2">
      <c r="A17" s="190" t="s">
        <v>191</v>
      </c>
      <c r="B17" s="193">
        <v>2</v>
      </c>
      <c r="C17" s="193">
        <v>2</v>
      </c>
      <c r="D17" s="193">
        <v>42</v>
      </c>
      <c r="E17" s="193">
        <v>13</v>
      </c>
      <c r="F17" s="222">
        <f>SUM(B17:E17)</f>
        <v>59</v>
      </c>
      <c r="G17" s="191" t="s">
        <v>1188</v>
      </c>
    </row>
    <row r="18" spans="1:7" s="650" customFormat="1" ht="22.9" customHeight="1" x14ac:dyDescent="0.2">
      <c r="A18" s="644" t="s">
        <v>194</v>
      </c>
      <c r="B18" s="649">
        <f>SUM(B19:B21)</f>
        <v>19</v>
      </c>
      <c r="C18" s="649">
        <f>SUM(C19:C21)</f>
        <v>18</v>
      </c>
      <c r="D18" s="649">
        <f>SUM(D19:D21)</f>
        <v>236</v>
      </c>
      <c r="E18" s="649">
        <f>SUM(E19:E21)</f>
        <v>151</v>
      </c>
      <c r="F18" s="104">
        <f>SUM(F19:F21)</f>
        <v>424</v>
      </c>
      <c r="G18" s="646" t="s">
        <v>195</v>
      </c>
    </row>
    <row r="19" spans="1:7" s="352" customFormat="1" ht="22.9" customHeight="1" x14ac:dyDescent="0.2">
      <c r="A19" s="190" t="s">
        <v>1662</v>
      </c>
      <c r="B19" s="193">
        <v>10</v>
      </c>
      <c r="C19" s="193">
        <v>9</v>
      </c>
      <c r="D19" s="193">
        <v>149</v>
      </c>
      <c r="E19" s="193">
        <v>70</v>
      </c>
      <c r="F19" s="222">
        <f>SUM(B19:E19)</f>
        <v>238</v>
      </c>
      <c r="G19" s="191" t="s">
        <v>189</v>
      </c>
    </row>
    <row r="20" spans="1:7" s="352" customFormat="1" ht="22.9" customHeight="1" x14ac:dyDescent="0.2">
      <c r="A20" s="190" t="s">
        <v>1663</v>
      </c>
      <c r="B20" s="193">
        <v>6</v>
      </c>
      <c r="C20" s="193">
        <v>6</v>
      </c>
      <c r="D20" s="193">
        <v>40</v>
      </c>
      <c r="E20" s="193">
        <v>57</v>
      </c>
      <c r="F20" s="222">
        <f>SUM(B20:E20)</f>
        <v>109</v>
      </c>
      <c r="G20" s="191" t="s">
        <v>190</v>
      </c>
    </row>
    <row r="21" spans="1:7" s="352" customFormat="1" ht="22.9" customHeight="1" x14ac:dyDescent="0.2">
      <c r="A21" s="190" t="s">
        <v>191</v>
      </c>
      <c r="B21" s="193">
        <v>3</v>
      </c>
      <c r="C21" s="193">
        <v>3</v>
      </c>
      <c r="D21" s="193">
        <v>47</v>
      </c>
      <c r="E21" s="193">
        <v>24</v>
      </c>
      <c r="F21" s="222">
        <f>SUM(B21:E21)</f>
        <v>77</v>
      </c>
      <c r="G21" s="191" t="s">
        <v>1188</v>
      </c>
    </row>
    <row r="22" spans="1:7" s="650" customFormat="1" ht="22.9" customHeight="1" x14ac:dyDescent="0.2">
      <c r="A22" s="644" t="s">
        <v>1011</v>
      </c>
      <c r="B22" s="649">
        <f>SUM(B23:B25)</f>
        <v>32</v>
      </c>
      <c r="C22" s="649">
        <f>SUM(C23:C25)</f>
        <v>54</v>
      </c>
      <c r="D22" s="649">
        <f>SUM(D23:D25)</f>
        <v>766</v>
      </c>
      <c r="E22" s="649">
        <f>SUM(E23:E25)</f>
        <v>395</v>
      </c>
      <c r="F22" s="104">
        <f>SUM(F23:F25)</f>
        <v>1247</v>
      </c>
      <c r="G22" s="646" t="s">
        <v>1010</v>
      </c>
    </row>
    <row r="23" spans="1:7" s="352" customFormat="1" ht="22.9" customHeight="1" x14ac:dyDescent="0.2">
      <c r="A23" s="190" t="s">
        <v>1662</v>
      </c>
      <c r="B23" s="193">
        <v>13</v>
      </c>
      <c r="C23" s="193">
        <v>13</v>
      </c>
      <c r="D23" s="193">
        <v>303</v>
      </c>
      <c r="E23" s="193">
        <v>83</v>
      </c>
      <c r="F23" s="222">
        <f>SUM(B23:E23)</f>
        <v>412</v>
      </c>
      <c r="G23" s="191" t="s">
        <v>189</v>
      </c>
    </row>
    <row r="24" spans="1:7" s="352" customFormat="1" ht="22.9" customHeight="1" x14ac:dyDescent="0.2">
      <c r="A24" s="190" t="s">
        <v>1663</v>
      </c>
      <c r="B24" s="193">
        <v>14</v>
      </c>
      <c r="C24" s="193">
        <v>22</v>
      </c>
      <c r="D24" s="193">
        <v>298</v>
      </c>
      <c r="E24" s="193">
        <v>173</v>
      </c>
      <c r="F24" s="222">
        <f>SUM(B24:E24)</f>
        <v>507</v>
      </c>
      <c r="G24" s="191" t="s">
        <v>190</v>
      </c>
    </row>
    <row r="25" spans="1:7" s="352" customFormat="1" ht="22.9" customHeight="1" x14ac:dyDescent="0.2">
      <c r="A25" s="647" t="s">
        <v>191</v>
      </c>
      <c r="B25" s="563">
        <v>5</v>
      </c>
      <c r="C25" s="563">
        <v>19</v>
      </c>
      <c r="D25" s="563">
        <v>165</v>
      </c>
      <c r="E25" s="563">
        <v>139</v>
      </c>
      <c r="F25" s="554">
        <f>SUM(B25:E25)</f>
        <v>328</v>
      </c>
      <c r="G25" s="648" t="s">
        <v>1188</v>
      </c>
    </row>
    <row r="26" spans="1:7" s="650" customFormat="1" ht="22.9" customHeight="1" x14ac:dyDescent="0.2">
      <c r="A26" s="651" t="s">
        <v>1014</v>
      </c>
      <c r="B26" s="652">
        <f>SUM(B27:B29)</f>
        <v>26</v>
      </c>
      <c r="C26" s="652">
        <f>SUM(C27:C29)</f>
        <v>30</v>
      </c>
      <c r="D26" s="652">
        <f>SUM(D27:D29)</f>
        <v>396</v>
      </c>
      <c r="E26" s="652">
        <f>SUM(E27:E29)</f>
        <v>526</v>
      </c>
      <c r="F26" s="102">
        <f>SUM(F27:F29)</f>
        <v>978</v>
      </c>
      <c r="G26" s="653" t="s">
        <v>1013</v>
      </c>
    </row>
    <row r="27" spans="1:7" s="352" customFormat="1" ht="22.9" customHeight="1" x14ac:dyDescent="0.2">
      <c r="A27" s="190" t="s">
        <v>1662</v>
      </c>
      <c r="B27" s="193">
        <v>11</v>
      </c>
      <c r="C27" s="193">
        <v>18</v>
      </c>
      <c r="D27" s="193">
        <v>204</v>
      </c>
      <c r="E27" s="193">
        <v>151</v>
      </c>
      <c r="F27" s="222">
        <f>SUM(B27:E27)</f>
        <v>384</v>
      </c>
      <c r="G27" s="191" t="s">
        <v>189</v>
      </c>
    </row>
    <row r="28" spans="1:7" s="352" customFormat="1" ht="22.9" customHeight="1" x14ac:dyDescent="0.2">
      <c r="A28" s="190" t="s">
        <v>1663</v>
      </c>
      <c r="B28" s="193">
        <v>8</v>
      </c>
      <c r="C28" s="193">
        <v>7</v>
      </c>
      <c r="D28" s="193">
        <v>137</v>
      </c>
      <c r="E28" s="193">
        <v>276</v>
      </c>
      <c r="F28" s="222">
        <f>SUM(B28:E28)</f>
        <v>428</v>
      </c>
      <c r="G28" s="191" t="s">
        <v>190</v>
      </c>
    </row>
    <row r="29" spans="1:7" s="352" customFormat="1" ht="22.9" customHeight="1" x14ac:dyDescent="0.2">
      <c r="A29" s="190" t="s">
        <v>191</v>
      </c>
      <c r="B29" s="193">
        <v>7</v>
      </c>
      <c r="C29" s="193">
        <v>5</v>
      </c>
      <c r="D29" s="193">
        <v>55</v>
      </c>
      <c r="E29" s="193">
        <v>99</v>
      </c>
      <c r="F29" s="222">
        <f>SUM(B29:E29)</f>
        <v>166</v>
      </c>
      <c r="G29" s="191" t="s">
        <v>1188</v>
      </c>
    </row>
    <row r="30" spans="1:7" s="650" customFormat="1" ht="22.9" customHeight="1" x14ac:dyDescent="0.2">
      <c r="A30" s="644" t="s">
        <v>1124</v>
      </c>
      <c r="B30" s="649">
        <f>SUM(B31:B33)</f>
        <v>22</v>
      </c>
      <c r="C30" s="649">
        <f>SUM(C31:C33)</f>
        <v>15</v>
      </c>
      <c r="D30" s="649">
        <f>SUM(D31:D33)</f>
        <v>262</v>
      </c>
      <c r="E30" s="649">
        <f>SUM(E31:E33)</f>
        <v>143</v>
      </c>
      <c r="F30" s="104">
        <f>SUM(F31:F33)</f>
        <v>442</v>
      </c>
      <c r="G30" s="646" t="s">
        <v>1016</v>
      </c>
    </row>
    <row r="31" spans="1:7" s="352" customFormat="1" ht="22.9" customHeight="1" x14ac:dyDescent="0.2">
      <c r="A31" s="190" t="s">
        <v>1662</v>
      </c>
      <c r="B31" s="193">
        <v>13</v>
      </c>
      <c r="C31" s="193">
        <v>8</v>
      </c>
      <c r="D31" s="193">
        <v>137</v>
      </c>
      <c r="E31" s="193">
        <v>58</v>
      </c>
      <c r="F31" s="222">
        <f>SUM(B31:E31)</f>
        <v>216</v>
      </c>
      <c r="G31" s="191" t="s">
        <v>189</v>
      </c>
    </row>
    <row r="32" spans="1:7" s="352" customFormat="1" ht="22.9" customHeight="1" x14ac:dyDescent="0.2">
      <c r="A32" s="190" t="s">
        <v>1663</v>
      </c>
      <c r="B32" s="193">
        <v>7</v>
      </c>
      <c r="C32" s="193">
        <v>5</v>
      </c>
      <c r="D32" s="193">
        <v>81</v>
      </c>
      <c r="E32" s="193">
        <v>44</v>
      </c>
      <c r="F32" s="222">
        <f>SUM(B32:E32)</f>
        <v>137</v>
      </c>
      <c r="G32" s="191" t="s">
        <v>190</v>
      </c>
    </row>
    <row r="33" spans="1:7" s="352" customFormat="1" ht="22.9" customHeight="1" x14ac:dyDescent="0.2">
      <c r="A33" s="190" t="s">
        <v>191</v>
      </c>
      <c r="B33" s="193">
        <v>2</v>
      </c>
      <c r="C33" s="193">
        <v>2</v>
      </c>
      <c r="D33" s="193">
        <v>44</v>
      </c>
      <c r="E33" s="193">
        <v>41</v>
      </c>
      <c r="F33" s="222">
        <f>SUM(B33:E33)</f>
        <v>89</v>
      </c>
      <c r="G33" s="191" t="s">
        <v>1188</v>
      </c>
    </row>
    <row r="34" spans="1:7" s="650" customFormat="1" ht="22.9" customHeight="1" x14ac:dyDescent="0.2">
      <c r="A34" s="644" t="s">
        <v>196</v>
      </c>
      <c r="B34" s="649">
        <f>SUM(B35:B37)</f>
        <v>19</v>
      </c>
      <c r="C34" s="649">
        <f>SUM(C35:C37)</f>
        <v>7</v>
      </c>
      <c r="D34" s="649">
        <f>SUM(D35:D37)</f>
        <v>215</v>
      </c>
      <c r="E34" s="649">
        <f>SUM(E35:E37)</f>
        <v>215</v>
      </c>
      <c r="F34" s="104">
        <f>SUM(F35:F37)</f>
        <v>456</v>
      </c>
      <c r="G34" s="646" t="s">
        <v>197</v>
      </c>
    </row>
    <row r="35" spans="1:7" s="352" customFormat="1" ht="22.9" customHeight="1" x14ac:dyDescent="0.2">
      <c r="A35" s="190" t="s">
        <v>1662</v>
      </c>
      <c r="B35" s="193">
        <v>11</v>
      </c>
      <c r="C35" s="193">
        <v>3</v>
      </c>
      <c r="D35" s="193">
        <v>118</v>
      </c>
      <c r="E35" s="193">
        <v>60</v>
      </c>
      <c r="F35" s="222">
        <f>SUM(B35:E35)</f>
        <v>192</v>
      </c>
      <c r="G35" s="191" t="s">
        <v>189</v>
      </c>
    </row>
    <row r="36" spans="1:7" s="352" customFormat="1" ht="22.9" customHeight="1" x14ac:dyDescent="0.2">
      <c r="A36" s="190" t="s">
        <v>1663</v>
      </c>
      <c r="B36" s="193">
        <v>6</v>
      </c>
      <c r="C36" s="193">
        <v>3</v>
      </c>
      <c r="D36" s="193">
        <v>65</v>
      </c>
      <c r="E36" s="193">
        <v>127</v>
      </c>
      <c r="F36" s="222">
        <f>SUM(B36:E36)</f>
        <v>201</v>
      </c>
      <c r="G36" s="191" t="s">
        <v>190</v>
      </c>
    </row>
    <row r="37" spans="1:7" s="352" customFormat="1" ht="22.9" customHeight="1" x14ac:dyDescent="0.2">
      <c r="A37" s="190" t="s">
        <v>191</v>
      </c>
      <c r="B37" s="193">
        <v>2</v>
      </c>
      <c r="C37" s="193">
        <v>1</v>
      </c>
      <c r="D37" s="193">
        <v>32</v>
      </c>
      <c r="E37" s="193">
        <v>28</v>
      </c>
      <c r="F37" s="222">
        <f>SUM(B37:E37)</f>
        <v>63</v>
      </c>
      <c r="G37" s="191" t="s">
        <v>1188</v>
      </c>
    </row>
    <row r="38" spans="1:7" s="650" customFormat="1" ht="22.9" customHeight="1" x14ac:dyDescent="0.2">
      <c r="A38" s="644" t="s">
        <v>34</v>
      </c>
      <c r="B38" s="1492">
        <f>SUM(B39:B41)</f>
        <v>0</v>
      </c>
      <c r="C38" s="649">
        <f>SUM(C39:C41)</f>
        <v>10</v>
      </c>
      <c r="D38" s="649">
        <f>SUM(D39:D41)</f>
        <v>42</v>
      </c>
      <c r="E38" s="649">
        <f>SUM(E39:E41)</f>
        <v>273</v>
      </c>
      <c r="F38" s="104">
        <f>SUM(F39:F41)</f>
        <v>325</v>
      </c>
      <c r="G38" s="646" t="s">
        <v>198</v>
      </c>
    </row>
    <row r="39" spans="1:7" s="352" customFormat="1" ht="22.9" customHeight="1" x14ac:dyDescent="0.2">
      <c r="A39" s="190" t="s">
        <v>1662</v>
      </c>
      <c r="B39" s="193" t="s">
        <v>16</v>
      </c>
      <c r="C39" s="193">
        <v>5</v>
      </c>
      <c r="D39" s="193">
        <v>20</v>
      </c>
      <c r="E39" s="193">
        <v>36</v>
      </c>
      <c r="F39" s="222">
        <f>SUM(B39:E39)</f>
        <v>61</v>
      </c>
      <c r="G39" s="191" t="s">
        <v>189</v>
      </c>
    </row>
    <row r="40" spans="1:7" s="352" customFormat="1" ht="22.9" customHeight="1" x14ac:dyDescent="0.2">
      <c r="A40" s="190" t="s">
        <v>1663</v>
      </c>
      <c r="B40" s="193" t="s">
        <v>16</v>
      </c>
      <c r="C40" s="193">
        <v>5</v>
      </c>
      <c r="D40" s="193">
        <v>16</v>
      </c>
      <c r="E40" s="193">
        <v>160</v>
      </c>
      <c r="F40" s="222">
        <f>SUM(B40:E40)</f>
        <v>181</v>
      </c>
      <c r="G40" s="191" t="s">
        <v>190</v>
      </c>
    </row>
    <row r="41" spans="1:7" s="352" customFormat="1" ht="22.9" customHeight="1" x14ac:dyDescent="0.2">
      <c r="A41" s="195" t="s">
        <v>191</v>
      </c>
      <c r="B41" s="196" t="s">
        <v>16</v>
      </c>
      <c r="C41" s="196" t="s">
        <v>16</v>
      </c>
      <c r="D41" s="196">
        <v>6</v>
      </c>
      <c r="E41" s="196">
        <v>77</v>
      </c>
      <c r="F41" s="488">
        <f>SUM(B41:E41)</f>
        <v>83</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CCB1-71FD-4FB3-AE41-A8A49A536213}">
  <sheetPr>
    <tabColor theme="4" tint="-0.249977111117893"/>
    <pageSetUpPr fitToPage="1"/>
  </sheetPr>
  <dimension ref="A1:W42"/>
  <sheetViews>
    <sheetView view="pageBreakPreview" zoomScale="70" zoomScaleNormal="100" zoomScaleSheetLayoutView="70" workbookViewId="0">
      <selection activeCell="A90" sqref="A90"/>
    </sheetView>
  </sheetViews>
  <sheetFormatPr defaultColWidth="9.125" defaultRowHeight="12.75" x14ac:dyDescent="0.2"/>
  <cols>
    <col min="1" max="1" width="19.75" style="57" customWidth="1"/>
    <col min="2" max="18" width="8.625" style="57" customWidth="1"/>
    <col min="19" max="19" width="10.625" style="57" customWidth="1"/>
    <col min="20" max="20" width="19.75" style="57" customWidth="1"/>
    <col min="21" max="16384" width="9.125" style="57"/>
  </cols>
  <sheetData>
    <row r="1" spans="1:23" s="891" customFormat="1" ht="21" customHeight="1" x14ac:dyDescent="0.25">
      <c r="A1" s="1545" t="s">
        <v>934</v>
      </c>
      <c r="B1" s="1545"/>
      <c r="C1" s="1545"/>
      <c r="D1" s="1545"/>
      <c r="E1" s="1545"/>
      <c r="F1" s="1545"/>
      <c r="G1" s="1545"/>
      <c r="H1" s="1546"/>
      <c r="I1" s="1546"/>
      <c r="J1" s="1546"/>
      <c r="K1" s="1546"/>
      <c r="L1" s="1546"/>
      <c r="M1" s="1546"/>
      <c r="N1" s="1546"/>
      <c r="O1" s="1546"/>
      <c r="P1" s="1546"/>
      <c r="Q1" s="1546"/>
      <c r="R1" s="1546"/>
      <c r="S1" s="1546"/>
      <c r="T1" s="1546"/>
    </row>
    <row r="2" spans="1:23" s="891" customFormat="1" ht="21" customHeight="1" x14ac:dyDescent="0.2">
      <c r="A2" s="1546" t="s">
        <v>930</v>
      </c>
      <c r="B2" s="1547"/>
      <c r="C2" s="1547"/>
      <c r="D2" s="1547"/>
      <c r="E2" s="1547"/>
      <c r="F2" s="1547"/>
      <c r="G2" s="1547"/>
      <c r="H2" s="1547"/>
      <c r="I2" s="1547"/>
      <c r="J2" s="1547"/>
      <c r="K2" s="1547"/>
      <c r="L2" s="1547"/>
      <c r="M2" s="1547"/>
      <c r="N2" s="1547"/>
      <c r="O2" s="1547"/>
      <c r="P2" s="1547"/>
      <c r="Q2" s="1547"/>
      <c r="R2" s="1547"/>
      <c r="S2" s="1547"/>
      <c r="T2" s="1547"/>
      <c r="W2" s="891" t="s">
        <v>758</v>
      </c>
    </row>
    <row r="3" spans="1:23" s="891" customFormat="1" ht="21" customHeight="1" x14ac:dyDescent="0.2">
      <c r="A3" s="1548" t="s">
        <v>1472</v>
      </c>
      <c r="B3" s="1548"/>
      <c r="C3" s="1548"/>
      <c r="D3" s="1548"/>
      <c r="E3" s="1548"/>
      <c r="F3" s="1548"/>
      <c r="G3" s="1548"/>
      <c r="H3" s="1549"/>
      <c r="I3" s="1549"/>
      <c r="J3" s="1549"/>
      <c r="K3" s="1549"/>
      <c r="L3" s="1549"/>
      <c r="M3" s="1549"/>
      <c r="N3" s="1549"/>
      <c r="O3" s="1549"/>
      <c r="P3" s="1549"/>
      <c r="Q3" s="1549"/>
      <c r="R3" s="1549"/>
      <c r="S3" s="1549"/>
      <c r="T3" s="1549"/>
    </row>
    <row r="4" spans="1:23" s="892" customFormat="1" x14ac:dyDescent="0.2">
      <c r="A4" s="860" t="s">
        <v>757</v>
      </c>
      <c r="B4" s="1560"/>
      <c r="C4" s="1560"/>
      <c r="D4" s="1560"/>
      <c r="E4" s="1560"/>
      <c r="F4" s="1560"/>
      <c r="G4" s="1560"/>
      <c r="H4" s="1560"/>
      <c r="I4" s="1560"/>
      <c r="J4" s="1560"/>
      <c r="K4" s="1560"/>
      <c r="L4" s="1560"/>
      <c r="M4" s="863"/>
      <c r="T4" s="863" t="s">
        <v>758</v>
      </c>
    </row>
    <row r="5" spans="1:23" s="902" customFormat="1" ht="25.15" customHeight="1" x14ac:dyDescent="0.2">
      <c r="A5" s="1551" t="s">
        <v>1526</v>
      </c>
      <c r="B5" s="1561" t="s">
        <v>1254</v>
      </c>
      <c r="C5" s="1561"/>
      <c r="D5" s="1561"/>
      <c r="E5" s="1561"/>
      <c r="F5" s="1561"/>
      <c r="G5" s="1561"/>
      <c r="H5" s="1561"/>
      <c r="I5" s="1561"/>
      <c r="J5" s="1561"/>
      <c r="K5" s="1561"/>
      <c r="L5" s="1561"/>
      <c r="M5" s="1561"/>
      <c r="N5" s="1561"/>
      <c r="O5" s="1561"/>
      <c r="P5" s="1561"/>
      <c r="Q5" s="1561"/>
      <c r="R5" s="1561"/>
      <c r="S5" s="1561"/>
      <c r="T5" s="1562" t="s">
        <v>1462</v>
      </c>
    </row>
    <row r="6" spans="1:23" s="46" customFormat="1" ht="40.15" customHeight="1" x14ac:dyDescent="0.2">
      <c r="A6" s="1552"/>
      <c r="B6" s="746" t="s">
        <v>165</v>
      </c>
      <c r="C6" s="746" t="s">
        <v>751</v>
      </c>
      <c r="D6" s="746" t="s">
        <v>749</v>
      </c>
      <c r="E6" s="746" t="s">
        <v>747</v>
      </c>
      <c r="F6" s="746" t="s">
        <v>745</v>
      </c>
      <c r="G6" s="746" t="s">
        <v>743</v>
      </c>
      <c r="H6" s="746" t="s">
        <v>741</v>
      </c>
      <c r="I6" s="746" t="s">
        <v>739</v>
      </c>
      <c r="J6" s="746" t="s">
        <v>737</v>
      </c>
      <c r="K6" s="746" t="s">
        <v>735</v>
      </c>
      <c r="L6" s="746" t="s">
        <v>733</v>
      </c>
      <c r="M6" s="746" t="s">
        <v>731</v>
      </c>
      <c r="N6" s="746" t="s">
        <v>729</v>
      </c>
      <c r="O6" s="746" t="s">
        <v>727</v>
      </c>
      <c r="P6" s="746" t="s">
        <v>676</v>
      </c>
      <c r="Q6" s="746" t="s">
        <v>677</v>
      </c>
      <c r="R6" s="746" t="s">
        <v>722</v>
      </c>
      <c r="S6" s="331" t="s">
        <v>759</v>
      </c>
      <c r="T6" s="1563"/>
    </row>
    <row r="7" spans="1:23" s="903" customFormat="1" ht="24" customHeight="1" x14ac:dyDescent="0.2">
      <c r="A7" s="150" t="s">
        <v>1259</v>
      </c>
      <c r="B7" s="136">
        <f t="shared" ref="B7:R7" si="0">SUM(B8:B9)</f>
        <v>8248</v>
      </c>
      <c r="C7" s="136">
        <f t="shared" si="0"/>
        <v>8376</v>
      </c>
      <c r="D7" s="136">
        <f t="shared" si="0"/>
        <v>18102</v>
      </c>
      <c r="E7" s="136">
        <f t="shared" si="0"/>
        <v>40342</v>
      </c>
      <c r="F7" s="136">
        <f t="shared" si="0"/>
        <v>72389</v>
      </c>
      <c r="G7" s="136">
        <f t="shared" si="0"/>
        <v>126383</v>
      </c>
      <c r="H7" s="136">
        <f t="shared" si="0"/>
        <v>198873</v>
      </c>
      <c r="I7" s="136">
        <f t="shared" si="0"/>
        <v>304802</v>
      </c>
      <c r="J7" s="136">
        <f t="shared" si="0"/>
        <v>428945</v>
      </c>
      <c r="K7" s="136">
        <f t="shared" si="0"/>
        <v>489332</v>
      </c>
      <c r="L7" s="136">
        <f t="shared" si="0"/>
        <v>400051</v>
      </c>
      <c r="M7" s="136">
        <f t="shared" si="0"/>
        <v>203905</v>
      </c>
      <c r="N7" s="136">
        <f t="shared" si="0"/>
        <v>97056</v>
      </c>
      <c r="O7" s="136">
        <f t="shared" si="0"/>
        <v>128748</v>
      </c>
      <c r="P7" s="136">
        <f t="shared" si="0"/>
        <v>158381</v>
      </c>
      <c r="Q7" s="136">
        <f t="shared" si="0"/>
        <v>131249</v>
      </c>
      <c r="R7" s="136">
        <f t="shared" si="0"/>
        <v>30936</v>
      </c>
      <c r="S7" s="136">
        <f>SUM(S8:S9)</f>
        <v>2846118</v>
      </c>
      <c r="T7" s="137" t="s">
        <v>12</v>
      </c>
    </row>
    <row r="8" spans="1:23" s="903" customFormat="1" ht="18" customHeight="1" x14ac:dyDescent="0.2">
      <c r="A8" s="177" t="s">
        <v>706</v>
      </c>
      <c r="B8" s="904">
        <f t="shared" ref="B8:R8" si="1">B12+B20+B24+B28+B32+B36+B40+B16</f>
        <v>4387</v>
      </c>
      <c r="C8" s="904">
        <f t="shared" si="1"/>
        <v>4987</v>
      </c>
      <c r="D8" s="904">
        <f t="shared" si="1"/>
        <v>11821</v>
      </c>
      <c r="E8" s="904">
        <f t="shared" si="1"/>
        <v>28580</v>
      </c>
      <c r="F8" s="904">
        <f t="shared" si="1"/>
        <v>53734</v>
      </c>
      <c r="G8" s="904">
        <f t="shared" si="1"/>
        <v>96671</v>
      </c>
      <c r="H8" s="904">
        <f t="shared" si="1"/>
        <v>152937</v>
      </c>
      <c r="I8" s="904">
        <f t="shared" si="1"/>
        <v>232389</v>
      </c>
      <c r="J8" s="904">
        <f t="shared" si="1"/>
        <v>330722</v>
      </c>
      <c r="K8" s="904">
        <f t="shared" si="1"/>
        <v>372192</v>
      </c>
      <c r="L8" s="904">
        <f t="shared" si="1"/>
        <v>308692</v>
      </c>
      <c r="M8" s="904">
        <f t="shared" si="1"/>
        <v>157399</v>
      </c>
      <c r="N8" s="904">
        <f t="shared" si="1"/>
        <v>50657</v>
      </c>
      <c r="O8" s="904">
        <f t="shared" si="1"/>
        <v>65829</v>
      </c>
      <c r="P8" s="904">
        <f t="shared" si="1"/>
        <v>80716</v>
      </c>
      <c r="Q8" s="904">
        <f t="shared" si="1"/>
        <v>67020</v>
      </c>
      <c r="R8" s="904">
        <f t="shared" si="1"/>
        <v>15785</v>
      </c>
      <c r="S8" s="176">
        <f>S12+S20+S24+S28+S32+S36+S40+S16</f>
        <v>2034518</v>
      </c>
      <c r="T8" s="905" t="s">
        <v>13</v>
      </c>
    </row>
    <row r="9" spans="1:23" s="903" customFormat="1" ht="18" customHeight="1" x14ac:dyDescent="0.2">
      <c r="A9" s="177" t="s">
        <v>1468</v>
      </c>
      <c r="B9" s="904">
        <f t="shared" ref="B9:R9" si="2">B13+B17+B21+B25+B29+B33+B37+B41</f>
        <v>3861</v>
      </c>
      <c r="C9" s="904">
        <f t="shared" si="2"/>
        <v>3389</v>
      </c>
      <c r="D9" s="904">
        <f t="shared" si="2"/>
        <v>6281</v>
      </c>
      <c r="E9" s="904">
        <f t="shared" si="2"/>
        <v>11762</v>
      </c>
      <c r="F9" s="904">
        <f t="shared" si="2"/>
        <v>18655</v>
      </c>
      <c r="G9" s="904">
        <f t="shared" si="2"/>
        <v>29712</v>
      </c>
      <c r="H9" s="904">
        <f t="shared" si="2"/>
        <v>45936</v>
      </c>
      <c r="I9" s="904">
        <f t="shared" si="2"/>
        <v>72413</v>
      </c>
      <c r="J9" s="904">
        <f t="shared" si="2"/>
        <v>98223</v>
      </c>
      <c r="K9" s="904">
        <f t="shared" si="2"/>
        <v>117140</v>
      </c>
      <c r="L9" s="904">
        <f t="shared" si="2"/>
        <v>91359</v>
      </c>
      <c r="M9" s="904">
        <f t="shared" si="2"/>
        <v>46506</v>
      </c>
      <c r="N9" s="904">
        <f t="shared" si="2"/>
        <v>46399</v>
      </c>
      <c r="O9" s="904">
        <f t="shared" si="2"/>
        <v>62919</v>
      </c>
      <c r="P9" s="904">
        <f t="shared" si="2"/>
        <v>77665</v>
      </c>
      <c r="Q9" s="904">
        <f t="shared" si="2"/>
        <v>64229</v>
      </c>
      <c r="R9" s="904">
        <f t="shared" si="2"/>
        <v>15151</v>
      </c>
      <c r="S9" s="176">
        <f>S13+S17+S21+S25+S29+S33+S37+S41</f>
        <v>811600</v>
      </c>
      <c r="T9" s="905" t="s">
        <v>14</v>
      </c>
    </row>
    <row r="10" spans="1:23" s="907" customFormat="1" ht="18" customHeight="1" x14ac:dyDescent="0.2">
      <c r="A10" s="364" t="s">
        <v>1527</v>
      </c>
      <c r="B10" s="365">
        <f>B8/B9*100</f>
        <v>113.62341362341361</v>
      </c>
      <c r="C10" s="365">
        <f t="shared" ref="C10:R10" si="3">C8/C9*100</f>
        <v>147.15255237533196</v>
      </c>
      <c r="D10" s="365">
        <f t="shared" si="3"/>
        <v>188.2025155230059</v>
      </c>
      <c r="E10" s="365">
        <f t="shared" si="3"/>
        <v>242.98588675395342</v>
      </c>
      <c r="F10" s="365">
        <f t="shared" si="3"/>
        <v>288.04073974805686</v>
      </c>
      <c r="G10" s="365">
        <f t="shared" si="3"/>
        <v>325.36012385568125</v>
      </c>
      <c r="H10" s="365">
        <f t="shared" si="3"/>
        <v>332.93495297805646</v>
      </c>
      <c r="I10" s="365">
        <f t="shared" si="3"/>
        <v>320.92165771339398</v>
      </c>
      <c r="J10" s="365">
        <f t="shared" si="3"/>
        <v>336.70525233397473</v>
      </c>
      <c r="K10" s="365">
        <f t="shared" si="3"/>
        <v>317.73262762506403</v>
      </c>
      <c r="L10" s="365">
        <f t="shared" si="3"/>
        <v>337.88898740135068</v>
      </c>
      <c r="M10" s="365">
        <f t="shared" si="3"/>
        <v>338.44880230507891</v>
      </c>
      <c r="N10" s="365">
        <f t="shared" si="3"/>
        <v>109.17692191642061</v>
      </c>
      <c r="O10" s="365">
        <f t="shared" si="3"/>
        <v>104.62499403995614</v>
      </c>
      <c r="P10" s="365">
        <f t="shared" si="3"/>
        <v>103.92841048091161</v>
      </c>
      <c r="Q10" s="365">
        <f t="shared" si="3"/>
        <v>104.34538915443179</v>
      </c>
      <c r="R10" s="365">
        <f t="shared" si="3"/>
        <v>104.18454227443735</v>
      </c>
      <c r="S10" s="365">
        <f>S8/S9*100</f>
        <v>250.67989157220305</v>
      </c>
      <c r="T10" s="906" t="s">
        <v>760</v>
      </c>
    </row>
    <row r="11" spans="1:23" s="908" customFormat="1" ht="18" customHeight="1" x14ac:dyDescent="0.2">
      <c r="A11" s="151" t="s">
        <v>761</v>
      </c>
      <c r="B11" s="135">
        <f t="shared" ref="B11:R11" si="4">SUM(B12:B13)</f>
        <v>2683</v>
      </c>
      <c r="C11" s="135">
        <f t="shared" si="4"/>
        <v>3416</v>
      </c>
      <c r="D11" s="135">
        <f t="shared" si="4"/>
        <v>8177</v>
      </c>
      <c r="E11" s="135">
        <f t="shared" si="4"/>
        <v>18758</v>
      </c>
      <c r="F11" s="135">
        <f t="shared" si="4"/>
        <v>33119</v>
      </c>
      <c r="G11" s="135">
        <f t="shared" si="4"/>
        <v>56156</v>
      </c>
      <c r="H11" s="135">
        <f t="shared" si="4"/>
        <v>85612</v>
      </c>
      <c r="I11" s="135">
        <f t="shared" si="4"/>
        <v>132171</v>
      </c>
      <c r="J11" s="135">
        <f t="shared" si="4"/>
        <v>188016</v>
      </c>
      <c r="K11" s="135">
        <f t="shared" si="4"/>
        <v>216880</v>
      </c>
      <c r="L11" s="135">
        <f t="shared" si="4"/>
        <v>176271</v>
      </c>
      <c r="M11" s="135">
        <f t="shared" si="4"/>
        <v>82183</v>
      </c>
      <c r="N11" s="135">
        <f t="shared" si="4"/>
        <v>30649</v>
      </c>
      <c r="O11" s="135">
        <f t="shared" si="4"/>
        <v>41130</v>
      </c>
      <c r="P11" s="135">
        <f t="shared" si="4"/>
        <v>53648</v>
      </c>
      <c r="Q11" s="135">
        <f t="shared" si="4"/>
        <v>46247</v>
      </c>
      <c r="R11" s="135">
        <f t="shared" si="4"/>
        <v>10907</v>
      </c>
      <c r="S11" s="135">
        <f>SUM(S12:S13)</f>
        <v>1186023</v>
      </c>
      <c r="T11" s="216" t="s">
        <v>221</v>
      </c>
    </row>
    <row r="12" spans="1:23" s="46" customFormat="1" ht="18" customHeight="1" x14ac:dyDescent="0.2">
      <c r="A12" s="144" t="s">
        <v>706</v>
      </c>
      <c r="B12" s="138">
        <v>1504</v>
      </c>
      <c r="C12" s="138">
        <v>2256</v>
      </c>
      <c r="D12" s="138">
        <v>5830</v>
      </c>
      <c r="E12" s="138">
        <v>14014</v>
      </c>
      <c r="F12" s="138">
        <v>25360</v>
      </c>
      <c r="G12" s="138">
        <v>44256</v>
      </c>
      <c r="H12" s="138">
        <v>68060</v>
      </c>
      <c r="I12" s="138">
        <v>104700</v>
      </c>
      <c r="J12" s="138">
        <v>148972</v>
      </c>
      <c r="K12" s="138">
        <v>167799</v>
      </c>
      <c r="L12" s="138">
        <v>138289</v>
      </c>
      <c r="M12" s="138">
        <v>66496</v>
      </c>
      <c r="N12" s="138">
        <v>16031</v>
      </c>
      <c r="O12" s="138">
        <v>20951</v>
      </c>
      <c r="P12" s="138">
        <v>27339</v>
      </c>
      <c r="Q12" s="138">
        <v>23719</v>
      </c>
      <c r="R12" s="138">
        <v>5578</v>
      </c>
      <c r="S12" s="176">
        <f>SUM(B12:R12)</f>
        <v>881154</v>
      </c>
      <c r="T12" s="141" t="s">
        <v>13</v>
      </c>
    </row>
    <row r="13" spans="1:23" s="46" customFormat="1" ht="18" customHeight="1" x14ac:dyDescent="0.2">
      <c r="A13" s="144" t="s">
        <v>1468</v>
      </c>
      <c r="B13" s="138">
        <v>1179</v>
      </c>
      <c r="C13" s="138">
        <v>1160</v>
      </c>
      <c r="D13" s="138">
        <v>2347</v>
      </c>
      <c r="E13" s="138">
        <v>4744</v>
      </c>
      <c r="F13" s="138">
        <v>7759</v>
      </c>
      <c r="G13" s="138">
        <v>11900</v>
      </c>
      <c r="H13" s="138">
        <v>17552</v>
      </c>
      <c r="I13" s="138">
        <v>27471</v>
      </c>
      <c r="J13" s="138">
        <v>39044</v>
      </c>
      <c r="K13" s="138">
        <v>49081</v>
      </c>
      <c r="L13" s="138">
        <v>37982</v>
      </c>
      <c r="M13" s="138">
        <v>15687</v>
      </c>
      <c r="N13" s="138">
        <v>14618</v>
      </c>
      <c r="O13" s="138">
        <v>20179</v>
      </c>
      <c r="P13" s="138">
        <v>26309</v>
      </c>
      <c r="Q13" s="138">
        <v>22528</v>
      </c>
      <c r="R13" s="138">
        <v>5329</v>
      </c>
      <c r="S13" s="176">
        <f>SUM(B13:R13)</f>
        <v>304869</v>
      </c>
      <c r="T13" s="141" t="s">
        <v>14</v>
      </c>
    </row>
    <row r="14" spans="1:23" s="46" customFormat="1" ht="18" customHeight="1" x14ac:dyDescent="0.2">
      <c r="A14" s="143" t="s">
        <v>1527</v>
      </c>
      <c r="B14" s="212">
        <f t="shared" ref="B14:Q14" si="5">B12/B13*100</f>
        <v>127.56573367260391</v>
      </c>
      <c r="C14" s="212">
        <f t="shared" si="5"/>
        <v>194.48275862068965</v>
      </c>
      <c r="D14" s="212">
        <f t="shared" si="5"/>
        <v>248.40221559437578</v>
      </c>
      <c r="E14" s="212">
        <f t="shared" si="5"/>
        <v>295.40472175379426</v>
      </c>
      <c r="F14" s="212">
        <f t="shared" si="5"/>
        <v>326.84624307256087</v>
      </c>
      <c r="G14" s="212">
        <f t="shared" si="5"/>
        <v>371.89915966386553</v>
      </c>
      <c r="H14" s="212">
        <f t="shared" si="5"/>
        <v>387.76207839562443</v>
      </c>
      <c r="I14" s="212">
        <f t="shared" si="5"/>
        <v>381.12919078300752</v>
      </c>
      <c r="J14" s="212">
        <f t="shared" si="5"/>
        <v>381.54902161663762</v>
      </c>
      <c r="K14" s="212">
        <f t="shared" si="5"/>
        <v>341.88178724964854</v>
      </c>
      <c r="L14" s="212">
        <f t="shared" si="5"/>
        <v>364.0908851561266</v>
      </c>
      <c r="M14" s="212">
        <f t="shared" si="5"/>
        <v>423.89239497673231</v>
      </c>
      <c r="N14" s="212">
        <f t="shared" si="5"/>
        <v>109.66616500205227</v>
      </c>
      <c r="O14" s="212">
        <f t="shared" si="5"/>
        <v>103.82575945289658</v>
      </c>
      <c r="P14" s="212">
        <f t="shared" si="5"/>
        <v>103.91501007259873</v>
      </c>
      <c r="Q14" s="212">
        <f t="shared" si="5"/>
        <v>105.28675426136364</v>
      </c>
      <c r="R14" s="212">
        <f>R12/R13*100</f>
        <v>104.67254644398574</v>
      </c>
      <c r="S14" s="212">
        <f>S12/S13*100</f>
        <v>289.02709032404084</v>
      </c>
      <c r="T14" s="142" t="s">
        <v>762</v>
      </c>
    </row>
    <row r="15" spans="1:23" s="908" customFormat="1" ht="18" customHeight="1" x14ac:dyDescent="0.2">
      <c r="A15" s="151" t="s">
        <v>763</v>
      </c>
      <c r="B15" s="135">
        <f t="shared" ref="B15:R15" si="6">SUM(B16:B17)</f>
        <v>3469</v>
      </c>
      <c r="C15" s="135">
        <f t="shared" si="6"/>
        <v>2978</v>
      </c>
      <c r="D15" s="135">
        <f t="shared" si="6"/>
        <v>5885</v>
      </c>
      <c r="E15" s="135">
        <f t="shared" si="6"/>
        <v>12221</v>
      </c>
      <c r="F15" s="135">
        <f t="shared" si="6"/>
        <v>20426</v>
      </c>
      <c r="G15" s="135">
        <f t="shared" si="6"/>
        <v>34588</v>
      </c>
      <c r="H15" s="135">
        <f t="shared" si="6"/>
        <v>54167</v>
      </c>
      <c r="I15" s="135">
        <f t="shared" si="6"/>
        <v>82732</v>
      </c>
      <c r="J15" s="135">
        <f t="shared" si="6"/>
        <v>111588</v>
      </c>
      <c r="K15" s="135">
        <f t="shared" si="6"/>
        <v>128629</v>
      </c>
      <c r="L15" s="135">
        <f t="shared" si="6"/>
        <v>104786</v>
      </c>
      <c r="M15" s="135">
        <f t="shared" si="6"/>
        <v>58173</v>
      </c>
      <c r="N15" s="135">
        <f t="shared" si="6"/>
        <v>38179</v>
      </c>
      <c r="O15" s="135">
        <f t="shared" si="6"/>
        <v>50325</v>
      </c>
      <c r="P15" s="135">
        <f t="shared" si="6"/>
        <v>59457</v>
      </c>
      <c r="Q15" s="135">
        <f t="shared" si="6"/>
        <v>47792</v>
      </c>
      <c r="R15" s="135">
        <f t="shared" si="6"/>
        <v>11391</v>
      </c>
      <c r="S15" s="135">
        <f>SUM(S16:S17)</f>
        <v>826786</v>
      </c>
      <c r="T15" s="216" t="s">
        <v>220</v>
      </c>
    </row>
    <row r="16" spans="1:23" s="46" customFormat="1" ht="18" customHeight="1" x14ac:dyDescent="0.2">
      <c r="A16" s="144" t="s">
        <v>706</v>
      </c>
      <c r="B16" s="138">
        <v>1823</v>
      </c>
      <c r="C16" s="138">
        <v>1659</v>
      </c>
      <c r="D16" s="138">
        <v>3509</v>
      </c>
      <c r="E16" s="138">
        <v>8059</v>
      </c>
      <c r="F16" s="138">
        <v>14035</v>
      </c>
      <c r="G16" s="138">
        <v>24258</v>
      </c>
      <c r="H16" s="138">
        <v>37901</v>
      </c>
      <c r="I16" s="138">
        <v>56828</v>
      </c>
      <c r="J16" s="138">
        <v>77817</v>
      </c>
      <c r="K16" s="138">
        <v>90168</v>
      </c>
      <c r="L16" s="138">
        <v>74481</v>
      </c>
      <c r="M16" s="138">
        <v>40284</v>
      </c>
      <c r="N16" s="138">
        <v>19780</v>
      </c>
      <c r="O16" s="138">
        <v>25780</v>
      </c>
      <c r="P16" s="138">
        <v>30146</v>
      </c>
      <c r="Q16" s="138">
        <v>24294</v>
      </c>
      <c r="R16" s="138">
        <v>5861</v>
      </c>
      <c r="S16" s="176">
        <f>SUM(B16:R16)</f>
        <v>536683</v>
      </c>
      <c r="T16" s="141" t="s">
        <v>13</v>
      </c>
    </row>
    <row r="17" spans="1:20" s="46" customFormat="1" ht="18" customHeight="1" x14ac:dyDescent="0.2">
      <c r="A17" s="144" t="s">
        <v>1468</v>
      </c>
      <c r="B17" s="138">
        <v>1646</v>
      </c>
      <c r="C17" s="138">
        <v>1319</v>
      </c>
      <c r="D17" s="138">
        <v>2376</v>
      </c>
      <c r="E17" s="138">
        <v>4162</v>
      </c>
      <c r="F17" s="138">
        <v>6391</v>
      </c>
      <c r="G17" s="138">
        <v>10330</v>
      </c>
      <c r="H17" s="138">
        <v>16266</v>
      </c>
      <c r="I17" s="138">
        <v>25904</v>
      </c>
      <c r="J17" s="138">
        <v>33771</v>
      </c>
      <c r="K17" s="138">
        <v>38461</v>
      </c>
      <c r="L17" s="138">
        <v>30305</v>
      </c>
      <c r="M17" s="138">
        <v>17889</v>
      </c>
      <c r="N17" s="138">
        <v>18399</v>
      </c>
      <c r="O17" s="138">
        <v>24545</v>
      </c>
      <c r="P17" s="138">
        <v>29311</v>
      </c>
      <c r="Q17" s="138">
        <v>23498</v>
      </c>
      <c r="R17" s="138">
        <v>5530</v>
      </c>
      <c r="S17" s="176">
        <f>SUM(B17:R17)</f>
        <v>290103</v>
      </c>
      <c r="T17" s="141" t="s">
        <v>14</v>
      </c>
    </row>
    <row r="18" spans="1:20" s="46" customFormat="1" ht="18" customHeight="1" x14ac:dyDescent="0.2">
      <c r="A18" s="143" t="s">
        <v>1527</v>
      </c>
      <c r="B18" s="212">
        <f>B16/B17*100</f>
        <v>110.75334143377886</v>
      </c>
      <c r="C18" s="212">
        <f t="shared" ref="C18:S18" si="7">C16/C17*100</f>
        <v>125.77710386656558</v>
      </c>
      <c r="D18" s="212">
        <f t="shared" si="7"/>
        <v>147.68518518518519</v>
      </c>
      <c r="E18" s="212">
        <f t="shared" si="7"/>
        <v>193.63286881307064</v>
      </c>
      <c r="F18" s="212">
        <f t="shared" si="7"/>
        <v>219.60569550930998</v>
      </c>
      <c r="G18" s="212">
        <f t="shared" si="7"/>
        <v>234.83059051306873</v>
      </c>
      <c r="H18" s="212">
        <f t="shared" si="7"/>
        <v>233.00750030738965</v>
      </c>
      <c r="I18" s="212">
        <f t="shared" si="7"/>
        <v>219.37924644842494</v>
      </c>
      <c r="J18" s="212">
        <f t="shared" si="7"/>
        <v>230.42551301412453</v>
      </c>
      <c r="K18" s="212">
        <f t="shared" si="7"/>
        <v>234.44008216115026</v>
      </c>
      <c r="L18" s="212">
        <f t="shared" si="7"/>
        <v>245.77132486388385</v>
      </c>
      <c r="M18" s="212">
        <f t="shared" si="7"/>
        <v>225.18866342445079</v>
      </c>
      <c r="N18" s="212">
        <f t="shared" si="7"/>
        <v>107.50584270884286</v>
      </c>
      <c r="O18" s="212">
        <f t="shared" si="7"/>
        <v>105.03157465878998</v>
      </c>
      <c r="P18" s="212">
        <f t="shared" si="7"/>
        <v>102.84875985125039</v>
      </c>
      <c r="Q18" s="212">
        <f t="shared" si="7"/>
        <v>103.387522342327</v>
      </c>
      <c r="R18" s="212">
        <f t="shared" si="7"/>
        <v>105.98553345388788</v>
      </c>
      <c r="S18" s="212">
        <f t="shared" si="7"/>
        <v>184.99739747606884</v>
      </c>
      <c r="T18" s="142" t="s">
        <v>762</v>
      </c>
    </row>
    <row r="19" spans="1:20" s="908" customFormat="1" ht="18" customHeight="1" x14ac:dyDescent="0.2">
      <c r="A19" s="151" t="s">
        <v>764</v>
      </c>
      <c r="B19" s="135">
        <f t="shared" ref="B19:R19" si="8">SUM(B20:B21)</f>
        <v>639</v>
      </c>
      <c r="C19" s="135">
        <f t="shared" si="8"/>
        <v>654</v>
      </c>
      <c r="D19" s="135">
        <f t="shared" si="8"/>
        <v>1301</v>
      </c>
      <c r="E19" s="135">
        <f t="shared" si="8"/>
        <v>2952</v>
      </c>
      <c r="F19" s="135">
        <f t="shared" si="8"/>
        <v>5998</v>
      </c>
      <c r="G19" s="135">
        <f t="shared" si="8"/>
        <v>11379</v>
      </c>
      <c r="H19" s="135">
        <f t="shared" si="8"/>
        <v>18467</v>
      </c>
      <c r="I19" s="135">
        <f t="shared" si="8"/>
        <v>27669</v>
      </c>
      <c r="J19" s="135">
        <f t="shared" si="8"/>
        <v>39171</v>
      </c>
      <c r="K19" s="135">
        <f t="shared" si="8"/>
        <v>43307</v>
      </c>
      <c r="L19" s="135">
        <f t="shared" si="8"/>
        <v>33812</v>
      </c>
      <c r="M19" s="135">
        <f t="shared" si="8"/>
        <v>17617</v>
      </c>
      <c r="N19" s="135">
        <f t="shared" si="8"/>
        <v>10105</v>
      </c>
      <c r="O19" s="135">
        <f t="shared" si="8"/>
        <v>14300</v>
      </c>
      <c r="P19" s="135">
        <f t="shared" si="8"/>
        <v>18864</v>
      </c>
      <c r="Q19" s="135">
        <f t="shared" si="8"/>
        <v>15449</v>
      </c>
      <c r="R19" s="135">
        <f t="shared" si="8"/>
        <v>3418</v>
      </c>
      <c r="S19" s="135">
        <f>SUM(S20:S21)</f>
        <v>265102</v>
      </c>
      <c r="T19" s="216" t="s">
        <v>219</v>
      </c>
    </row>
    <row r="20" spans="1:20" s="46" customFormat="1" ht="18" customHeight="1" x14ac:dyDescent="0.2">
      <c r="A20" s="144" t="s">
        <v>706</v>
      </c>
      <c r="B20" s="138">
        <v>336</v>
      </c>
      <c r="C20" s="138">
        <v>365</v>
      </c>
      <c r="D20" s="138">
        <v>846</v>
      </c>
      <c r="E20" s="138">
        <v>2099</v>
      </c>
      <c r="F20" s="138">
        <v>4566</v>
      </c>
      <c r="G20" s="138">
        <v>8882</v>
      </c>
      <c r="H20" s="138">
        <v>14478</v>
      </c>
      <c r="I20" s="138">
        <v>21033</v>
      </c>
      <c r="J20" s="138">
        <v>29779</v>
      </c>
      <c r="K20" s="138">
        <v>31945</v>
      </c>
      <c r="L20" s="138">
        <v>25440</v>
      </c>
      <c r="M20" s="138">
        <v>13122</v>
      </c>
      <c r="N20" s="138">
        <v>5317</v>
      </c>
      <c r="O20" s="138">
        <v>7397</v>
      </c>
      <c r="P20" s="138">
        <v>9641</v>
      </c>
      <c r="Q20" s="138">
        <v>7844</v>
      </c>
      <c r="R20" s="138">
        <v>1737</v>
      </c>
      <c r="S20" s="176">
        <f>SUM(B20:R20)</f>
        <v>184827</v>
      </c>
      <c r="T20" s="141" t="s">
        <v>13</v>
      </c>
    </row>
    <row r="21" spans="1:20" s="46" customFormat="1" ht="18" customHeight="1" x14ac:dyDescent="0.2">
      <c r="A21" s="144" t="s">
        <v>1468</v>
      </c>
      <c r="B21" s="138">
        <v>303</v>
      </c>
      <c r="C21" s="138">
        <v>289</v>
      </c>
      <c r="D21" s="138">
        <v>455</v>
      </c>
      <c r="E21" s="138">
        <v>853</v>
      </c>
      <c r="F21" s="138">
        <v>1432</v>
      </c>
      <c r="G21" s="138">
        <v>2497</v>
      </c>
      <c r="H21" s="138">
        <v>3989</v>
      </c>
      <c r="I21" s="138">
        <v>6636</v>
      </c>
      <c r="J21" s="138">
        <v>9392</v>
      </c>
      <c r="K21" s="138">
        <v>11362</v>
      </c>
      <c r="L21" s="138">
        <v>8372</v>
      </c>
      <c r="M21" s="138">
        <v>4495</v>
      </c>
      <c r="N21" s="138">
        <v>4788</v>
      </c>
      <c r="O21" s="138">
        <v>6903</v>
      </c>
      <c r="P21" s="138">
        <v>9223</v>
      </c>
      <c r="Q21" s="138">
        <v>7605</v>
      </c>
      <c r="R21" s="138">
        <v>1681</v>
      </c>
      <c r="S21" s="176">
        <f>SUM(B21:R21)</f>
        <v>80275</v>
      </c>
      <c r="T21" s="141" t="s">
        <v>14</v>
      </c>
    </row>
    <row r="22" spans="1:20" s="46" customFormat="1" ht="18" customHeight="1" x14ac:dyDescent="0.2">
      <c r="A22" s="143" t="s">
        <v>1527</v>
      </c>
      <c r="B22" s="212">
        <f>B20/B21*100</f>
        <v>110.8910891089109</v>
      </c>
      <c r="C22" s="212">
        <f t="shared" ref="C22:S22" si="9">C20/C21*100</f>
        <v>126.29757785467129</v>
      </c>
      <c r="D22" s="212">
        <f t="shared" si="9"/>
        <v>185.93406593406593</v>
      </c>
      <c r="E22" s="212">
        <f t="shared" si="9"/>
        <v>246.07268464243845</v>
      </c>
      <c r="F22" s="212">
        <f t="shared" si="9"/>
        <v>318.85474860335194</v>
      </c>
      <c r="G22" s="212">
        <f t="shared" si="9"/>
        <v>355.70684821786142</v>
      </c>
      <c r="H22" s="212">
        <f t="shared" si="9"/>
        <v>362.94810729506139</v>
      </c>
      <c r="I22" s="212">
        <f t="shared" si="9"/>
        <v>316.9529837251356</v>
      </c>
      <c r="J22" s="212">
        <f t="shared" si="9"/>
        <v>317.0677172061329</v>
      </c>
      <c r="K22" s="212">
        <f t="shared" si="9"/>
        <v>281.15648653406089</v>
      </c>
      <c r="L22" s="212">
        <f t="shared" si="9"/>
        <v>303.87004300047778</v>
      </c>
      <c r="M22" s="212">
        <f t="shared" si="9"/>
        <v>291.92436040044493</v>
      </c>
      <c r="N22" s="212">
        <f t="shared" si="9"/>
        <v>111.04845446950711</v>
      </c>
      <c r="O22" s="212">
        <f t="shared" si="9"/>
        <v>107.15630885122411</v>
      </c>
      <c r="P22" s="212">
        <f t="shared" si="9"/>
        <v>104.53214789114172</v>
      </c>
      <c r="Q22" s="212">
        <f t="shared" si="9"/>
        <v>103.14266929651545</v>
      </c>
      <c r="R22" s="212">
        <f t="shared" si="9"/>
        <v>103.3313503866746</v>
      </c>
      <c r="S22" s="212">
        <f t="shared" si="9"/>
        <v>230.24229212083463</v>
      </c>
      <c r="T22" s="142" t="s">
        <v>762</v>
      </c>
    </row>
    <row r="23" spans="1:20" s="908" customFormat="1" ht="18" customHeight="1" x14ac:dyDescent="0.2">
      <c r="A23" s="151" t="s">
        <v>765</v>
      </c>
      <c r="B23" s="135">
        <f t="shared" ref="B23:R23" si="10">SUM(B24:B25)</f>
        <v>639</v>
      </c>
      <c r="C23" s="135">
        <f t="shared" si="10"/>
        <v>555</v>
      </c>
      <c r="D23" s="135">
        <f t="shared" si="10"/>
        <v>998</v>
      </c>
      <c r="E23" s="135">
        <f t="shared" si="10"/>
        <v>1978</v>
      </c>
      <c r="F23" s="135">
        <f t="shared" si="10"/>
        <v>3286</v>
      </c>
      <c r="G23" s="135">
        <f t="shared" si="10"/>
        <v>5558</v>
      </c>
      <c r="H23" s="135">
        <f t="shared" si="10"/>
        <v>8950</v>
      </c>
      <c r="I23" s="135">
        <f t="shared" si="10"/>
        <v>14436</v>
      </c>
      <c r="J23" s="135">
        <f t="shared" si="10"/>
        <v>20968</v>
      </c>
      <c r="K23" s="135">
        <f t="shared" si="10"/>
        <v>25271</v>
      </c>
      <c r="L23" s="135">
        <f t="shared" si="10"/>
        <v>22544</v>
      </c>
      <c r="M23" s="135">
        <f t="shared" si="10"/>
        <v>12836</v>
      </c>
      <c r="N23" s="135">
        <f t="shared" si="10"/>
        <v>5938</v>
      </c>
      <c r="O23" s="135">
        <f t="shared" si="10"/>
        <v>7294</v>
      </c>
      <c r="P23" s="135">
        <f t="shared" si="10"/>
        <v>8755</v>
      </c>
      <c r="Q23" s="135">
        <f t="shared" si="10"/>
        <v>7751</v>
      </c>
      <c r="R23" s="135">
        <f t="shared" si="10"/>
        <v>1944</v>
      </c>
      <c r="S23" s="135">
        <f>SUM(S24:S25)</f>
        <v>149701</v>
      </c>
      <c r="T23" s="216" t="s">
        <v>218</v>
      </c>
    </row>
    <row r="24" spans="1:20" s="46" customFormat="1" ht="18" customHeight="1" x14ac:dyDescent="0.2">
      <c r="A24" s="144" t="s">
        <v>706</v>
      </c>
      <c r="B24" s="138">
        <v>320</v>
      </c>
      <c r="C24" s="138">
        <v>277</v>
      </c>
      <c r="D24" s="138">
        <v>535</v>
      </c>
      <c r="E24" s="138">
        <v>1152</v>
      </c>
      <c r="F24" s="138">
        <v>2051</v>
      </c>
      <c r="G24" s="138">
        <v>3785</v>
      </c>
      <c r="H24" s="138">
        <v>6348</v>
      </c>
      <c r="I24" s="138">
        <v>10390</v>
      </c>
      <c r="J24" s="138">
        <v>15469</v>
      </c>
      <c r="K24" s="138">
        <v>18592</v>
      </c>
      <c r="L24" s="138">
        <v>16920</v>
      </c>
      <c r="M24" s="138">
        <v>9578</v>
      </c>
      <c r="N24" s="138">
        <v>3103</v>
      </c>
      <c r="O24" s="138">
        <v>3721</v>
      </c>
      <c r="P24" s="138">
        <v>4463</v>
      </c>
      <c r="Q24" s="138">
        <v>3944</v>
      </c>
      <c r="R24" s="138">
        <v>956</v>
      </c>
      <c r="S24" s="176">
        <f>SUM(B24:R24)</f>
        <v>101604</v>
      </c>
      <c r="T24" s="141" t="s">
        <v>13</v>
      </c>
    </row>
    <row r="25" spans="1:20" s="46" customFormat="1" ht="18" customHeight="1" x14ac:dyDescent="0.2">
      <c r="A25" s="144" t="s">
        <v>1468</v>
      </c>
      <c r="B25" s="138">
        <v>319</v>
      </c>
      <c r="C25" s="138">
        <v>278</v>
      </c>
      <c r="D25" s="138">
        <v>463</v>
      </c>
      <c r="E25" s="138">
        <v>826</v>
      </c>
      <c r="F25" s="138">
        <v>1235</v>
      </c>
      <c r="G25" s="138">
        <v>1773</v>
      </c>
      <c r="H25" s="138">
        <v>2602</v>
      </c>
      <c r="I25" s="138">
        <v>4046</v>
      </c>
      <c r="J25" s="138">
        <v>5499</v>
      </c>
      <c r="K25" s="138">
        <v>6679</v>
      </c>
      <c r="L25" s="138">
        <v>5624</v>
      </c>
      <c r="M25" s="138">
        <v>3258</v>
      </c>
      <c r="N25" s="138">
        <v>2835</v>
      </c>
      <c r="O25" s="138">
        <v>3573</v>
      </c>
      <c r="P25" s="138">
        <v>4292</v>
      </c>
      <c r="Q25" s="138">
        <v>3807</v>
      </c>
      <c r="R25" s="138">
        <v>988</v>
      </c>
      <c r="S25" s="176">
        <f>SUM(B25:R25)</f>
        <v>48097</v>
      </c>
      <c r="T25" s="141" t="s">
        <v>14</v>
      </c>
    </row>
    <row r="26" spans="1:20" s="46" customFormat="1" ht="18" customHeight="1" x14ac:dyDescent="0.2">
      <c r="A26" s="143" t="s">
        <v>1527</v>
      </c>
      <c r="B26" s="212">
        <f>B24/B25*100</f>
        <v>100.31347962382443</v>
      </c>
      <c r="C26" s="212">
        <f t="shared" ref="C26:S26" si="11">C24/C25*100</f>
        <v>99.64028776978418</v>
      </c>
      <c r="D26" s="212">
        <f t="shared" si="11"/>
        <v>115.55075593952483</v>
      </c>
      <c r="E26" s="212">
        <f t="shared" si="11"/>
        <v>139.46731234866826</v>
      </c>
      <c r="F26" s="212">
        <f t="shared" si="11"/>
        <v>166.07287449392715</v>
      </c>
      <c r="G26" s="212">
        <f t="shared" si="11"/>
        <v>213.4799774393683</v>
      </c>
      <c r="H26" s="212">
        <f t="shared" si="11"/>
        <v>243.96617986164492</v>
      </c>
      <c r="I26" s="212">
        <f t="shared" si="11"/>
        <v>256.79683638161146</v>
      </c>
      <c r="J26" s="212">
        <f t="shared" si="11"/>
        <v>281.30569194398981</v>
      </c>
      <c r="K26" s="212">
        <f t="shared" si="11"/>
        <v>278.36502470429707</v>
      </c>
      <c r="L26" s="212">
        <f t="shared" si="11"/>
        <v>300.85348506401141</v>
      </c>
      <c r="M26" s="212">
        <f t="shared" si="11"/>
        <v>293.98403928790668</v>
      </c>
      <c r="N26" s="212">
        <f t="shared" si="11"/>
        <v>109.45326278659613</v>
      </c>
      <c r="O26" s="212">
        <f t="shared" si="11"/>
        <v>104.14217744192555</v>
      </c>
      <c r="P26" s="212">
        <f t="shared" si="11"/>
        <v>103.98415657036347</v>
      </c>
      <c r="Q26" s="212">
        <f t="shared" si="11"/>
        <v>103.598634095088</v>
      </c>
      <c r="R26" s="212">
        <f t="shared" si="11"/>
        <v>96.761133603238875</v>
      </c>
      <c r="S26" s="212">
        <f t="shared" si="11"/>
        <v>211.24810279227395</v>
      </c>
      <c r="T26" s="142" t="s">
        <v>762</v>
      </c>
    </row>
    <row r="27" spans="1:20" s="908" customFormat="1" ht="18" customHeight="1" x14ac:dyDescent="0.2">
      <c r="A27" s="151" t="s">
        <v>321</v>
      </c>
      <c r="B27" s="135">
        <f t="shared" ref="B27:R27" si="12">SUM(B28:B29)</f>
        <v>192</v>
      </c>
      <c r="C27" s="135">
        <f t="shared" si="12"/>
        <v>198</v>
      </c>
      <c r="D27" s="135">
        <f t="shared" si="12"/>
        <v>488</v>
      </c>
      <c r="E27" s="135">
        <f t="shared" si="12"/>
        <v>1518</v>
      </c>
      <c r="F27" s="135">
        <f t="shared" si="12"/>
        <v>3969</v>
      </c>
      <c r="G27" s="135">
        <f t="shared" si="12"/>
        <v>7126</v>
      </c>
      <c r="H27" s="135">
        <f t="shared" si="12"/>
        <v>11677</v>
      </c>
      <c r="I27" s="135">
        <f t="shared" si="12"/>
        <v>16601</v>
      </c>
      <c r="J27" s="135">
        <f t="shared" si="12"/>
        <v>23926</v>
      </c>
      <c r="K27" s="135">
        <f t="shared" si="12"/>
        <v>23793</v>
      </c>
      <c r="L27" s="135">
        <f t="shared" si="12"/>
        <v>19218</v>
      </c>
      <c r="M27" s="135">
        <f t="shared" si="12"/>
        <v>10388</v>
      </c>
      <c r="N27" s="135">
        <f t="shared" si="12"/>
        <v>4061</v>
      </c>
      <c r="O27" s="135">
        <f t="shared" si="12"/>
        <v>5376</v>
      </c>
      <c r="P27" s="135">
        <f t="shared" si="12"/>
        <v>6179</v>
      </c>
      <c r="Q27" s="135">
        <f t="shared" si="12"/>
        <v>4731</v>
      </c>
      <c r="R27" s="135">
        <f t="shared" si="12"/>
        <v>1012</v>
      </c>
      <c r="S27" s="135">
        <f>SUM(S28:S29)</f>
        <v>140453</v>
      </c>
      <c r="T27" s="216" t="s">
        <v>217</v>
      </c>
    </row>
    <row r="28" spans="1:20" s="46" customFormat="1" ht="18" customHeight="1" x14ac:dyDescent="0.2">
      <c r="A28" s="144" t="s">
        <v>706</v>
      </c>
      <c r="B28" s="138">
        <v>92</v>
      </c>
      <c r="C28" s="138">
        <v>114</v>
      </c>
      <c r="D28" s="138">
        <v>348</v>
      </c>
      <c r="E28" s="138">
        <v>1218</v>
      </c>
      <c r="F28" s="138">
        <v>3433</v>
      </c>
      <c r="G28" s="138">
        <v>6077</v>
      </c>
      <c r="H28" s="138">
        <v>9922</v>
      </c>
      <c r="I28" s="138">
        <v>13952</v>
      </c>
      <c r="J28" s="138">
        <v>20731</v>
      </c>
      <c r="K28" s="138">
        <v>20435</v>
      </c>
      <c r="L28" s="138">
        <v>16612</v>
      </c>
      <c r="M28" s="138">
        <v>8829</v>
      </c>
      <c r="N28" s="138">
        <v>2200</v>
      </c>
      <c r="O28" s="138">
        <v>2746</v>
      </c>
      <c r="P28" s="138">
        <v>3244</v>
      </c>
      <c r="Q28" s="138">
        <v>2474</v>
      </c>
      <c r="R28" s="138">
        <v>516</v>
      </c>
      <c r="S28" s="176">
        <f>SUM(B28:R28)</f>
        <v>112943</v>
      </c>
      <c r="T28" s="141" t="s">
        <v>13</v>
      </c>
    </row>
    <row r="29" spans="1:20" s="46" customFormat="1" ht="18" customHeight="1" x14ac:dyDescent="0.2">
      <c r="A29" s="144" t="s">
        <v>1468</v>
      </c>
      <c r="B29" s="138">
        <v>100</v>
      </c>
      <c r="C29" s="138">
        <v>84</v>
      </c>
      <c r="D29" s="138">
        <v>140</v>
      </c>
      <c r="E29" s="138">
        <v>300</v>
      </c>
      <c r="F29" s="138">
        <v>536</v>
      </c>
      <c r="G29" s="138">
        <v>1049</v>
      </c>
      <c r="H29" s="138">
        <v>1755</v>
      </c>
      <c r="I29" s="138">
        <v>2649</v>
      </c>
      <c r="J29" s="138">
        <v>3195</v>
      </c>
      <c r="K29" s="138">
        <v>3358</v>
      </c>
      <c r="L29" s="138">
        <v>2606</v>
      </c>
      <c r="M29" s="138">
        <v>1559</v>
      </c>
      <c r="N29" s="138">
        <v>1861</v>
      </c>
      <c r="O29" s="138">
        <v>2630</v>
      </c>
      <c r="P29" s="138">
        <v>2935</v>
      </c>
      <c r="Q29" s="138">
        <v>2257</v>
      </c>
      <c r="R29" s="138">
        <v>496</v>
      </c>
      <c r="S29" s="176">
        <f>SUM(B29:R29)</f>
        <v>27510</v>
      </c>
      <c r="T29" s="141" t="s">
        <v>14</v>
      </c>
    </row>
    <row r="30" spans="1:20" s="46" customFormat="1" ht="18" customHeight="1" x14ac:dyDescent="0.2">
      <c r="A30" s="143" t="s">
        <v>1527</v>
      </c>
      <c r="B30" s="212">
        <f>B28/B29*100</f>
        <v>92</v>
      </c>
      <c r="C30" s="212">
        <f t="shared" ref="C30:S30" si="13">C28/C29*100</f>
        <v>135.71428571428572</v>
      </c>
      <c r="D30" s="212">
        <f t="shared" si="13"/>
        <v>248.57142857142858</v>
      </c>
      <c r="E30" s="212">
        <f t="shared" si="13"/>
        <v>405.99999999999994</v>
      </c>
      <c r="F30" s="212">
        <f t="shared" si="13"/>
        <v>640.48507462686564</v>
      </c>
      <c r="G30" s="212">
        <f t="shared" si="13"/>
        <v>579.31363203050523</v>
      </c>
      <c r="H30" s="212">
        <f t="shared" si="13"/>
        <v>565.3561253561254</v>
      </c>
      <c r="I30" s="212">
        <f t="shared" si="13"/>
        <v>526.68931672329177</v>
      </c>
      <c r="J30" s="212">
        <f t="shared" si="13"/>
        <v>648.85758998435051</v>
      </c>
      <c r="K30" s="212">
        <f t="shared" si="13"/>
        <v>608.54675402025021</v>
      </c>
      <c r="L30" s="212">
        <f t="shared" si="13"/>
        <v>637.45203376822724</v>
      </c>
      <c r="M30" s="212">
        <f t="shared" si="13"/>
        <v>566.32456703014759</v>
      </c>
      <c r="N30" s="212">
        <f t="shared" si="13"/>
        <v>118.21601289629231</v>
      </c>
      <c r="O30" s="212">
        <f t="shared" si="13"/>
        <v>104.41064638783271</v>
      </c>
      <c r="P30" s="212">
        <f t="shared" si="13"/>
        <v>110.52810902896081</v>
      </c>
      <c r="Q30" s="212">
        <f t="shared" si="13"/>
        <v>109.61453256535223</v>
      </c>
      <c r="R30" s="212">
        <f t="shared" si="13"/>
        <v>104.03225806451613</v>
      </c>
      <c r="S30" s="212">
        <f t="shared" si="13"/>
        <v>410.5525263540531</v>
      </c>
      <c r="T30" s="142" t="s">
        <v>762</v>
      </c>
    </row>
    <row r="31" spans="1:20" s="908" customFormat="1" ht="18" customHeight="1" x14ac:dyDescent="0.2">
      <c r="A31" s="151" t="s">
        <v>1040</v>
      </c>
      <c r="B31" s="135">
        <f t="shared" ref="B31:R31" si="14">SUM(B32:B33)</f>
        <v>60</v>
      </c>
      <c r="C31" s="135">
        <f t="shared" si="14"/>
        <v>52</v>
      </c>
      <c r="D31" s="135">
        <f t="shared" si="14"/>
        <v>111</v>
      </c>
      <c r="E31" s="135">
        <f t="shared" si="14"/>
        <v>210</v>
      </c>
      <c r="F31" s="135">
        <f t="shared" si="14"/>
        <v>405</v>
      </c>
      <c r="G31" s="135">
        <f t="shared" si="14"/>
        <v>766</v>
      </c>
      <c r="H31" s="135">
        <f t="shared" si="14"/>
        <v>1327</v>
      </c>
      <c r="I31" s="135">
        <f t="shared" si="14"/>
        <v>1816</v>
      </c>
      <c r="J31" s="135">
        <f t="shared" si="14"/>
        <v>2571</v>
      </c>
      <c r="K31" s="135">
        <f t="shared" si="14"/>
        <v>3029</v>
      </c>
      <c r="L31" s="135">
        <f t="shared" si="14"/>
        <v>2615</v>
      </c>
      <c r="M31" s="135">
        <f t="shared" si="14"/>
        <v>1416</v>
      </c>
      <c r="N31" s="135">
        <f t="shared" si="14"/>
        <v>510</v>
      </c>
      <c r="O31" s="135">
        <f t="shared" si="14"/>
        <v>651</v>
      </c>
      <c r="P31" s="135">
        <f t="shared" si="14"/>
        <v>630</v>
      </c>
      <c r="Q31" s="135">
        <f t="shared" si="14"/>
        <v>451</v>
      </c>
      <c r="R31" s="135">
        <f t="shared" si="14"/>
        <v>110</v>
      </c>
      <c r="S31" s="135">
        <f>SUM(S32:S33)</f>
        <v>16730</v>
      </c>
      <c r="T31" s="216" t="s">
        <v>1026</v>
      </c>
    </row>
    <row r="32" spans="1:20" s="46" customFormat="1" ht="18" customHeight="1" x14ac:dyDescent="0.2">
      <c r="A32" s="144" t="s">
        <v>706</v>
      </c>
      <c r="B32" s="138">
        <v>29</v>
      </c>
      <c r="C32" s="138">
        <v>33</v>
      </c>
      <c r="D32" s="138">
        <v>77</v>
      </c>
      <c r="E32" s="138">
        <v>161</v>
      </c>
      <c r="F32" s="138">
        <v>331</v>
      </c>
      <c r="G32" s="138">
        <v>647</v>
      </c>
      <c r="H32" s="138">
        <v>1103</v>
      </c>
      <c r="I32" s="138">
        <v>1528</v>
      </c>
      <c r="J32" s="138">
        <v>2222</v>
      </c>
      <c r="K32" s="138">
        <v>2606</v>
      </c>
      <c r="L32" s="138">
        <v>2317</v>
      </c>
      <c r="M32" s="138">
        <v>1224</v>
      </c>
      <c r="N32" s="138">
        <v>245</v>
      </c>
      <c r="O32" s="138">
        <v>332</v>
      </c>
      <c r="P32" s="138">
        <v>328</v>
      </c>
      <c r="Q32" s="138">
        <v>220</v>
      </c>
      <c r="R32" s="138">
        <v>54</v>
      </c>
      <c r="S32" s="176">
        <f>SUM(B32:R32)</f>
        <v>13457</v>
      </c>
      <c r="T32" s="141" t="s">
        <v>13</v>
      </c>
    </row>
    <row r="33" spans="1:20" s="46" customFormat="1" ht="18" customHeight="1" x14ac:dyDescent="0.2">
      <c r="A33" s="144" t="s">
        <v>1468</v>
      </c>
      <c r="B33" s="138">
        <v>31</v>
      </c>
      <c r="C33" s="138">
        <v>19</v>
      </c>
      <c r="D33" s="138">
        <v>34</v>
      </c>
      <c r="E33" s="138">
        <v>49</v>
      </c>
      <c r="F33" s="138">
        <v>74</v>
      </c>
      <c r="G33" s="138">
        <v>119</v>
      </c>
      <c r="H33" s="138">
        <v>224</v>
      </c>
      <c r="I33" s="138">
        <v>288</v>
      </c>
      <c r="J33" s="138">
        <v>349</v>
      </c>
      <c r="K33" s="138">
        <v>423</v>
      </c>
      <c r="L33" s="138">
        <v>298</v>
      </c>
      <c r="M33" s="138">
        <v>192</v>
      </c>
      <c r="N33" s="138">
        <v>265</v>
      </c>
      <c r="O33" s="138">
        <v>319</v>
      </c>
      <c r="P33" s="138">
        <v>302</v>
      </c>
      <c r="Q33" s="138">
        <v>231</v>
      </c>
      <c r="R33" s="138">
        <v>56</v>
      </c>
      <c r="S33" s="176">
        <f>SUM(B33:R33)</f>
        <v>3273</v>
      </c>
      <c r="T33" s="141" t="s">
        <v>14</v>
      </c>
    </row>
    <row r="34" spans="1:20" s="46" customFormat="1" ht="18" customHeight="1" x14ac:dyDescent="0.2">
      <c r="A34" s="143" t="s">
        <v>1527</v>
      </c>
      <c r="B34" s="212">
        <f>B32/B33*100</f>
        <v>93.548387096774192</v>
      </c>
      <c r="C34" s="212">
        <f t="shared" ref="C34:S34" si="15">C32/C33*100</f>
        <v>173.68421052631581</v>
      </c>
      <c r="D34" s="212">
        <f t="shared" si="15"/>
        <v>226.47058823529412</v>
      </c>
      <c r="E34" s="212">
        <f t="shared" si="15"/>
        <v>328.57142857142856</v>
      </c>
      <c r="F34" s="212">
        <f t="shared" si="15"/>
        <v>447.29729729729729</v>
      </c>
      <c r="G34" s="212">
        <f t="shared" si="15"/>
        <v>543.69747899159665</v>
      </c>
      <c r="H34" s="212">
        <f t="shared" si="15"/>
        <v>492.41071428571433</v>
      </c>
      <c r="I34" s="212">
        <f t="shared" si="15"/>
        <v>530.55555555555554</v>
      </c>
      <c r="J34" s="212">
        <f t="shared" si="15"/>
        <v>636.67621776504302</v>
      </c>
      <c r="K34" s="212">
        <f t="shared" si="15"/>
        <v>616.07565011820327</v>
      </c>
      <c r="L34" s="212">
        <f t="shared" si="15"/>
        <v>777.51677852348985</v>
      </c>
      <c r="M34" s="212">
        <f t="shared" si="15"/>
        <v>637.5</v>
      </c>
      <c r="N34" s="212">
        <f t="shared" si="15"/>
        <v>92.452830188679243</v>
      </c>
      <c r="O34" s="212">
        <f t="shared" si="15"/>
        <v>104.07523510971788</v>
      </c>
      <c r="P34" s="212">
        <f t="shared" si="15"/>
        <v>108.6092715231788</v>
      </c>
      <c r="Q34" s="212">
        <f t="shared" si="15"/>
        <v>95.238095238095227</v>
      </c>
      <c r="R34" s="212">
        <f t="shared" si="15"/>
        <v>96.428571428571431</v>
      </c>
      <c r="S34" s="212">
        <f t="shared" si="15"/>
        <v>411.15184845707302</v>
      </c>
      <c r="T34" s="142" t="s">
        <v>762</v>
      </c>
    </row>
    <row r="35" spans="1:20" s="908" customFormat="1" ht="18" customHeight="1" x14ac:dyDescent="0.2">
      <c r="A35" s="151" t="s">
        <v>766</v>
      </c>
      <c r="B35" s="135">
        <f t="shared" ref="B35:R35" si="16">SUM(B36:B37)</f>
        <v>414</v>
      </c>
      <c r="C35" s="135">
        <f t="shared" si="16"/>
        <v>362</v>
      </c>
      <c r="D35" s="135">
        <f t="shared" si="16"/>
        <v>791</v>
      </c>
      <c r="E35" s="135">
        <f t="shared" si="16"/>
        <v>1551</v>
      </c>
      <c r="F35" s="135">
        <f t="shared" si="16"/>
        <v>2421</v>
      </c>
      <c r="G35" s="135">
        <f t="shared" si="16"/>
        <v>4104</v>
      </c>
      <c r="H35" s="135">
        <f t="shared" si="16"/>
        <v>6620</v>
      </c>
      <c r="I35" s="135">
        <f t="shared" si="16"/>
        <v>9456</v>
      </c>
      <c r="J35" s="135">
        <f t="shared" si="16"/>
        <v>12559</v>
      </c>
      <c r="K35" s="135">
        <f t="shared" si="16"/>
        <v>14073</v>
      </c>
      <c r="L35" s="135">
        <f t="shared" si="16"/>
        <v>11647</v>
      </c>
      <c r="M35" s="135">
        <f t="shared" si="16"/>
        <v>6577</v>
      </c>
      <c r="N35" s="135">
        <f t="shared" si="16"/>
        <v>5473</v>
      </c>
      <c r="O35" s="135">
        <f t="shared" si="16"/>
        <v>7266</v>
      </c>
      <c r="P35" s="135">
        <f t="shared" si="16"/>
        <v>8251</v>
      </c>
      <c r="Q35" s="135">
        <f t="shared" si="16"/>
        <v>6859</v>
      </c>
      <c r="R35" s="135">
        <f t="shared" si="16"/>
        <v>1659</v>
      </c>
      <c r="S35" s="135">
        <f>SUM(S36:S37)</f>
        <v>100083</v>
      </c>
      <c r="T35" s="216" t="s">
        <v>708</v>
      </c>
    </row>
    <row r="36" spans="1:20" s="46" customFormat="1" ht="18" customHeight="1" x14ac:dyDescent="0.2">
      <c r="A36" s="144" t="s">
        <v>706</v>
      </c>
      <c r="B36" s="138">
        <v>185</v>
      </c>
      <c r="C36" s="138">
        <v>184</v>
      </c>
      <c r="D36" s="138">
        <v>407</v>
      </c>
      <c r="E36" s="138">
        <v>856</v>
      </c>
      <c r="F36" s="138">
        <v>1457</v>
      </c>
      <c r="G36" s="138">
        <v>2553</v>
      </c>
      <c r="H36" s="138">
        <v>3914</v>
      </c>
      <c r="I36" s="138">
        <v>5241</v>
      </c>
      <c r="J36" s="138">
        <v>6967</v>
      </c>
      <c r="K36" s="138">
        <v>7843</v>
      </c>
      <c r="L36" s="138">
        <v>6738</v>
      </c>
      <c r="M36" s="138">
        <v>4056</v>
      </c>
      <c r="N36" s="138">
        <v>2785</v>
      </c>
      <c r="O36" s="138">
        <v>3737</v>
      </c>
      <c r="P36" s="138">
        <v>4218</v>
      </c>
      <c r="Q36" s="138">
        <v>3496</v>
      </c>
      <c r="R36" s="138">
        <v>829</v>
      </c>
      <c r="S36" s="176">
        <f>SUM(B36:R36)</f>
        <v>55466</v>
      </c>
      <c r="T36" s="141" t="s">
        <v>13</v>
      </c>
    </row>
    <row r="37" spans="1:20" s="46" customFormat="1" ht="18" customHeight="1" x14ac:dyDescent="0.2">
      <c r="A37" s="144" t="s">
        <v>1468</v>
      </c>
      <c r="B37" s="138">
        <v>229</v>
      </c>
      <c r="C37" s="138">
        <v>178</v>
      </c>
      <c r="D37" s="138">
        <v>384</v>
      </c>
      <c r="E37" s="138">
        <v>695</v>
      </c>
      <c r="F37" s="138">
        <v>964</v>
      </c>
      <c r="G37" s="138">
        <v>1551</v>
      </c>
      <c r="H37" s="138">
        <v>2706</v>
      </c>
      <c r="I37" s="138">
        <v>4215</v>
      </c>
      <c r="J37" s="138">
        <v>5592</v>
      </c>
      <c r="K37" s="138">
        <v>6230</v>
      </c>
      <c r="L37" s="138">
        <v>4909</v>
      </c>
      <c r="M37" s="138">
        <v>2521</v>
      </c>
      <c r="N37" s="138">
        <v>2688</v>
      </c>
      <c r="O37" s="138">
        <v>3529</v>
      </c>
      <c r="P37" s="138">
        <v>4033</v>
      </c>
      <c r="Q37" s="138">
        <v>3363</v>
      </c>
      <c r="R37" s="138">
        <v>830</v>
      </c>
      <c r="S37" s="176">
        <f>SUM(B37:R37)</f>
        <v>44617</v>
      </c>
      <c r="T37" s="141" t="s">
        <v>14</v>
      </c>
    </row>
    <row r="38" spans="1:20" s="46" customFormat="1" ht="18" customHeight="1" x14ac:dyDescent="0.2">
      <c r="A38" s="143" t="s">
        <v>1527</v>
      </c>
      <c r="B38" s="212">
        <f>B36/B37*100</f>
        <v>80.786026200873366</v>
      </c>
      <c r="C38" s="212">
        <f t="shared" ref="C38:S38" si="17">C36/C37*100</f>
        <v>103.37078651685394</v>
      </c>
      <c r="D38" s="212">
        <f t="shared" si="17"/>
        <v>105.98958333333333</v>
      </c>
      <c r="E38" s="212">
        <f t="shared" si="17"/>
        <v>123.16546762589928</v>
      </c>
      <c r="F38" s="212">
        <f t="shared" si="17"/>
        <v>151.14107883817428</v>
      </c>
      <c r="G38" s="212">
        <f t="shared" si="17"/>
        <v>164.60348162475822</v>
      </c>
      <c r="H38" s="212">
        <f t="shared" si="17"/>
        <v>144.64153732446417</v>
      </c>
      <c r="I38" s="212">
        <f t="shared" si="17"/>
        <v>124.34163701067615</v>
      </c>
      <c r="J38" s="212">
        <f t="shared" si="17"/>
        <v>124.58869814020028</v>
      </c>
      <c r="K38" s="212">
        <f t="shared" si="17"/>
        <v>125.89085072231138</v>
      </c>
      <c r="L38" s="212">
        <f t="shared" si="17"/>
        <v>137.25809737217355</v>
      </c>
      <c r="M38" s="212">
        <f t="shared" si="17"/>
        <v>160.88853629512099</v>
      </c>
      <c r="N38" s="212">
        <f t="shared" si="17"/>
        <v>103.60863095238095</v>
      </c>
      <c r="O38" s="212">
        <f t="shared" si="17"/>
        <v>105.89402096911307</v>
      </c>
      <c r="P38" s="212">
        <f t="shared" si="17"/>
        <v>104.58715596330275</v>
      </c>
      <c r="Q38" s="212">
        <f t="shared" si="17"/>
        <v>103.954802259887</v>
      </c>
      <c r="R38" s="212">
        <f t="shared" si="17"/>
        <v>99.879518072289159</v>
      </c>
      <c r="S38" s="212">
        <f t="shared" si="17"/>
        <v>124.31584373669229</v>
      </c>
      <c r="T38" s="142" t="s">
        <v>762</v>
      </c>
    </row>
    <row r="39" spans="1:20" s="908" customFormat="1" ht="18" customHeight="1" x14ac:dyDescent="0.2">
      <c r="A39" s="151" t="s">
        <v>222</v>
      </c>
      <c r="B39" s="135">
        <f t="shared" ref="B39:R39" si="18">SUM(B40:B41)</f>
        <v>152</v>
      </c>
      <c r="C39" s="135">
        <f t="shared" si="18"/>
        <v>161</v>
      </c>
      <c r="D39" s="135">
        <f t="shared" si="18"/>
        <v>351</v>
      </c>
      <c r="E39" s="135">
        <f t="shared" si="18"/>
        <v>1154</v>
      </c>
      <c r="F39" s="135">
        <f t="shared" si="18"/>
        <v>2765</v>
      </c>
      <c r="G39" s="135">
        <f t="shared" si="18"/>
        <v>6706</v>
      </c>
      <c r="H39" s="135">
        <f t="shared" si="18"/>
        <v>12053</v>
      </c>
      <c r="I39" s="135">
        <f t="shared" si="18"/>
        <v>19921</v>
      </c>
      <c r="J39" s="135">
        <f t="shared" si="18"/>
        <v>30146</v>
      </c>
      <c r="K39" s="135">
        <f t="shared" si="18"/>
        <v>34350</v>
      </c>
      <c r="L39" s="135">
        <f t="shared" si="18"/>
        <v>29158</v>
      </c>
      <c r="M39" s="135">
        <f t="shared" si="18"/>
        <v>14715</v>
      </c>
      <c r="N39" s="135">
        <f t="shared" si="18"/>
        <v>2141</v>
      </c>
      <c r="O39" s="135">
        <f t="shared" si="18"/>
        <v>2406</v>
      </c>
      <c r="P39" s="135">
        <f t="shared" si="18"/>
        <v>2597</v>
      </c>
      <c r="Q39" s="135">
        <f t="shared" si="18"/>
        <v>1969</v>
      </c>
      <c r="R39" s="135">
        <f t="shared" si="18"/>
        <v>495</v>
      </c>
      <c r="S39" s="135">
        <f>SUM(S40:S41)</f>
        <v>161240</v>
      </c>
      <c r="T39" s="216" t="s">
        <v>216</v>
      </c>
    </row>
    <row r="40" spans="1:20" s="46" customFormat="1" ht="18" customHeight="1" x14ac:dyDescent="0.2">
      <c r="A40" s="144" t="s">
        <v>706</v>
      </c>
      <c r="B40" s="138">
        <v>98</v>
      </c>
      <c r="C40" s="138">
        <v>99</v>
      </c>
      <c r="D40" s="138">
        <v>269</v>
      </c>
      <c r="E40" s="138">
        <v>1021</v>
      </c>
      <c r="F40" s="138">
        <v>2501</v>
      </c>
      <c r="G40" s="138">
        <v>6213</v>
      </c>
      <c r="H40" s="138">
        <v>11211</v>
      </c>
      <c r="I40" s="138">
        <v>18717</v>
      </c>
      <c r="J40" s="138">
        <v>28765</v>
      </c>
      <c r="K40" s="138">
        <v>32804</v>
      </c>
      <c r="L40" s="138">
        <v>27895</v>
      </c>
      <c r="M40" s="138">
        <v>13810</v>
      </c>
      <c r="N40" s="138">
        <v>1196</v>
      </c>
      <c r="O40" s="138">
        <v>1165</v>
      </c>
      <c r="P40" s="138">
        <v>1337</v>
      </c>
      <c r="Q40" s="138">
        <v>1029</v>
      </c>
      <c r="R40" s="138">
        <v>254</v>
      </c>
      <c r="S40" s="176">
        <f>SUM(B40:R40)</f>
        <v>148384</v>
      </c>
      <c r="T40" s="141" t="s">
        <v>13</v>
      </c>
    </row>
    <row r="41" spans="1:20" s="46" customFormat="1" ht="18" customHeight="1" x14ac:dyDescent="0.2">
      <c r="A41" s="144" t="s">
        <v>1468</v>
      </c>
      <c r="B41" s="138">
        <v>54</v>
      </c>
      <c r="C41" s="138">
        <v>62</v>
      </c>
      <c r="D41" s="138">
        <v>82</v>
      </c>
      <c r="E41" s="138">
        <v>133</v>
      </c>
      <c r="F41" s="138">
        <v>264</v>
      </c>
      <c r="G41" s="138">
        <v>493</v>
      </c>
      <c r="H41" s="138">
        <v>842</v>
      </c>
      <c r="I41" s="138">
        <v>1204</v>
      </c>
      <c r="J41" s="138">
        <v>1381</v>
      </c>
      <c r="K41" s="138">
        <v>1546</v>
      </c>
      <c r="L41" s="138">
        <v>1263</v>
      </c>
      <c r="M41" s="138">
        <v>905</v>
      </c>
      <c r="N41" s="138">
        <v>945</v>
      </c>
      <c r="O41" s="138">
        <v>1241</v>
      </c>
      <c r="P41" s="138">
        <v>1260</v>
      </c>
      <c r="Q41" s="138">
        <v>940</v>
      </c>
      <c r="R41" s="138">
        <v>241</v>
      </c>
      <c r="S41" s="176">
        <f>SUM(B41:R41)</f>
        <v>12856</v>
      </c>
      <c r="T41" s="141" t="s">
        <v>14</v>
      </c>
    </row>
    <row r="42" spans="1:20" s="46" customFormat="1" ht="18" customHeight="1" x14ac:dyDescent="0.2">
      <c r="A42" s="145" t="s">
        <v>1527</v>
      </c>
      <c r="B42" s="213">
        <f>B40/B41*100</f>
        <v>181.4814814814815</v>
      </c>
      <c r="C42" s="213">
        <f t="shared" ref="C42:S42" si="19">C40/C41*100</f>
        <v>159.67741935483869</v>
      </c>
      <c r="D42" s="213">
        <f t="shared" si="19"/>
        <v>328.04878048780483</v>
      </c>
      <c r="E42" s="213">
        <f t="shared" si="19"/>
        <v>767.66917293233087</v>
      </c>
      <c r="F42" s="213">
        <f t="shared" si="19"/>
        <v>947.34848484848476</v>
      </c>
      <c r="G42" s="213">
        <f t="shared" si="19"/>
        <v>1260.2434077079108</v>
      </c>
      <c r="H42" s="213">
        <f t="shared" si="19"/>
        <v>1331.4726840855108</v>
      </c>
      <c r="I42" s="213">
        <f t="shared" si="19"/>
        <v>1554.5681063122925</v>
      </c>
      <c r="J42" s="213">
        <f t="shared" si="19"/>
        <v>2082.9109341057206</v>
      </c>
      <c r="K42" s="213">
        <f t="shared" si="19"/>
        <v>2121.8628719275548</v>
      </c>
      <c r="L42" s="213">
        <f t="shared" si="19"/>
        <v>2208.6302454473475</v>
      </c>
      <c r="M42" s="213">
        <f t="shared" si="19"/>
        <v>1525.9668508287293</v>
      </c>
      <c r="N42" s="213">
        <f t="shared" si="19"/>
        <v>126.56084656084656</v>
      </c>
      <c r="O42" s="213">
        <f t="shared" si="19"/>
        <v>93.875906526994356</v>
      </c>
      <c r="P42" s="213">
        <f t="shared" si="19"/>
        <v>106.11111111111111</v>
      </c>
      <c r="Q42" s="213">
        <f t="shared" si="19"/>
        <v>109.46808510638297</v>
      </c>
      <c r="R42" s="213">
        <f t="shared" si="19"/>
        <v>105.3941908713693</v>
      </c>
      <c r="S42" s="213">
        <f t="shared" si="19"/>
        <v>1154.2003733665215</v>
      </c>
      <c r="T42" s="909" t="s">
        <v>762</v>
      </c>
    </row>
  </sheetData>
  <mergeCells count="7">
    <mergeCell ref="A1:T1"/>
    <mergeCell ref="A2:T2"/>
    <mergeCell ref="A3:T3"/>
    <mergeCell ref="B4:L4"/>
    <mergeCell ref="A5:A6"/>
    <mergeCell ref="B5:S5"/>
    <mergeCell ref="T5:T6"/>
  </mergeCells>
  <printOptions horizontalCentered="1"/>
  <pageMargins left="0.5" right="0.5" top="0.5" bottom="0.5" header="0" footer="0"/>
  <pageSetup paperSize="9" scale="63" fitToHeight="0" orientation="landscape" r:id="rId1"/>
  <headerFooter alignWithMargins="0">
    <oddFooter>&amp;C&amp;P</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3A04-D904-4FE1-B365-21601F2B51A5}">
  <sheetPr>
    <tabColor theme="7" tint="-0.499984740745262"/>
    <pageSetUpPr fitToPage="1"/>
  </sheetPr>
  <dimension ref="A1:J41"/>
  <sheetViews>
    <sheetView view="pageBreakPreview" zoomScale="60" zoomScaleNormal="100" workbookViewId="0">
      <selection activeCell="A90" sqref="A90"/>
    </sheetView>
  </sheetViews>
  <sheetFormatPr defaultColWidth="9.125" defaultRowHeight="12.75" x14ac:dyDescent="0.2"/>
  <cols>
    <col min="1" max="1" width="31.625" style="17" customWidth="1"/>
    <col min="2" max="6" width="15.75" style="17" customWidth="1"/>
    <col min="7" max="7" width="31.625" style="17" customWidth="1"/>
    <col min="8" max="16384" width="9.125" style="17"/>
  </cols>
  <sheetData>
    <row r="1" spans="1:10" s="7" customFormat="1" ht="37.5" customHeight="1" x14ac:dyDescent="0.25">
      <c r="A1" s="1812" t="s">
        <v>1208</v>
      </c>
      <c r="B1" s="1645"/>
      <c r="C1" s="1645"/>
      <c r="D1" s="1645"/>
      <c r="E1" s="1645"/>
      <c r="F1" s="1645"/>
      <c r="G1" s="1645"/>
    </row>
    <row r="2" spans="1:10" s="7" customFormat="1" ht="21" customHeight="1" x14ac:dyDescent="0.2">
      <c r="A2" s="1646" t="s">
        <v>929</v>
      </c>
      <c r="B2" s="1646"/>
      <c r="C2" s="1646"/>
      <c r="D2" s="1646"/>
      <c r="E2" s="1646"/>
      <c r="F2" s="1646"/>
      <c r="G2" s="1646"/>
      <c r="J2" s="7" t="s">
        <v>288</v>
      </c>
    </row>
    <row r="3" spans="1:10" s="7" customFormat="1" ht="35.25" customHeight="1" x14ac:dyDescent="0.2">
      <c r="A3" s="1647" t="s">
        <v>1684</v>
      </c>
      <c r="B3" s="1647"/>
      <c r="C3" s="1647"/>
      <c r="D3" s="1647"/>
      <c r="E3" s="1647"/>
      <c r="F3" s="1647"/>
      <c r="G3" s="1647"/>
    </row>
    <row r="4" spans="1:10" s="12" customFormat="1" x14ac:dyDescent="0.2">
      <c r="A4" s="34" t="s">
        <v>244</v>
      </c>
      <c r="B4" s="1813"/>
      <c r="C4" s="1813"/>
      <c r="D4" s="1813"/>
      <c r="E4" s="1813"/>
      <c r="F4" s="1813"/>
      <c r="G4" s="23" t="s">
        <v>1882</v>
      </c>
    </row>
    <row r="5" spans="1:10" s="9" customFormat="1" ht="25.15" customHeight="1" x14ac:dyDescent="0.2">
      <c r="A5" s="1649" t="s">
        <v>1130</v>
      </c>
      <c r="B5" s="1768" t="s">
        <v>1027</v>
      </c>
      <c r="C5" s="1768"/>
      <c r="D5" s="1768"/>
      <c r="E5" s="1768"/>
      <c r="F5" s="1768"/>
      <c r="G5" s="1680" t="s">
        <v>1003</v>
      </c>
    </row>
    <row r="6" spans="1:10" s="9" customFormat="1" ht="21" customHeight="1" x14ac:dyDescent="0.2">
      <c r="A6" s="1755"/>
      <c r="B6" s="1680" t="s">
        <v>205</v>
      </c>
      <c r="C6" s="1680" t="s">
        <v>206</v>
      </c>
      <c r="D6" s="1680" t="s">
        <v>207</v>
      </c>
      <c r="E6" s="1680" t="s">
        <v>1782</v>
      </c>
      <c r="F6" s="1814" t="s">
        <v>1753</v>
      </c>
      <c r="G6" s="1732"/>
    </row>
    <row r="7" spans="1:10" s="38" customFormat="1" ht="29.45" customHeight="1" x14ac:dyDescent="0.2">
      <c r="A7" s="1650"/>
      <c r="B7" s="1681"/>
      <c r="C7" s="1681"/>
      <c r="D7" s="1681"/>
      <c r="E7" s="1681"/>
      <c r="F7" s="1815"/>
      <c r="G7" s="1681"/>
    </row>
    <row r="8" spans="1:10" s="12" customFormat="1" ht="22.9" customHeight="1" x14ac:dyDescent="0.2">
      <c r="A8" s="253" t="s">
        <v>1689</v>
      </c>
      <c r="B8" s="254">
        <v>710</v>
      </c>
      <c r="C8" s="254">
        <v>175</v>
      </c>
      <c r="D8" s="254">
        <v>1083</v>
      </c>
      <c r="E8" s="254">
        <v>1035</v>
      </c>
      <c r="F8" s="254">
        <f>SUM(B8:E8)</f>
        <v>3003</v>
      </c>
      <c r="G8" s="255" t="s">
        <v>186</v>
      </c>
    </row>
    <row r="9" spans="1:10" s="38" customFormat="1" ht="22.9" customHeight="1" x14ac:dyDescent="0.2">
      <c r="A9" s="256" t="s">
        <v>1690</v>
      </c>
      <c r="B9" s="257">
        <f>B10+B14+B18+B22+B26+B30+B34+B38</f>
        <v>2098</v>
      </c>
      <c r="C9" s="257">
        <f>C10+C14+C18+C22+C26+C30+C34+C38</f>
        <v>341</v>
      </c>
      <c r="D9" s="257">
        <f>D10+D14+D18+D22+D26+D30+D34+D38</f>
        <v>2235</v>
      </c>
      <c r="E9" s="257">
        <f>E10+E14+E18+E22+E26+E30+E34+E38</f>
        <v>1712</v>
      </c>
      <c r="F9" s="257">
        <f>F10+F14+F18+F22+F26+F30+F34+F38</f>
        <v>6386</v>
      </c>
      <c r="G9" s="258" t="s">
        <v>187</v>
      </c>
    </row>
    <row r="10" spans="1:10" s="650" customFormat="1" ht="22.9" customHeight="1" x14ac:dyDescent="0.2">
      <c r="A10" s="644" t="s">
        <v>1123</v>
      </c>
      <c r="B10" s="649">
        <f>SUM(B11:B13)</f>
        <v>436</v>
      </c>
      <c r="C10" s="649">
        <f>SUM(C11:C13)</f>
        <v>62</v>
      </c>
      <c r="D10" s="649">
        <f>SUM(D11:D13)</f>
        <v>449</v>
      </c>
      <c r="E10" s="649">
        <f>SUM(E11:E13)</f>
        <v>228</v>
      </c>
      <c r="F10" s="104">
        <f>SUM(F11:F13)</f>
        <v>1175</v>
      </c>
      <c r="G10" s="646" t="s">
        <v>188</v>
      </c>
    </row>
    <row r="11" spans="1:10" s="352" customFormat="1" ht="22.9" customHeight="1" x14ac:dyDescent="0.2">
      <c r="A11" s="190" t="s">
        <v>1662</v>
      </c>
      <c r="B11" s="193">
        <v>317</v>
      </c>
      <c r="C11" s="193">
        <v>41</v>
      </c>
      <c r="D11" s="193">
        <v>313</v>
      </c>
      <c r="E11" s="193">
        <v>66</v>
      </c>
      <c r="F11" s="222">
        <f>SUM(B11:E11)</f>
        <v>737</v>
      </c>
      <c r="G11" s="191" t="s">
        <v>189</v>
      </c>
    </row>
    <row r="12" spans="1:10" s="352" customFormat="1" ht="22.9" customHeight="1" x14ac:dyDescent="0.2">
      <c r="A12" s="190" t="s">
        <v>1663</v>
      </c>
      <c r="B12" s="193">
        <v>103</v>
      </c>
      <c r="C12" s="193">
        <v>19</v>
      </c>
      <c r="D12" s="193">
        <v>107</v>
      </c>
      <c r="E12" s="193">
        <v>107</v>
      </c>
      <c r="F12" s="222">
        <f>SUM(B12:E12)</f>
        <v>336</v>
      </c>
      <c r="G12" s="191" t="s">
        <v>190</v>
      </c>
    </row>
    <row r="13" spans="1:10" s="352" customFormat="1" ht="22.9" customHeight="1" x14ac:dyDescent="0.2">
      <c r="A13" s="190" t="s">
        <v>191</v>
      </c>
      <c r="B13" s="193">
        <v>16</v>
      </c>
      <c r="C13" s="193">
        <v>2</v>
      </c>
      <c r="D13" s="193">
        <v>29</v>
      </c>
      <c r="E13" s="193">
        <v>55</v>
      </c>
      <c r="F13" s="222">
        <f>SUM(B13:E13)</f>
        <v>102</v>
      </c>
      <c r="G13" s="191" t="s">
        <v>1188</v>
      </c>
    </row>
    <row r="14" spans="1:10" s="650" customFormat="1" ht="22.9" customHeight="1" x14ac:dyDescent="0.2">
      <c r="A14" s="644" t="s">
        <v>192</v>
      </c>
      <c r="B14" s="649">
        <f>SUM(B15:B17)</f>
        <v>340</v>
      </c>
      <c r="C14" s="649">
        <f>SUM(C15:C17)</f>
        <v>61</v>
      </c>
      <c r="D14" s="649">
        <f>SUM(D15:D17)</f>
        <v>395</v>
      </c>
      <c r="E14" s="649">
        <f>SUM(E15:E17)</f>
        <v>164</v>
      </c>
      <c r="F14" s="104">
        <f>SUM(F15:F17)</f>
        <v>960</v>
      </c>
      <c r="G14" s="646" t="s">
        <v>193</v>
      </c>
    </row>
    <row r="15" spans="1:10" s="352" customFormat="1" ht="22.9" customHeight="1" x14ac:dyDescent="0.2">
      <c r="A15" s="190" t="s">
        <v>1662</v>
      </c>
      <c r="B15" s="193">
        <v>258</v>
      </c>
      <c r="C15" s="193">
        <v>40</v>
      </c>
      <c r="D15" s="193">
        <v>277</v>
      </c>
      <c r="E15" s="193">
        <v>66</v>
      </c>
      <c r="F15" s="222">
        <f>SUM(B15:E15)</f>
        <v>641</v>
      </c>
      <c r="G15" s="191" t="s">
        <v>189</v>
      </c>
    </row>
    <row r="16" spans="1:10" s="352" customFormat="1" ht="22.9" customHeight="1" x14ac:dyDescent="0.2">
      <c r="A16" s="190" t="s">
        <v>1663</v>
      </c>
      <c r="B16" s="193">
        <v>74</v>
      </c>
      <c r="C16" s="193">
        <v>17</v>
      </c>
      <c r="D16" s="193">
        <v>96</v>
      </c>
      <c r="E16" s="193">
        <v>72</v>
      </c>
      <c r="F16" s="222">
        <f>SUM(B16:E16)</f>
        <v>259</v>
      </c>
      <c r="G16" s="191" t="s">
        <v>190</v>
      </c>
    </row>
    <row r="17" spans="1:7" s="352" customFormat="1" ht="22.9" customHeight="1" x14ac:dyDescent="0.2">
      <c r="A17" s="190" t="s">
        <v>191</v>
      </c>
      <c r="B17" s="193">
        <v>8</v>
      </c>
      <c r="C17" s="193">
        <v>4</v>
      </c>
      <c r="D17" s="193">
        <v>22</v>
      </c>
      <c r="E17" s="193">
        <v>26</v>
      </c>
      <c r="F17" s="222">
        <f>SUM(B17:E17)</f>
        <v>60</v>
      </c>
      <c r="G17" s="191" t="s">
        <v>1188</v>
      </c>
    </row>
    <row r="18" spans="1:7" s="650" customFormat="1" ht="22.9" customHeight="1" x14ac:dyDescent="0.2">
      <c r="A18" s="644" t="s">
        <v>194</v>
      </c>
      <c r="B18" s="649">
        <f>SUM(B19:B21)</f>
        <v>131</v>
      </c>
      <c r="C18" s="649">
        <f>SUM(C19:C21)</f>
        <v>21</v>
      </c>
      <c r="D18" s="649">
        <f>SUM(D19:D21)</f>
        <v>142</v>
      </c>
      <c r="E18" s="649">
        <f>SUM(E19:E21)</f>
        <v>112</v>
      </c>
      <c r="F18" s="104">
        <f>SUM(F19:F21)</f>
        <v>406</v>
      </c>
      <c r="G18" s="646" t="s">
        <v>195</v>
      </c>
    </row>
    <row r="19" spans="1:7" s="352" customFormat="1" ht="22.9" customHeight="1" x14ac:dyDescent="0.2">
      <c r="A19" s="190" t="s">
        <v>1662</v>
      </c>
      <c r="B19" s="193">
        <v>87</v>
      </c>
      <c r="C19" s="193">
        <v>11</v>
      </c>
      <c r="D19" s="193">
        <v>85</v>
      </c>
      <c r="E19" s="193">
        <v>49</v>
      </c>
      <c r="F19" s="222">
        <f>SUM(B19:E19)</f>
        <v>232</v>
      </c>
      <c r="G19" s="191" t="s">
        <v>189</v>
      </c>
    </row>
    <row r="20" spans="1:7" s="352" customFormat="1" ht="22.9" customHeight="1" x14ac:dyDescent="0.2">
      <c r="A20" s="190" t="s">
        <v>1663</v>
      </c>
      <c r="B20" s="193">
        <v>33</v>
      </c>
      <c r="C20" s="193">
        <v>7</v>
      </c>
      <c r="D20" s="193">
        <v>24</v>
      </c>
      <c r="E20" s="193">
        <v>37</v>
      </c>
      <c r="F20" s="222">
        <f>SUM(B20:E20)</f>
        <v>101</v>
      </c>
      <c r="G20" s="191" t="s">
        <v>190</v>
      </c>
    </row>
    <row r="21" spans="1:7" s="352" customFormat="1" ht="22.9" customHeight="1" x14ac:dyDescent="0.2">
      <c r="A21" s="190" t="s">
        <v>191</v>
      </c>
      <c r="B21" s="193">
        <v>11</v>
      </c>
      <c r="C21" s="193">
        <v>3</v>
      </c>
      <c r="D21" s="193">
        <v>33</v>
      </c>
      <c r="E21" s="193">
        <v>26</v>
      </c>
      <c r="F21" s="222">
        <f>SUM(B21:E21)</f>
        <v>73</v>
      </c>
      <c r="G21" s="191" t="s">
        <v>1188</v>
      </c>
    </row>
    <row r="22" spans="1:7" s="650" customFormat="1" ht="22.9" customHeight="1" x14ac:dyDescent="0.2">
      <c r="A22" s="644" t="s">
        <v>1011</v>
      </c>
      <c r="B22" s="649">
        <f>SUM(B23:B25)</f>
        <v>417</v>
      </c>
      <c r="C22" s="649">
        <f>SUM(C23:C25)</f>
        <v>95</v>
      </c>
      <c r="D22" s="649">
        <f>SUM(D23:D25)</f>
        <v>537</v>
      </c>
      <c r="E22" s="649">
        <f>SUM(E23:E25)</f>
        <v>330</v>
      </c>
      <c r="F22" s="104">
        <f>SUM(F23:F25)</f>
        <v>1379</v>
      </c>
      <c r="G22" s="646" t="s">
        <v>1010</v>
      </c>
    </row>
    <row r="23" spans="1:7" s="352" customFormat="1" ht="22.9" customHeight="1" x14ac:dyDescent="0.2">
      <c r="A23" s="190" t="s">
        <v>1662</v>
      </c>
      <c r="B23" s="193">
        <v>244</v>
      </c>
      <c r="C23" s="193">
        <v>42</v>
      </c>
      <c r="D23" s="193">
        <v>268</v>
      </c>
      <c r="E23" s="193">
        <v>86</v>
      </c>
      <c r="F23" s="222">
        <f>SUM(B23:E23)</f>
        <v>640</v>
      </c>
      <c r="G23" s="191" t="s">
        <v>189</v>
      </c>
    </row>
    <row r="24" spans="1:7" s="352" customFormat="1" ht="22.9" customHeight="1" x14ac:dyDescent="0.2">
      <c r="A24" s="190" t="s">
        <v>1663</v>
      </c>
      <c r="B24" s="193">
        <v>127</v>
      </c>
      <c r="C24" s="193">
        <v>39</v>
      </c>
      <c r="D24" s="193">
        <v>156</v>
      </c>
      <c r="E24" s="193">
        <v>133</v>
      </c>
      <c r="F24" s="222">
        <f>SUM(B24:E24)</f>
        <v>455</v>
      </c>
      <c r="G24" s="191" t="s">
        <v>190</v>
      </c>
    </row>
    <row r="25" spans="1:7" s="352" customFormat="1" ht="22.9" customHeight="1" x14ac:dyDescent="0.2">
      <c r="A25" s="647" t="s">
        <v>191</v>
      </c>
      <c r="B25" s="563">
        <v>46</v>
      </c>
      <c r="C25" s="563">
        <v>14</v>
      </c>
      <c r="D25" s="563">
        <v>113</v>
      </c>
      <c r="E25" s="563">
        <v>111</v>
      </c>
      <c r="F25" s="554">
        <f>SUM(B25:E25)</f>
        <v>284</v>
      </c>
      <c r="G25" s="648" t="s">
        <v>1188</v>
      </c>
    </row>
    <row r="26" spans="1:7" s="650" customFormat="1" ht="22.9" customHeight="1" x14ac:dyDescent="0.2">
      <c r="A26" s="651" t="s">
        <v>1014</v>
      </c>
      <c r="B26" s="652">
        <f>SUM(B27:B29)</f>
        <v>355</v>
      </c>
      <c r="C26" s="652">
        <f>SUM(C27:C29)</f>
        <v>45</v>
      </c>
      <c r="D26" s="652">
        <f>SUM(D27:D29)</f>
        <v>297</v>
      </c>
      <c r="E26" s="652">
        <f>SUM(E27:E29)</f>
        <v>418</v>
      </c>
      <c r="F26" s="102">
        <f>SUM(F27:F29)</f>
        <v>1115</v>
      </c>
      <c r="G26" s="653" t="s">
        <v>1013</v>
      </c>
    </row>
    <row r="27" spans="1:7" s="352" customFormat="1" ht="22.9" customHeight="1" x14ac:dyDescent="0.2">
      <c r="A27" s="190" t="s">
        <v>1662</v>
      </c>
      <c r="B27" s="193">
        <v>196</v>
      </c>
      <c r="C27" s="193">
        <v>25</v>
      </c>
      <c r="D27" s="193">
        <v>181</v>
      </c>
      <c r="E27" s="193">
        <v>98</v>
      </c>
      <c r="F27" s="222">
        <f>SUM(B27:E27)</f>
        <v>500</v>
      </c>
      <c r="G27" s="191" t="s">
        <v>189</v>
      </c>
    </row>
    <row r="28" spans="1:7" s="352" customFormat="1" ht="22.9" customHeight="1" x14ac:dyDescent="0.2">
      <c r="A28" s="190" t="s">
        <v>1663</v>
      </c>
      <c r="B28" s="193">
        <v>110</v>
      </c>
      <c r="C28" s="193">
        <v>15</v>
      </c>
      <c r="D28" s="193">
        <v>75</v>
      </c>
      <c r="E28" s="193">
        <v>245</v>
      </c>
      <c r="F28" s="222">
        <f>SUM(B28:E28)</f>
        <v>445</v>
      </c>
      <c r="G28" s="191" t="s">
        <v>190</v>
      </c>
    </row>
    <row r="29" spans="1:7" s="352" customFormat="1" ht="22.9" customHeight="1" x14ac:dyDescent="0.2">
      <c r="A29" s="190" t="s">
        <v>191</v>
      </c>
      <c r="B29" s="193">
        <v>49</v>
      </c>
      <c r="C29" s="193">
        <v>5</v>
      </c>
      <c r="D29" s="193">
        <v>41</v>
      </c>
      <c r="E29" s="193">
        <v>75</v>
      </c>
      <c r="F29" s="222">
        <f>SUM(B29:E29)</f>
        <v>170</v>
      </c>
      <c r="G29" s="191" t="s">
        <v>1188</v>
      </c>
    </row>
    <row r="30" spans="1:7" s="650" customFormat="1" ht="22.9" customHeight="1" x14ac:dyDescent="0.2">
      <c r="A30" s="644" t="s">
        <v>1124</v>
      </c>
      <c r="B30" s="649">
        <f>SUM(B31:B33)</f>
        <v>226</v>
      </c>
      <c r="C30" s="649">
        <f>SUM(C31:C33)</f>
        <v>31</v>
      </c>
      <c r="D30" s="649">
        <f>SUM(D31:D33)</f>
        <v>225</v>
      </c>
      <c r="E30" s="649">
        <f>SUM(E31:E33)</f>
        <v>117</v>
      </c>
      <c r="F30" s="104">
        <f>SUM(F31:F33)</f>
        <v>599</v>
      </c>
      <c r="G30" s="646" t="s">
        <v>1016</v>
      </c>
    </row>
    <row r="31" spans="1:7" s="352" customFormat="1" ht="22.9" customHeight="1" x14ac:dyDescent="0.2">
      <c r="A31" s="190" t="s">
        <v>1662</v>
      </c>
      <c r="B31" s="193">
        <v>131</v>
      </c>
      <c r="C31" s="193">
        <v>16</v>
      </c>
      <c r="D31" s="193">
        <v>133</v>
      </c>
      <c r="E31" s="193">
        <v>43</v>
      </c>
      <c r="F31" s="222">
        <f>SUM(B31:E31)</f>
        <v>323</v>
      </c>
      <c r="G31" s="191" t="s">
        <v>189</v>
      </c>
    </row>
    <row r="32" spans="1:7" s="352" customFormat="1" ht="22.9" customHeight="1" x14ac:dyDescent="0.2">
      <c r="A32" s="190" t="s">
        <v>1663</v>
      </c>
      <c r="B32" s="193">
        <v>66</v>
      </c>
      <c r="C32" s="193">
        <v>12</v>
      </c>
      <c r="D32" s="193">
        <v>46</v>
      </c>
      <c r="E32" s="193">
        <v>46</v>
      </c>
      <c r="F32" s="222">
        <f>SUM(B32:E32)</f>
        <v>170</v>
      </c>
      <c r="G32" s="191" t="s">
        <v>190</v>
      </c>
    </row>
    <row r="33" spans="1:7" s="352" customFormat="1" ht="22.9" customHeight="1" x14ac:dyDescent="0.2">
      <c r="A33" s="190" t="s">
        <v>191</v>
      </c>
      <c r="B33" s="193">
        <v>29</v>
      </c>
      <c r="C33" s="193">
        <v>3</v>
      </c>
      <c r="D33" s="193">
        <v>46</v>
      </c>
      <c r="E33" s="193">
        <v>28</v>
      </c>
      <c r="F33" s="222">
        <f>SUM(B33:E33)</f>
        <v>106</v>
      </c>
      <c r="G33" s="191" t="s">
        <v>1188</v>
      </c>
    </row>
    <row r="34" spans="1:7" s="650" customFormat="1" ht="22.9" customHeight="1" x14ac:dyDescent="0.2">
      <c r="A34" s="644" t="s">
        <v>196</v>
      </c>
      <c r="B34" s="649">
        <f>SUM(B35:B37)</f>
        <v>187</v>
      </c>
      <c r="C34" s="649">
        <f>SUM(C35:C37)</f>
        <v>23</v>
      </c>
      <c r="D34" s="649">
        <f>SUM(D35:D37)</f>
        <v>166</v>
      </c>
      <c r="E34" s="649">
        <f>SUM(E35:E37)</f>
        <v>168</v>
      </c>
      <c r="F34" s="104">
        <f>SUM(F35:F37)</f>
        <v>544</v>
      </c>
      <c r="G34" s="646" t="s">
        <v>197</v>
      </c>
    </row>
    <row r="35" spans="1:7" s="352" customFormat="1" ht="22.9" customHeight="1" x14ac:dyDescent="0.2">
      <c r="A35" s="190" t="s">
        <v>1662</v>
      </c>
      <c r="B35" s="193">
        <v>108</v>
      </c>
      <c r="C35" s="193">
        <v>15</v>
      </c>
      <c r="D35" s="193">
        <v>103</v>
      </c>
      <c r="E35" s="193">
        <v>48</v>
      </c>
      <c r="F35" s="222">
        <f>SUM(B35:E35)</f>
        <v>274</v>
      </c>
      <c r="G35" s="191" t="s">
        <v>189</v>
      </c>
    </row>
    <row r="36" spans="1:7" s="352" customFormat="1" ht="22.9" customHeight="1" x14ac:dyDescent="0.2">
      <c r="A36" s="190" t="s">
        <v>1663</v>
      </c>
      <c r="B36" s="193">
        <v>61</v>
      </c>
      <c r="C36" s="193">
        <v>7</v>
      </c>
      <c r="D36" s="193">
        <v>30</v>
      </c>
      <c r="E36" s="193">
        <v>97</v>
      </c>
      <c r="F36" s="222">
        <f>SUM(B36:E36)</f>
        <v>195</v>
      </c>
      <c r="G36" s="191" t="s">
        <v>190</v>
      </c>
    </row>
    <row r="37" spans="1:7" s="352" customFormat="1" ht="22.9" customHeight="1" x14ac:dyDescent="0.2">
      <c r="A37" s="190" t="s">
        <v>191</v>
      </c>
      <c r="B37" s="193">
        <v>18</v>
      </c>
      <c r="C37" s="193">
        <v>1</v>
      </c>
      <c r="D37" s="193">
        <v>33</v>
      </c>
      <c r="E37" s="193">
        <v>23</v>
      </c>
      <c r="F37" s="222">
        <f>SUM(B37:E37)</f>
        <v>75</v>
      </c>
      <c r="G37" s="191" t="s">
        <v>1188</v>
      </c>
    </row>
    <row r="38" spans="1:7" s="650" customFormat="1" ht="22.9" customHeight="1" x14ac:dyDescent="0.2">
      <c r="A38" s="644" t="s">
        <v>34</v>
      </c>
      <c r="B38" s="649">
        <f>SUM(B39:B41)</f>
        <v>6</v>
      </c>
      <c r="C38" s="649">
        <f>SUM(C39:C41)</f>
        <v>3</v>
      </c>
      <c r="D38" s="649">
        <f>SUM(D39:D41)</f>
        <v>24</v>
      </c>
      <c r="E38" s="649">
        <f>SUM(E39:E41)</f>
        <v>175</v>
      </c>
      <c r="F38" s="104">
        <f>SUM(F39:F41)</f>
        <v>208</v>
      </c>
      <c r="G38" s="646" t="s">
        <v>198</v>
      </c>
    </row>
    <row r="39" spans="1:7" s="352" customFormat="1" ht="22.9" customHeight="1" x14ac:dyDescent="0.2">
      <c r="A39" s="190" t="s">
        <v>1662</v>
      </c>
      <c r="B39" s="193">
        <v>1</v>
      </c>
      <c r="C39" s="193">
        <v>1</v>
      </c>
      <c r="D39" s="193">
        <v>10</v>
      </c>
      <c r="E39" s="193">
        <v>16</v>
      </c>
      <c r="F39" s="222">
        <f>SUM(B39:E39)</f>
        <v>28</v>
      </c>
      <c r="G39" s="191" t="s">
        <v>189</v>
      </c>
    </row>
    <row r="40" spans="1:7" s="352" customFormat="1" ht="22.9" customHeight="1" x14ac:dyDescent="0.2">
      <c r="A40" s="190" t="s">
        <v>1663</v>
      </c>
      <c r="B40" s="193">
        <v>4</v>
      </c>
      <c r="C40" s="193">
        <v>1</v>
      </c>
      <c r="D40" s="193">
        <v>10</v>
      </c>
      <c r="E40" s="193">
        <v>96</v>
      </c>
      <c r="F40" s="222">
        <f>SUM(B40:E40)</f>
        <v>111</v>
      </c>
      <c r="G40" s="191" t="s">
        <v>190</v>
      </c>
    </row>
    <row r="41" spans="1:7" s="352" customFormat="1" ht="22.9" customHeight="1" x14ac:dyDescent="0.2">
      <c r="A41" s="195" t="s">
        <v>191</v>
      </c>
      <c r="B41" s="196">
        <v>1</v>
      </c>
      <c r="C41" s="196">
        <v>1</v>
      </c>
      <c r="D41" s="196">
        <v>4</v>
      </c>
      <c r="E41" s="196">
        <v>63</v>
      </c>
      <c r="F41" s="488">
        <f>SUM(B41:E41)</f>
        <v>69</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88" fitToHeight="0" orientation="landscape" r:id="rId1"/>
  <headerFooter alignWithMargins="0">
    <oddFooter>&amp;C&amp;P</oddFooter>
  </headerFooter>
  <rowBreaks count="1" manualBreakCount="1">
    <brk id="25" max="6"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2BBD-5E50-46F5-9C54-F003D8419FFF}">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1100</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290</v>
      </c>
    </row>
    <row r="3" spans="1:12" s="7" customFormat="1" ht="36" customHeight="1" x14ac:dyDescent="0.2">
      <c r="A3" s="1647" t="s">
        <v>1683</v>
      </c>
      <c r="B3" s="1647"/>
      <c r="C3" s="1647"/>
      <c r="D3" s="1647"/>
      <c r="E3" s="1647"/>
      <c r="F3" s="1647"/>
      <c r="G3" s="1647"/>
      <c r="H3" s="1647"/>
      <c r="I3" s="1647"/>
    </row>
    <row r="4" spans="1:12" s="12" customFormat="1" x14ac:dyDescent="0.2">
      <c r="A4" s="34" t="s">
        <v>246</v>
      </c>
      <c r="B4" s="1801"/>
      <c r="C4" s="1801"/>
      <c r="D4" s="1801"/>
      <c r="E4" s="1801"/>
      <c r="F4" s="1801"/>
      <c r="G4" s="1801"/>
      <c r="H4" s="1801"/>
      <c r="I4" s="23" t="s">
        <v>1883</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3484</v>
      </c>
      <c r="C8" s="254">
        <v>3940</v>
      </c>
      <c r="D8" s="254">
        <v>2377</v>
      </c>
      <c r="E8" s="254">
        <v>1290</v>
      </c>
      <c r="F8" s="254">
        <v>1415</v>
      </c>
      <c r="G8" s="254">
        <v>538</v>
      </c>
      <c r="H8" s="254">
        <f>SUM(B8:G8)</f>
        <v>13044</v>
      </c>
      <c r="I8" s="255" t="s">
        <v>186</v>
      </c>
    </row>
    <row r="9" spans="1:12" s="38" customFormat="1" ht="22.9" customHeight="1" x14ac:dyDescent="0.2">
      <c r="A9" s="256" t="s">
        <v>1690</v>
      </c>
      <c r="B9" s="257">
        <f t="shared" ref="B9:G9" si="0">B10+B14+B18+B22+B26+B30+B34+B38</f>
        <v>5254</v>
      </c>
      <c r="C9" s="257">
        <f t="shared" si="0"/>
        <v>6868</v>
      </c>
      <c r="D9" s="257">
        <f t="shared" si="0"/>
        <v>4128</v>
      </c>
      <c r="E9" s="257">
        <f t="shared" si="0"/>
        <v>2488</v>
      </c>
      <c r="F9" s="257">
        <f t="shared" si="0"/>
        <v>3551</v>
      </c>
      <c r="G9" s="257">
        <f t="shared" si="0"/>
        <v>1860</v>
      </c>
      <c r="H9" s="257">
        <f>H10+H14+H18+H22+H26+H30+H34+H38</f>
        <v>24149</v>
      </c>
      <c r="I9" s="258" t="s">
        <v>187</v>
      </c>
    </row>
    <row r="10" spans="1:12" s="650" customFormat="1" ht="22.9" customHeight="1" x14ac:dyDescent="0.2">
      <c r="A10" s="644" t="s">
        <v>1123</v>
      </c>
      <c r="B10" s="649">
        <f t="shared" ref="B10:G10" si="1">SUM(B11:B13)</f>
        <v>759</v>
      </c>
      <c r="C10" s="649">
        <f t="shared" si="1"/>
        <v>901</v>
      </c>
      <c r="D10" s="649">
        <f t="shared" si="1"/>
        <v>620</v>
      </c>
      <c r="E10" s="649">
        <f t="shared" si="1"/>
        <v>429</v>
      </c>
      <c r="F10" s="649">
        <f t="shared" si="1"/>
        <v>820</v>
      </c>
      <c r="G10" s="649">
        <f t="shared" si="1"/>
        <v>335</v>
      </c>
      <c r="H10" s="104">
        <f>SUM(B10:G10)</f>
        <v>3864</v>
      </c>
      <c r="I10" s="646" t="s">
        <v>188</v>
      </c>
    </row>
    <row r="11" spans="1:12" s="352" customFormat="1" ht="22.9" customHeight="1" x14ac:dyDescent="0.2">
      <c r="A11" s="190" t="s">
        <v>1662</v>
      </c>
      <c r="B11" s="193">
        <v>510</v>
      </c>
      <c r="C11" s="193">
        <v>564</v>
      </c>
      <c r="D11" s="193">
        <v>347</v>
      </c>
      <c r="E11" s="193">
        <v>305</v>
      </c>
      <c r="F11" s="193">
        <v>538</v>
      </c>
      <c r="G11" s="193">
        <v>233</v>
      </c>
      <c r="H11" s="222">
        <f t="shared" ref="H11:H41" si="2">SUM(B11:G11)</f>
        <v>2497</v>
      </c>
      <c r="I11" s="191" t="s">
        <v>189</v>
      </c>
    </row>
    <row r="12" spans="1:12" s="352" customFormat="1" ht="22.9" customHeight="1" x14ac:dyDescent="0.2">
      <c r="A12" s="190" t="s">
        <v>1663</v>
      </c>
      <c r="B12" s="193">
        <v>156</v>
      </c>
      <c r="C12" s="193">
        <v>231</v>
      </c>
      <c r="D12" s="193">
        <v>198</v>
      </c>
      <c r="E12" s="193">
        <v>95</v>
      </c>
      <c r="F12" s="193">
        <v>207</v>
      </c>
      <c r="G12" s="193">
        <v>85</v>
      </c>
      <c r="H12" s="222">
        <f t="shared" si="2"/>
        <v>972</v>
      </c>
      <c r="I12" s="191" t="s">
        <v>190</v>
      </c>
    </row>
    <row r="13" spans="1:12" s="352" customFormat="1" ht="22.9" customHeight="1" x14ac:dyDescent="0.2">
      <c r="A13" s="190" t="s">
        <v>191</v>
      </c>
      <c r="B13" s="193">
        <v>93</v>
      </c>
      <c r="C13" s="193">
        <v>106</v>
      </c>
      <c r="D13" s="193">
        <v>75</v>
      </c>
      <c r="E13" s="193">
        <v>29</v>
      </c>
      <c r="F13" s="193">
        <v>75</v>
      </c>
      <c r="G13" s="193">
        <v>17</v>
      </c>
      <c r="H13" s="222">
        <f t="shared" si="2"/>
        <v>395</v>
      </c>
      <c r="I13" s="191" t="s">
        <v>1188</v>
      </c>
    </row>
    <row r="14" spans="1:12" s="650" customFormat="1" ht="22.9" customHeight="1" x14ac:dyDescent="0.2">
      <c r="A14" s="644" t="s">
        <v>192</v>
      </c>
      <c r="B14" s="649">
        <f t="shared" ref="B14:G14" si="3">SUM(B15:B17)</f>
        <v>1102</v>
      </c>
      <c r="C14" s="649">
        <f t="shared" si="3"/>
        <v>956</v>
      </c>
      <c r="D14" s="649">
        <f t="shared" si="3"/>
        <v>570</v>
      </c>
      <c r="E14" s="649">
        <f t="shared" si="3"/>
        <v>411</v>
      </c>
      <c r="F14" s="649">
        <f t="shared" si="3"/>
        <v>585</v>
      </c>
      <c r="G14" s="649">
        <f t="shared" si="3"/>
        <v>296</v>
      </c>
      <c r="H14" s="104">
        <f t="shared" si="2"/>
        <v>3920</v>
      </c>
      <c r="I14" s="646" t="s">
        <v>193</v>
      </c>
    </row>
    <row r="15" spans="1:12" s="352" customFormat="1" ht="22.9" customHeight="1" x14ac:dyDescent="0.2">
      <c r="A15" s="190" t="s">
        <v>1662</v>
      </c>
      <c r="B15" s="193">
        <v>900</v>
      </c>
      <c r="C15" s="193">
        <v>561</v>
      </c>
      <c r="D15" s="193">
        <v>373</v>
      </c>
      <c r="E15" s="193">
        <v>304</v>
      </c>
      <c r="F15" s="193">
        <v>450</v>
      </c>
      <c r="G15" s="193">
        <v>209</v>
      </c>
      <c r="H15" s="222">
        <f t="shared" si="2"/>
        <v>2797</v>
      </c>
      <c r="I15" s="191" t="s">
        <v>189</v>
      </c>
    </row>
    <row r="16" spans="1:12" s="352" customFormat="1" ht="22.9" customHeight="1" x14ac:dyDescent="0.2">
      <c r="A16" s="190" t="s">
        <v>1663</v>
      </c>
      <c r="B16" s="193">
        <v>124</v>
      </c>
      <c r="C16" s="193">
        <v>260</v>
      </c>
      <c r="D16" s="193">
        <v>133</v>
      </c>
      <c r="E16" s="193">
        <v>69</v>
      </c>
      <c r="F16" s="193">
        <v>113</v>
      </c>
      <c r="G16" s="193">
        <v>74</v>
      </c>
      <c r="H16" s="222">
        <f t="shared" si="2"/>
        <v>773</v>
      </c>
      <c r="I16" s="191" t="s">
        <v>190</v>
      </c>
    </row>
    <row r="17" spans="1:9" s="352" customFormat="1" ht="22.9" customHeight="1" x14ac:dyDescent="0.2">
      <c r="A17" s="190" t="s">
        <v>191</v>
      </c>
      <c r="B17" s="193">
        <v>78</v>
      </c>
      <c r="C17" s="193">
        <v>135</v>
      </c>
      <c r="D17" s="193">
        <v>64</v>
      </c>
      <c r="E17" s="193">
        <v>38</v>
      </c>
      <c r="F17" s="193">
        <v>22</v>
      </c>
      <c r="G17" s="193">
        <v>13</v>
      </c>
      <c r="H17" s="222">
        <f t="shared" si="2"/>
        <v>350</v>
      </c>
      <c r="I17" s="191" t="s">
        <v>1188</v>
      </c>
    </row>
    <row r="18" spans="1:9" s="650" customFormat="1" ht="22.9" customHeight="1" x14ac:dyDescent="0.2">
      <c r="A18" s="644" t="s">
        <v>194</v>
      </c>
      <c r="B18" s="649">
        <f t="shared" ref="B18:G18" si="4">SUM(B19:B21)</f>
        <v>517</v>
      </c>
      <c r="C18" s="649">
        <f t="shared" si="4"/>
        <v>545</v>
      </c>
      <c r="D18" s="649">
        <f t="shared" si="4"/>
        <v>375</v>
      </c>
      <c r="E18" s="649">
        <f t="shared" si="4"/>
        <v>236</v>
      </c>
      <c r="F18" s="649">
        <f t="shared" si="4"/>
        <v>224</v>
      </c>
      <c r="G18" s="649">
        <f t="shared" si="4"/>
        <v>160</v>
      </c>
      <c r="H18" s="104">
        <f t="shared" si="2"/>
        <v>2057</v>
      </c>
      <c r="I18" s="646" t="s">
        <v>195</v>
      </c>
    </row>
    <row r="19" spans="1:9" s="352" customFormat="1" ht="22.9" customHeight="1" x14ac:dyDescent="0.2">
      <c r="A19" s="190" t="s">
        <v>1662</v>
      </c>
      <c r="B19" s="193">
        <v>376</v>
      </c>
      <c r="C19" s="193">
        <v>272</v>
      </c>
      <c r="D19" s="193">
        <v>211</v>
      </c>
      <c r="E19" s="193">
        <v>165</v>
      </c>
      <c r="F19" s="193">
        <v>144</v>
      </c>
      <c r="G19" s="193">
        <v>91</v>
      </c>
      <c r="H19" s="222">
        <f t="shared" si="2"/>
        <v>1259</v>
      </c>
      <c r="I19" s="191" t="s">
        <v>189</v>
      </c>
    </row>
    <row r="20" spans="1:9" s="352" customFormat="1" ht="22.9" customHeight="1" x14ac:dyDescent="0.2">
      <c r="A20" s="190" t="s">
        <v>1663</v>
      </c>
      <c r="B20" s="193">
        <v>51</v>
      </c>
      <c r="C20" s="193">
        <v>107</v>
      </c>
      <c r="D20" s="193">
        <v>84</v>
      </c>
      <c r="E20" s="193">
        <v>38</v>
      </c>
      <c r="F20" s="193">
        <v>52</v>
      </c>
      <c r="G20" s="193">
        <v>49</v>
      </c>
      <c r="H20" s="222">
        <f t="shared" si="2"/>
        <v>381</v>
      </c>
      <c r="I20" s="191" t="s">
        <v>190</v>
      </c>
    </row>
    <row r="21" spans="1:9" s="352" customFormat="1" ht="22.9" customHeight="1" x14ac:dyDescent="0.2">
      <c r="A21" s="190" t="s">
        <v>191</v>
      </c>
      <c r="B21" s="193">
        <v>90</v>
      </c>
      <c r="C21" s="193">
        <v>166</v>
      </c>
      <c r="D21" s="193">
        <v>80</v>
      </c>
      <c r="E21" s="193">
        <v>33</v>
      </c>
      <c r="F21" s="193">
        <v>28</v>
      </c>
      <c r="G21" s="193">
        <v>20</v>
      </c>
      <c r="H21" s="222">
        <f t="shared" si="2"/>
        <v>417</v>
      </c>
      <c r="I21" s="191" t="s">
        <v>1188</v>
      </c>
    </row>
    <row r="22" spans="1:9" s="650" customFormat="1" ht="22.9" customHeight="1" x14ac:dyDescent="0.2">
      <c r="A22" s="644" t="s">
        <v>1011</v>
      </c>
      <c r="B22" s="649">
        <f t="shared" ref="B22:G22" si="5">SUM(B23:B25)</f>
        <v>1555</v>
      </c>
      <c r="C22" s="649">
        <f>SUM(C23:C25)</f>
        <v>1594</v>
      </c>
      <c r="D22" s="649">
        <f t="shared" si="5"/>
        <v>807</v>
      </c>
      <c r="E22" s="649">
        <f t="shared" si="5"/>
        <v>460</v>
      </c>
      <c r="F22" s="649">
        <f t="shared" si="5"/>
        <v>614</v>
      </c>
      <c r="G22" s="649">
        <f t="shared" si="5"/>
        <v>326</v>
      </c>
      <c r="H22" s="104">
        <f t="shared" si="2"/>
        <v>5356</v>
      </c>
      <c r="I22" s="646" t="s">
        <v>1010</v>
      </c>
    </row>
    <row r="23" spans="1:9" s="352" customFormat="1" ht="22.9" customHeight="1" x14ac:dyDescent="0.2">
      <c r="A23" s="190" t="s">
        <v>1662</v>
      </c>
      <c r="B23" s="193">
        <v>944</v>
      </c>
      <c r="C23" s="193">
        <v>608</v>
      </c>
      <c r="D23" s="193">
        <v>338</v>
      </c>
      <c r="E23" s="193">
        <v>262</v>
      </c>
      <c r="F23" s="193">
        <v>331</v>
      </c>
      <c r="G23" s="193">
        <v>173</v>
      </c>
      <c r="H23" s="222">
        <f t="shared" si="2"/>
        <v>2656</v>
      </c>
      <c r="I23" s="191" t="s">
        <v>189</v>
      </c>
    </row>
    <row r="24" spans="1:9" s="352" customFormat="1" ht="22.9" customHeight="1" x14ac:dyDescent="0.2">
      <c r="A24" s="190" t="s">
        <v>1663</v>
      </c>
      <c r="B24" s="193">
        <v>349</v>
      </c>
      <c r="C24" s="193">
        <v>520</v>
      </c>
      <c r="D24" s="193">
        <v>242</v>
      </c>
      <c r="E24" s="193">
        <v>109</v>
      </c>
      <c r="F24" s="193">
        <v>182</v>
      </c>
      <c r="G24" s="193">
        <v>109</v>
      </c>
      <c r="H24" s="222">
        <f t="shared" si="2"/>
        <v>1511</v>
      </c>
      <c r="I24" s="191" t="s">
        <v>190</v>
      </c>
    </row>
    <row r="25" spans="1:9" s="352" customFormat="1" ht="22.9" customHeight="1" x14ac:dyDescent="0.2">
      <c r="A25" s="647" t="s">
        <v>191</v>
      </c>
      <c r="B25" s="193">
        <v>262</v>
      </c>
      <c r="C25" s="193">
        <v>466</v>
      </c>
      <c r="D25" s="193">
        <v>227</v>
      </c>
      <c r="E25" s="193">
        <v>89</v>
      </c>
      <c r="F25" s="193">
        <v>101</v>
      </c>
      <c r="G25" s="193">
        <v>44</v>
      </c>
      <c r="H25" s="554">
        <f t="shared" si="2"/>
        <v>1189</v>
      </c>
      <c r="I25" s="648" t="s">
        <v>1188</v>
      </c>
    </row>
    <row r="26" spans="1:9" s="650" customFormat="1" ht="22.9" customHeight="1" x14ac:dyDescent="0.2">
      <c r="A26" s="651" t="s">
        <v>1014</v>
      </c>
      <c r="B26" s="652">
        <f t="shared" ref="B26:G26" si="6">SUM(B27:B29)</f>
        <v>537</v>
      </c>
      <c r="C26" s="652">
        <f t="shared" si="6"/>
        <v>1217</v>
      </c>
      <c r="D26" s="652">
        <f t="shared" si="6"/>
        <v>766</v>
      </c>
      <c r="E26" s="652">
        <f t="shared" si="6"/>
        <v>412</v>
      </c>
      <c r="F26" s="652">
        <f t="shared" si="6"/>
        <v>593</v>
      </c>
      <c r="G26" s="652">
        <f t="shared" si="6"/>
        <v>308</v>
      </c>
      <c r="H26" s="102">
        <f t="shared" si="2"/>
        <v>3833</v>
      </c>
      <c r="I26" s="653" t="s">
        <v>1013</v>
      </c>
    </row>
    <row r="27" spans="1:9" s="352" customFormat="1" ht="22.9" customHeight="1" x14ac:dyDescent="0.2">
      <c r="A27" s="190" t="s">
        <v>1662</v>
      </c>
      <c r="B27" s="193">
        <v>322</v>
      </c>
      <c r="C27" s="193">
        <v>437</v>
      </c>
      <c r="D27" s="193">
        <v>243</v>
      </c>
      <c r="E27" s="193">
        <v>191</v>
      </c>
      <c r="F27" s="193">
        <v>296</v>
      </c>
      <c r="G27" s="193">
        <v>144</v>
      </c>
      <c r="H27" s="222">
        <f t="shared" si="2"/>
        <v>1633</v>
      </c>
      <c r="I27" s="191" t="s">
        <v>189</v>
      </c>
    </row>
    <row r="28" spans="1:9" s="352" customFormat="1" ht="22.9" customHeight="1" x14ac:dyDescent="0.2">
      <c r="A28" s="190" t="s">
        <v>1663</v>
      </c>
      <c r="B28" s="193">
        <v>91</v>
      </c>
      <c r="C28" s="193">
        <v>498</v>
      </c>
      <c r="D28" s="193">
        <v>360</v>
      </c>
      <c r="E28" s="193">
        <v>151</v>
      </c>
      <c r="F28" s="193">
        <v>213</v>
      </c>
      <c r="G28" s="193">
        <v>122</v>
      </c>
      <c r="H28" s="222">
        <f t="shared" si="2"/>
        <v>1435</v>
      </c>
      <c r="I28" s="191" t="s">
        <v>190</v>
      </c>
    </row>
    <row r="29" spans="1:9" s="352" customFormat="1" ht="22.9" customHeight="1" x14ac:dyDescent="0.2">
      <c r="A29" s="190" t="s">
        <v>191</v>
      </c>
      <c r="B29" s="193">
        <v>124</v>
      </c>
      <c r="C29" s="193">
        <v>282</v>
      </c>
      <c r="D29" s="193">
        <v>163</v>
      </c>
      <c r="E29" s="193">
        <v>70</v>
      </c>
      <c r="F29" s="193">
        <v>84</v>
      </c>
      <c r="G29" s="193">
        <v>42</v>
      </c>
      <c r="H29" s="222">
        <f t="shared" si="2"/>
        <v>765</v>
      </c>
      <c r="I29" s="191" t="s">
        <v>1188</v>
      </c>
    </row>
    <row r="30" spans="1:9" s="650" customFormat="1" ht="25.15" customHeight="1" x14ac:dyDescent="0.2">
      <c r="A30" s="644" t="s">
        <v>1124</v>
      </c>
      <c r="B30" s="649">
        <f t="shared" ref="B30:G30" si="7">SUM(B31:B33)</f>
        <v>381</v>
      </c>
      <c r="C30" s="649">
        <f t="shared" si="7"/>
        <v>588</v>
      </c>
      <c r="D30" s="649">
        <f t="shared" si="7"/>
        <v>329</v>
      </c>
      <c r="E30" s="649">
        <f t="shared" si="7"/>
        <v>208</v>
      </c>
      <c r="F30" s="649">
        <f t="shared" si="7"/>
        <v>336</v>
      </c>
      <c r="G30" s="649">
        <f t="shared" si="7"/>
        <v>222</v>
      </c>
      <c r="H30" s="104">
        <f t="shared" si="2"/>
        <v>2064</v>
      </c>
      <c r="I30" s="646" t="s">
        <v>1016</v>
      </c>
    </row>
    <row r="31" spans="1:9" s="352" customFormat="1" ht="22.9" customHeight="1" x14ac:dyDescent="0.2">
      <c r="A31" s="190" t="s">
        <v>1662</v>
      </c>
      <c r="B31" s="193">
        <v>206</v>
      </c>
      <c r="C31" s="193">
        <v>295</v>
      </c>
      <c r="D31" s="193">
        <v>174</v>
      </c>
      <c r="E31" s="193">
        <v>128</v>
      </c>
      <c r="F31" s="193">
        <v>190</v>
      </c>
      <c r="G31" s="193">
        <v>119</v>
      </c>
      <c r="H31" s="222">
        <f t="shared" si="2"/>
        <v>1112</v>
      </c>
      <c r="I31" s="191" t="s">
        <v>189</v>
      </c>
    </row>
    <row r="32" spans="1:9" s="352" customFormat="1" ht="22.9" customHeight="1" x14ac:dyDescent="0.2">
      <c r="A32" s="190" t="s">
        <v>1663</v>
      </c>
      <c r="B32" s="193">
        <v>72</v>
      </c>
      <c r="C32" s="193">
        <v>131</v>
      </c>
      <c r="D32" s="193">
        <v>71</v>
      </c>
      <c r="E32" s="193">
        <v>42</v>
      </c>
      <c r="F32" s="193">
        <v>95</v>
      </c>
      <c r="G32" s="193">
        <v>72</v>
      </c>
      <c r="H32" s="222">
        <f t="shared" si="2"/>
        <v>483</v>
      </c>
      <c r="I32" s="191" t="s">
        <v>190</v>
      </c>
    </row>
    <row r="33" spans="1:9" s="352" customFormat="1" ht="22.9" customHeight="1" x14ac:dyDescent="0.2">
      <c r="A33" s="190" t="s">
        <v>191</v>
      </c>
      <c r="B33" s="193">
        <v>103</v>
      </c>
      <c r="C33" s="193">
        <v>162</v>
      </c>
      <c r="D33" s="193">
        <v>84</v>
      </c>
      <c r="E33" s="193">
        <v>38</v>
      </c>
      <c r="F33" s="193">
        <v>51</v>
      </c>
      <c r="G33" s="193">
        <v>31</v>
      </c>
      <c r="H33" s="222">
        <f t="shared" si="2"/>
        <v>469</v>
      </c>
      <c r="I33" s="191" t="s">
        <v>1188</v>
      </c>
    </row>
    <row r="34" spans="1:9" s="650" customFormat="1" ht="22.9" customHeight="1" x14ac:dyDescent="0.2">
      <c r="A34" s="644" t="s">
        <v>196</v>
      </c>
      <c r="B34" s="649">
        <f t="shared" ref="B34:G34" si="8">SUM(B35:B37)</f>
        <v>300</v>
      </c>
      <c r="C34" s="649">
        <f t="shared" si="8"/>
        <v>647</v>
      </c>
      <c r="D34" s="649">
        <f t="shared" si="8"/>
        <v>388</v>
      </c>
      <c r="E34" s="649">
        <f t="shared" si="8"/>
        <v>221</v>
      </c>
      <c r="F34" s="649">
        <f t="shared" si="8"/>
        <v>302</v>
      </c>
      <c r="G34" s="649">
        <f t="shared" si="8"/>
        <v>204</v>
      </c>
      <c r="H34" s="104">
        <f t="shared" si="2"/>
        <v>2062</v>
      </c>
      <c r="I34" s="646" t="s">
        <v>197</v>
      </c>
    </row>
    <row r="35" spans="1:9" s="352" customFormat="1" ht="22.9" customHeight="1" x14ac:dyDescent="0.2">
      <c r="A35" s="190" t="s">
        <v>1662</v>
      </c>
      <c r="B35" s="193">
        <v>157</v>
      </c>
      <c r="C35" s="193">
        <v>290</v>
      </c>
      <c r="D35" s="193">
        <v>157</v>
      </c>
      <c r="E35" s="193">
        <v>128</v>
      </c>
      <c r="F35" s="193">
        <v>161</v>
      </c>
      <c r="G35" s="193">
        <v>114</v>
      </c>
      <c r="H35" s="222">
        <f t="shared" si="2"/>
        <v>1007</v>
      </c>
      <c r="I35" s="191" t="s">
        <v>189</v>
      </c>
    </row>
    <row r="36" spans="1:9" s="352" customFormat="1" ht="22.9" customHeight="1" x14ac:dyDescent="0.2">
      <c r="A36" s="190" t="s">
        <v>1663</v>
      </c>
      <c r="B36" s="193">
        <v>55</v>
      </c>
      <c r="C36" s="193">
        <v>234</v>
      </c>
      <c r="D36" s="193">
        <v>155</v>
      </c>
      <c r="E36" s="193">
        <v>62</v>
      </c>
      <c r="F36" s="193">
        <v>96</v>
      </c>
      <c r="G36" s="193">
        <v>69</v>
      </c>
      <c r="H36" s="222">
        <f t="shared" si="2"/>
        <v>671</v>
      </c>
      <c r="I36" s="191" t="s">
        <v>190</v>
      </c>
    </row>
    <row r="37" spans="1:9" s="352" customFormat="1" ht="22.9" customHeight="1" x14ac:dyDescent="0.2">
      <c r="A37" s="190" t="s">
        <v>191</v>
      </c>
      <c r="B37" s="193">
        <v>88</v>
      </c>
      <c r="C37" s="193">
        <v>123</v>
      </c>
      <c r="D37" s="193">
        <v>76</v>
      </c>
      <c r="E37" s="193">
        <v>31</v>
      </c>
      <c r="F37" s="193">
        <v>45</v>
      </c>
      <c r="G37" s="193">
        <v>21</v>
      </c>
      <c r="H37" s="222">
        <f t="shared" si="2"/>
        <v>384</v>
      </c>
      <c r="I37" s="191" t="s">
        <v>1188</v>
      </c>
    </row>
    <row r="38" spans="1:9" s="650" customFormat="1" ht="22.9" customHeight="1" x14ac:dyDescent="0.2">
      <c r="A38" s="644" t="s">
        <v>34</v>
      </c>
      <c r="B38" s="649">
        <f t="shared" ref="B38:G38" si="9">SUM(B39:B41)</f>
        <v>103</v>
      </c>
      <c r="C38" s="649">
        <f t="shared" si="9"/>
        <v>420</v>
      </c>
      <c r="D38" s="649">
        <f t="shared" si="9"/>
        <v>273</v>
      </c>
      <c r="E38" s="649">
        <f t="shared" si="9"/>
        <v>111</v>
      </c>
      <c r="F38" s="649">
        <f t="shared" si="9"/>
        <v>77</v>
      </c>
      <c r="G38" s="649">
        <f t="shared" si="9"/>
        <v>9</v>
      </c>
      <c r="H38" s="104">
        <f t="shared" si="2"/>
        <v>993</v>
      </c>
      <c r="I38" s="646" t="s">
        <v>198</v>
      </c>
    </row>
    <row r="39" spans="1:9" s="352" customFormat="1" ht="22.9" customHeight="1" x14ac:dyDescent="0.2">
      <c r="A39" s="190" t="s">
        <v>1662</v>
      </c>
      <c r="B39" s="193">
        <v>57</v>
      </c>
      <c r="C39" s="193">
        <v>64</v>
      </c>
      <c r="D39" s="193">
        <v>45</v>
      </c>
      <c r="E39" s="193">
        <v>11</v>
      </c>
      <c r="F39" s="193">
        <v>5</v>
      </c>
      <c r="G39" s="193">
        <v>3</v>
      </c>
      <c r="H39" s="222">
        <f t="shared" si="2"/>
        <v>185</v>
      </c>
      <c r="I39" s="191" t="s">
        <v>189</v>
      </c>
    </row>
    <row r="40" spans="1:9" s="352" customFormat="1" ht="22.9" customHeight="1" x14ac:dyDescent="0.2">
      <c r="A40" s="190" t="s">
        <v>1663</v>
      </c>
      <c r="B40" s="193">
        <v>24</v>
      </c>
      <c r="C40" s="193">
        <v>221</v>
      </c>
      <c r="D40" s="193">
        <v>148</v>
      </c>
      <c r="E40" s="193">
        <v>73</v>
      </c>
      <c r="F40" s="193">
        <v>47</v>
      </c>
      <c r="G40" s="193">
        <v>4</v>
      </c>
      <c r="H40" s="222">
        <f t="shared" si="2"/>
        <v>517</v>
      </c>
      <c r="I40" s="191" t="s">
        <v>190</v>
      </c>
    </row>
    <row r="41" spans="1:9" s="352" customFormat="1" ht="22.9" customHeight="1" x14ac:dyDescent="0.2">
      <c r="A41" s="195" t="s">
        <v>191</v>
      </c>
      <c r="B41" s="196">
        <v>22</v>
      </c>
      <c r="C41" s="196">
        <v>135</v>
      </c>
      <c r="D41" s="196">
        <v>80</v>
      </c>
      <c r="E41" s="196">
        <v>27</v>
      </c>
      <c r="F41" s="196">
        <v>25</v>
      </c>
      <c r="G41" s="196">
        <v>2</v>
      </c>
      <c r="H41" s="488">
        <f t="shared" si="2"/>
        <v>291</v>
      </c>
      <c r="I41" s="197" t="s">
        <v>1188</v>
      </c>
    </row>
  </sheetData>
  <mergeCells count="7">
    <mergeCell ref="B5:H5"/>
    <mergeCell ref="A1:I1"/>
    <mergeCell ref="A2:I2"/>
    <mergeCell ref="A3:I3"/>
    <mergeCell ref="B4:H4"/>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D143-CFAE-4629-B7CE-F1ADD7844512}">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292</v>
      </c>
    </row>
    <row r="3" spans="1:12" s="7" customFormat="1" ht="36" customHeight="1" x14ac:dyDescent="0.2">
      <c r="A3" s="1647" t="s">
        <v>1682</v>
      </c>
      <c r="B3" s="1647"/>
      <c r="C3" s="1647"/>
      <c r="D3" s="1647"/>
      <c r="E3" s="1647"/>
      <c r="F3" s="1647"/>
      <c r="G3" s="1647"/>
      <c r="H3" s="1647"/>
      <c r="I3" s="1647"/>
    </row>
    <row r="4" spans="1:12" s="12" customFormat="1" x14ac:dyDescent="0.2">
      <c r="A4" s="34" t="s">
        <v>279</v>
      </c>
      <c r="B4" s="1801"/>
      <c r="C4" s="1801"/>
      <c r="D4" s="1801"/>
      <c r="E4" s="1801"/>
      <c r="F4" s="1801"/>
      <c r="G4" s="1801"/>
      <c r="H4" s="1801"/>
      <c r="I4" s="23" t="s">
        <v>1884</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1827</v>
      </c>
      <c r="C8" s="254">
        <v>1794</v>
      </c>
      <c r="D8" s="254">
        <v>1208</v>
      </c>
      <c r="E8" s="254">
        <v>577</v>
      </c>
      <c r="F8" s="254">
        <v>696</v>
      </c>
      <c r="G8" s="254">
        <v>115</v>
      </c>
      <c r="H8" s="254">
        <f>SUM(B8:G8)</f>
        <v>6217</v>
      </c>
      <c r="I8" s="255" t="s">
        <v>186</v>
      </c>
    </row>
    <row r="9" spans="1:12" s="38" customFormat="1" ht="22.9" customHeight="1" x14ac:dyDescent="0.2">
      <c r="A9" s="256" t="s">
        <v>1690</v>
      </c>
      <c r="B9" s="257">
        <f t="shared" ref="B9:G9" si="0">B10+B14+B18+B22+B26+B30+B34+B38</f>
        <v>2715</v>
      </c>
      <c r="C9" s="257">
        <f t="shared" si="0"/>
        <v>3058</v>
      </c>
      <c r="D9" s="257">
        <f t="shared" si="0"/>
        <v>2097</v>
      </c>
      <c r="E9" s="257">
        <f t="shared" si="0"/>
        <v>1137</v>
      </c>
      <c r="F9" s="257">
        <f t="shared" si="0"/>
        <v>1700</v>
      </c>
      <c r="G9" s="257">
        <f t="shared" si="0"/>
        <v>427</v>
      </c>
      <c r="H9" s="257">
        <f>H10+H14+H18+H22+H26+H30+H34+H38</f>
        <v>11134</v>
      </c>
      <c r="I9" s="258" t="s">
        <v>187</v>
      </c>
    </row>
    <row r="10" spans="1:12" s="650" customFormat="1" ht="22.9" customHeight="1" x14ac:dyDescent="0.2">
      <c r="A10" s="644" t="s">
        <v>1123</v>
      </c>
      <c r="B10" s="649">
        <f t="shared" ref="B10:G10" si="1">SUM(B11:B13)</f>
        <v>391</v>
      </c>
      <c r="C10" s="649">
        <f t="shared" si="1"/>
        <v>323</v>
      </c>
      <c r="D10" s="649">
        <f t="shared" si="1"/>
        <v>275</v>
      </c>
      <c r="E10" s="649">
        <f t="shared" si="1"/>
        <v>191</v>
      </c>
      <c r="F10" s="649">
        <f t="shared" si="1"/>
        <v>387</v>
      </c>
      <c r="G10" s="649">
        <f t="shared" si="1"/>
        <v>68</v>
      </c>
      <c r="H10" s="104">
        <f>SUM(B10:G10)</f>
        <v>1635</v>
      </c>
      <c r="I10" s="646" t="s">
        <v>188</v>
      </c>
    </row>
    <row r="11" spans="1:12" s="352" customFormat="1" ht="22.9" customHeight="1" x14ac:dyDescent="0.2">
      <c r="A11" s="190" t="s">
        <v>1662</v>
      </c>
      <c r="B11" s="193">
        <v>291</v>
      </c>
      <c r="C11" s="193">
        <v>201</v>
      </c>
      <c r="D11" s="193">
        <v>151</v>
      </c>
      <c r="E11" s="193">
        <v>138</v>
      </c>
      <c r="F11" s="193">
        <v>243</v>
      </c>
      <c r="G11" s="193">
        <v>44</v>
      </c>
      <c r="H11" s="222">
        <f t="shared" ref="H11:H41" si="2">SUM(B11:G11)</f>
        <v>1068</v>
      </c>
      <c r="I11" s="191" t="s">
        <v>189</v>
      </c>
    </row>
    <row r="12" spans="1:12" s="352" customFormat="1" ht="22.9" customHeight="1" x14ac:dyDescent="0.2">
      <c r="A12" s="190" t="s">
        <v>1663</v>
      </c>
      <c r="B12" s="193">
        <v>74</v>
      </c>
      <c r="C12" s="193">
        <v>80</v>
      </c>
      <c r="D12" s="193">
        <v>92</v>
      </c>
      <c r="E12" s="193">
        <v>42</v>
      </c>
      <c r="F12" s="193">
        <v>102</v>
      </c>
      <c r="G12" s="193">
        <v>19</v>
      </c>
      <c r="H12" s="222">
        <f t="shared" si="2"/>
        <v>409</v>
      </c>
      <c r="I12" s="191" t="s">
        <v>190</v>
      </c>
    </row>
    <row r="13" spans="1:12" s="352" customFormat="1" ht="22.9" customHeight="1" x14ac:dyDescent="0.2">
      <c r="A13" s="190" t="s">
        <v>191</v>
      </c>
      <c r="B13" s="193">
        <v>26</v>
      </c>
      <c r="C13" s="193">
        <v>42</v>
      </c>
      <c r="D13" s="193">
        <v>32</v>
      </c>
      <c r="E13" s="193">
        <v>11</v>
      </c>
      <c r="F13" s="193">
        <v>42</v>
      </c>
      <c r="G13" s="193">
        <v>5</v>
      </c>
      <c r="H13" s="222">
        <f t="shared" si="2"/>
        <v>158</v>
      </c>
      <c r="I13" s="191" t="s">
        <v>1188</v>
      </c>
    </row>
    <row r="14" spans="1:12" s="650" customFormat="1" ht="22.9" customHeight="1" x14ac:dyDescent="0.2">
      <c r="A14" s="644" t="s">
        <v>192</v>
      </c>
      <c r="B14" s="649">
        <f t="shared" ref="B14:G14" si="3">SUM(B15:B17)</f>
        <v>702</v>
      </c>
      <c r="C14" s="649">
        <f t="shared" si="3"/>
        <v>389</v>
      </c>
      <c r="D14" s="649">
        <f t="shared" si="3"/>
        <v>272</v>
      </c>
      <c r="E14" s="649">
        <f t="shared" si="3"/>
        <v>187</v>
      </c>
      <c r="F14" s="649">
        <f t="shared" si="3"/>
        <v>285</v>
      </c>
      <c r="G14" s="649">
        <f t="shared" si="3"/>
        <v>67</v>
      </c>
      <c r="H14" s="104">
        <f t="shared" si="2"/>
        <v>1902</v>
      </c>
      <c r="I14" s="646" t="s">
        <v>193</v>
      </c>
    </row>
    <row r="15" spans="1:12" s="352" customFormat="1" ht="22.9" customHeight="1" x14ac:dyDescent="0.2">
      <c r="A15" s="190" t="s">
        <v>1662</v>
      </c>
      <c r="B15" s="193">
        <v>613</v>
      </c>
      <c r="C15" s="193">
        <v>225</v>
      </c>
      <c r="D15" s="193">
        <v>188</v>
      </c>
      <c r="E15" s="193">
        <v>142</v>
      </c>
      <c r="F15" s="193">
        <v>217</v>
      </c>
      <c r="G15" s="193">
        <v>42</v>
      </c>
      <c r="H15" s="222">
        <f t="shared" si="2"/>
        <v>1427</v>
      </c>
      <c r="I15" s="191" t="s">
        <v>189</v>
      </c>
    </row>
    <row r="16" spans="1:12" s="352" customFormat="1" ht="22.9" customHeight="1" x14ac:dyDescent="0.2">
      <c r="A16" s="190" t="s">
        <v>1663</v>
      </c>
      <c r="B16" s="193">
        <v>67</v>
      </c>
      <c r="C16" s="193">
        <v>111</v>
      </c>
      <c r="D16" s="193">
        <v>61</v>
      </c>
      <c r="E16" s="193">
        <v>35</v>
      </c>
      <c r="F16" s="193">
        <v>54</v>
      </c>
      <c r="G16" s="193">
        <v>21</v>
      </c>
      <c r="H16" s="222">
        <f t="shared" si="2"/>
        <v>349</v>
      </c>
      <c r="I16" s="191" t="s">
        <v>190</v>
      </c>
    </row>
    <row r="17" spans="1:9" s="352" customFormat="1" ht="22.9" customHeight="1" x14ac:dyDescent="0.2">
      <c r="A17" s="190" t="s">
        <v>191</v>
      </c>
      <c r="B17" s="193">
        <v>22</v>
      </c>
      <c r="C17" s="193">
        <v>53</v>
      </c>
      <c r="D17" s="193">
        <v>23</v>
      </c>
      <c r="E17" s="193">
        <v>10</v>
      </c>
      <c r="F17" s="193">
        <v>14</v>
      </c>
      <c r="G17" s="193">
        <v>4</v>
      </c>
      <c r="H17" s="222">
        <f t="shared" si="2"/>
        <v>126</v>
      </c>
      <c r="I17" s="191" t="s">
        <v>1188</v>
      </c>
    </row>
    <row r="18" spans="1:9" s="650" customFormat="1" ht="22.9" customHeight="1" x14ac:dyDescent="0.2">
      <c r="A18" s="644" t="s">
        <v>194</v>
      </c>
      <c r="B18" s="649">
        <f t="shared" ref="B18:G18" si="4">SUM(B19:B21)</f>
        <v>291</v>
      </c>
      <c r="C18" s="649">
        <f t="shared" si="4"/>
        <v>266</v>
      </c>
      <c r="D18" s="649">
        <f t="shared" si="4"/>
        <v>218</v>
      </c>
      <c r="E18" s="649">
        <f t="shared" si="4"/>
        <v>108</v>
      </c>
      <c r="F18" s="649">
        <f t="shared" si="4"/>
        <v>131</v>
      </c>
      <c r="G18" s="649">
        <f t="shared" si="4"/>
        <v>46</v>
      </c>
      <c r="H18" s="104">
        <f t="shared" si="2"/>
        <v>1060</v>
      </c>
      <c r="I18" s="646" t="s">
        <v>195</v>
      </c>
    </row>
    <row r="19" spans="1:9" s="352" customFormat="1" ht="22.9" customHeight="1" x14ac:dyDescent="0.2">
      <c r="A19" s="190" t="s">
        <v>1662</v>
      </c>
      <c r="B19" s="193">
        <v>244</v>
      </c>
      <c r="C19" s="193">
        <v>128</v>
      </c>
      <c r="D19" s="193">
        <v>136</v>
      </c>
      <c r="E19" s="193">
        <v>73</v>
      </c>
      <c r="F19" s="193">
        <v>81</v>
      </c>
      <c r="G19" s="193">
        <v>22</v>
      </c>
      <c r="H19" s="222">
        <f t="shared" si="2"/>
        <v>684</v>
      </c>
      <c r="I19" s="191" t="s">
        <v>189</v>
      </c>
    </row>
    <row r="20" spans="1:9" s="352" customFormat="1" ht="22.9" customHeight="1" x14ac:dyDescent="0.2">
      <c r="A20" s="190" t="s">
        <v>1663</v>
      </c>
      <c r="B20" s="193">
        <v>26</v>
      </c>
      <c r="C20" s="193">
        <v>57</v>
      </c>
      <c r="D20" s="193">
        <v>46</v>
      </c>
      <c r="E20" s="193">
        <v>21</v>
      </c>
      <c r="F20" s="193">
        <v>32</v>
      </c>
      <c r="G20" s="193">
        <v>16</v>
      </c>
      <c r="H20" s="222">
        <f t="shared" si="2"/>
        <v>198</v>
      </c>
      <c r="I20" s="191" t="s">
        <v>190</v>
      </c>
    </row>
    <row r="21" spans="1:9" s="352" customFormat="1" ht="22.9" customHeight="1" x14ac:dyDescent="0.2">
      <c r="A21" s="190" t="s">
        <v>191</v>
      </c>
      <c r="B21" s="193">
        <v>21</v>
      </c>
      <c r="C21" s="193">
        <v>81</v>
      </c>
      <c r="D21" s="193">
        <v>36</v>
      </c>
      <c r="E21" s="193">
        <v>14</v>
      </c>
      <c r="F21" s="193">
        <v>18</v>
      </c>
      <c r="G21" s="193">
        <v>8</v>
      </c>
      <c r="H21" s="222">
        <f t="shared" si="2"/>
        <v>178</v>
      </c>
      <c r="I21" s="191" t="s">
        <v>1188</v>
      </c>
    </row>
    <row r="22" spans="1:9" s="650" customFormat="1" ht="22.9" customHeight="1" x14ac:dyDescent="0.2">
      <c r="A22" s="644" t="s">
        <v>1011</v>
      </c>
      <c r="B22" s="649">
        <f t="shared" ref="B22:G22" si="5">SUM(B23:B25)</f>
        <v>808</v>
      </c>
      <c r="C22" s="649">
        <f>SUM(C23:C25)</f>
        <v>731</v>
      </c>
      <c r="D22" s="649">
        <f t="shared" si="5"/>
        <v>402</v>
      </c>
      <c r="E22" s="649">
        <f t="shared" si="5"/>
        <v>188</v>
      </c>
      <c r="F22" s="649">
        <f t="shared" si="5"/>
        <v>276</v>
      </c>
      <c r="G22" s="649">
        <f t="shared" si="5"/>
        <v>74</v>
      </c>
      <c r="H22" s="104">
        <f t="shared" si="2"/>
        <v>2479</v>
      </c>
      <c r="I22" s="646" t="s">
        <v>1010</v>
      </c>
    </row>
    <row r="23" spans="1:9" s="352" customFormat="1" ht="22.9" customHeight="1" x14ac:dyDescent="0.2">
      <c r="A23" s="190" t="s">
        <v>1662</v>
      </c>
      <c r="B23" s="193">
        <v>489</v>
      </c>
      <c r="C23" s="193">
        <v>209</v>
      </c>
      <c r="D23" s="193">
        <v>161</v>
      </c>
      <c r="E23" s="193">
        <v>99</v>
      </c>
      <c r="F23" s="193">
        <v>131</v>
      </c>
      <c r="G23" s="193">
        <v>37</v>
      </c>
      <c r="H23" s="222">
        <f t="shared" si="2"/>
        <v>1126</v>
      </c>
      <c r="I23" s="191" t="s">
        <v>189</v>
      </c>
    </row>
    <row r="24" spans="1:9" s="352" customFormat="1" ht="22.9" customHeight="1" x14ac:dyDescent="0.2">
      <c r="A24" s="190" t="s">
        <v>1663</v>
      </c>
      <c r="B24" s="193">
        <v>199</v>
      </c>
      <c r="C24" s="193">
        <v>278</v>
      </c>
      <c r="D24" s="193">
        <v>133</v>
      </c>
      <c r="E24" s="193">
        <v>56</v>
      </c>
      <c r="F24" s="193">
        <v>91</v>
      </c>
      <c r="G24" s="193">
        <v>22</v>
      </c>
      <c r="H24" s="222">
        <f t="shared" si="2"/>
        <v>779</v>
      </c>
      <c r="I24" s="191" t="s">
        <v>190</v>
      </c>
    </row>
    <row r="25" spans="1:9" s="352" customFormat="1" ht="22.9" customHeight="1" x14ac:dyDescent="0.2">
      <c r="A25" s="647" t="s">
        <v>191</v>
      </c>
      <c r="B25" s="193">
        <v>120</v>
      </c>
      <c r="C25" s="193">
        <v>244</v>
      </c>
      <c r="D25" s="193">
        <v>108</v>
      </c>
      <c r="E25" s="193">
        <v>33</v>
      </c>
      <c r="F25" s="193">
        <v>54</v>
      </c>
      <c r="G25" s="193">
        <v>15</v>
      </c>
      <c r="H25" s="554">
        <f t="shared" si="2"/>
        <v>574</v>
      </c>
      <c r="I25" s="648" t="s">
        <v>1188</v>
      </c>
    </row>
    <row r="26" spans="1:9" s="650" customFormat="1" ht="22.9" customHeight="1" x14ac:dyDescent="0.2">
      <c r="A26" s="651" t="s">
        <v>1014</v>
      </c>
      <c r="B26" s="652">
        <f t="shared" ref="B26:G26" si="6">SUM(B27:B29)</f>
        <v>230</v>
      </c>
      <c r="C26" s="652">
        <f t="shared" si="6"/>
        <v>586</v>
      </c>
      <c r="D26" s="652">
        <f t="shared" si="6"/>
        <v>404</v>
      </c>
      <c r="E26" s="652">
        <f t="shared" si="6"/>
        <v>201</v>
      </c>
      <c r="F26" s="652">
        <f t="shared" si="6"/>
        <v>277</v>
      </c>
      <c r="G26" s="652">
        <f t="shared" si="6"/>
        <v>65</v>
      </c>
      <c r="H26" s="102">
        <f t="shared" si="2"/>
        <v>1763</v>
      </c>
      <c r="I26" s="653" t="s">
        <v>1013</v>
      </c>
    </row>
    <row r="27" spans="1:9" s="352" customFormat="1" ht="22.9" customHeight="1" x14ac:dyDescent="0.2">
      <c r="A27" s="190" t="s">
        <v>1662</v>
      </c>
      <c r="B27" s="193">
        <v>148</v>
      </c>
      <c r="C27" s="193">
        <v>196</v>
      </c>
      <c r="D27" s="193">
        <v>119</v>
      </c>
      <c r="E27" s="193">
        <v>87</v>
      </c>
      <c r="F27" s="193">
        <v>109</v>
      </c>
      <c r="G27" s="193">
        <v>27</v>
      </c>
      <c r="H27" s="222">
        <f t="shared" si="2"/>
        <v>686</v>
      </c>
      <c r="I27" s="191" t="s">
        <v>189</v>
      </c>
    </row>
    <row r="28" spans="1:9" s="352" customFormat="1" ht="22.9" customHeight="1" x14ac:dyDescent="0.2">
      <c r="A28" s="190" t="s">
        <v>1663</v>
      </c>
      <c r="B28" s="193">
        <v>49</v>
      </c>
      <c r="C28" s="193">
        <v>256</v>
      </c>
      <c r="D28" s="193">
        <v>215</v>
      </c>
      <c r="E28" s="193">
        <v>85</v>
      </c>
      <c r="F28" s="193">
        <v>125</v>
      </c>
      <c r="G28" s="193">
        <v>29</v>
      </c>
      <c r="H28" s="222">
        <f t="shared" si="2"/>
        <v>759</v>
      </c>
      <c r="I28" s="191" t="s">
        <v>190</v>
      </c>
    </row>
    <row r="29" spans="1:9" s="352" customFormat="1" ht="22.9" customHeight="1" x14ac:dyDescent="0.2">
      <c r="A29" s="190" t="s">
        <v>191</v>
      </c>
      <c r="B29" s="193">
        <v>33</v>
      </c>
      <c r="C29" s="193">
        <v>134</v>
      </c>
      <c r="D29" s="193">
        <v>70</v>
      </c>
      <c r="E29" s="193">
        <v>29</v>
      </c>
      <c r="F29" s="193">
        <v>43</v>
      </c>
      <c r="G29" s="193">
        <v>9</v>
      </c>
      <c r="H29" s="222">
        <f t="shared" si="2"/>
        <v>318</v>
      </c>
      <c r="I29" s="191" t="s">
        <v>1188</v>
      </c>
    </row>
    <row r="30" spans="1:9" s="650" customFormat="1" ht="25.15" customHeight="1" x14ac:dyDescent="0.2">
      <c r="A30" s="644" t="s">
        <v>1124</v>
      </c>
      <c r="B30" s="649">
        <f t="shared" ref="B30:G30" si="7">SUM(B31:B33)</f>
        <v>136</v>
      </c>
      <c r="C30" s="649">
        <f t="shared" si="7"/>
        <v>245</v>
      </c>
      <c r="D30" s="649">
        <f t="shared" si="7"/>
        <v>157</v>
      </c>
      <c r="E30" s="649">
        <f t="shared" si="7"/>
        <v>92</v>
      </c>
      <c r="F30" s="649">
        <f t="shared" si="7"/>
        <v>143</v>
      </c>
      <c r="G30" s="649">
        <f t="shared" si="7"/>
        <v>53</v>
      </c>
      <c r="H30" s="104">
        <f t="shared" si="2"/>
        <v>826</v>
      </c>
      <c r="I30" s="646" t="s">
        <v>1016</v>
      </c>
    </row>
    <row r="31" spans="1:9" s="352" customFormat="1" ht="22.9" customHeight="1" x14ac:dyDescent="0.2">
      <c r="A31" s="190" t="s">
        <v>1662</v>
      </c>
      <c r="B31" s="193">
        <v>72</v>
      </c>
      <c r="C31" s="193">
        <v>109</v>
      </c>
      <c r="D31" s="193">
        <v>87</v>
      </c>
      <c r="E31" s="193">
        <v>55</v>
      </c>
      <c r="F31" s="193">
        <v>76</v>
      </c>
      <c r="G31" s="193">
        <v>25</v>
      </c>
      <c r="H31" s="222">
        <f t="shared" si="2"/>
        <v>424</v>
      </c>
      <c r="I31" s="191" t="s">
        <v>189</v>
      </c>
    </row>
    <row r="32" spans="1:9" s="352" customFormat="1" ht="22.9" customHeight="1" x14ac:dyDescent="0.2">
      <c r="A32" s="190" t="s">
        <v>1663</v>
      </c>
      <c r="B32" s="193">
        <v>45</v>
      </c>
      <c r="C32" s="193">
        <v>65</v>
      </c>
      <c r="D32" s="193">
        <v>36</v>
      </c>
      <c r="E32" s="193">
        <v>23</v>
      </c>
      <c r="F32" s="193">
        <v>42</v>
      </c>
      <c r="G32" s="193">
        <v>19</v>
      </c>
      <c r="H32" s="222">
        <f t="shared" si="2"/>
        <v>230</v>
      </c>
      <c r="I32" s="191" t="s">
        <v>190</v>
      </c>
    </row>
    <row r="33" spans="1:9" s="352" customFormat="1" ht="22.9" customHeight="1" x14ac:dyDescent="0.2">
      <c r="A33" s="190" t="s">
        <v>191</v>
      </c>
      <c r="B33" s="193">
        <v>19</v>
      </c>
      <c r="C33" s="193">
        <v>71</v>
      </c>
      <c r="D33" s="193">
        <v>34</v>
      </c>
      <c r="E33" s="193">
        <v>14</v>
      </c>
      <c r="F33" s="193">
        <v>25</v>
      </c>
      <c r="G33" s="193">
        <v>9</v>
      </c>
      <c r="H33" s="222">
        <f t="shared" si="2"/>
        <v>172</v>
      </c>
      <c r="I33" s="191" t="s">
        <v>1188</v>
      </c>
    </row>
    <row r="34" spans="1:9" s="650" customFormat="1" ht="22.9" customHeight="1" x14ac:dyDescent="0.2">
      <c r="A34" s="644" t="s">
        <v>196</v>
      </c>
      <c r="B34" s="649">
        <f t="shared" ref="B34:G34" si="8">SUM(B35:B37)</f>
        <v>100</v>
      </c>
      <c r="C34" s="649">
        <f t="shared" si="8"/>
        <v>264</v>
      </c>
      <c r="D34" s="649">
        <f t="shared" si="8"/>
        <v>198</v>
      </c>
      <c r="E34" s="649">
        <f t="shared" si="8"/>
        <v>96</v>
      </c>
      <c r="F34" s="649">
        <f t="shared" si="8"/>
        <v>146</v>
      </c>
      <c r="G34" s="649">
        <f t="shared" si="8"/>
        <v>51</v>
      </c>
      <c r="H34" s="104">
        <f t="shared" si="2"/>
        <v>855</v>
      </c>
      <c r="I34" s="646" t="s">
        <v>197</v>
      </c>
    </row>
    <row r="35" spans="1:9" s="352" customFormat="1" ht="22.9" customHeight="1" x14ac:dyDescent="0.2">
      <c r="A35" s="190" t="s">
        <v>1662</v>
      </c>
      <c r="B35" s="193">
        <v>55</v>
      </c>
      <c r="C35" s="193">
        <v>90</v>
      </c>
      <c r="D35" s="193">
        <v>79</v>
      </c>
      <c r="E35" s="193">
        <v>56</v>
      </c>
      <c r="F35" s="193">
        <v>69</v>
      </c>
      <c r="G35" s="193">
        <v>25</v>
      </c>
      <c r="H35" s="222">
        <f t="shared" si="2"/>
        <v>374</v>
      </c>
      <c r="I35" s="191" t="s">
        <v>189</v>
      </c>
    </row>
    <row r="36" spans="1:9" s="352" customFormat="1" ht="22.9" customHeight="1" x14ac:dyDescent="0.2">
      <c r="A36" s="190" t="s">
        <v>1663</v>
      </c>
      <c r="B36" s="193">
        <v>35</v>
      </c>
      <c r="C36" s="193">
        <v>129</v>
      </c>
      <c r="D36" s="193">
        <v>87</v>
      </c>
      <c r="E36" s="193">
        <v>28</v>
      </c>
      <c r="F36" s="193">
        <v>54</v>
      </c>
      <c r="G36" s="193">
        <v>17</v>
      </c>
      <c r="H36" s="222">
        <f t="shared" si="2"/>
        <v>350</v>
      </c>
      <c r="I36" s="191" t="s">
        <v>190</v>
      </c>
    </row>
    <row r="37" spans="1:9" s="352" customFormat="1" ht="22.9" customHeight="1" x14ac:dyDescent="0.2">
      <c r="A37" s="190" t="s">
        <v>191</v>
      </c>
      <c r="B37" s="193">
        <v>10</v>
      </c>
      <c r="C37" s="193">
        <v>45</v>
      </c>
      <c r="D37" s="193">
        <v>32</v>
      </c>
      <c r="E37" s="193">
        <v>12</v>
      </c>
      <c r="F37" s="193">
        <v>23</v>
      </c>
      <c r="G37" s="193">
        <v>9</v>
      </c>
      <c r="H37" s="222">
        <f t="shared" si="2"/>
        <v>131</v>
      </c>
      <c r="I37" s="191" t="s">
        <v>1188</v>
      </c>
    </row>
    <row r="38" spans="1:9" s="650" customFormat="1" ht="22.9" customHeight="1" x14ac:dyDescent="0.2">
      <c r="A38" s="644" t="s">
        <v>34</v>
      </c>
      <c r="B38" s="649">
        <f t="shared" ref="B38:G38" si="9">SUM(B39:B41)</f>
        <v>57</v>
      </c>
      <c r="C38" s="649">
        <f t="shared" si="9"/>
        <v>254</v>
      </c>
      <c r="D38" s="649">
        <f t="shared" si="9"/>
        <v>171</v>
      </c>
      <c r="E38" s="649">
        <f t="shared" si="9"/>
        <v>74</v>
      </c>
      <c r="F38" s="649">
        <f t="shared" si="9"/>
        <v>55</v>
      </c>
      <c r="G38" s="649">
        <f t="shared" si="9"/>
        <v>3</v>
      </c>
      <c r="H38" s="104">
        <f t="shared" si="2"/>
        <v>614</v>
      </c>
      <c r="I38" s="646" t="s">
        <v>198</v>
      </c>
    </row>
    <row r="39" spans="1:9" s="352" customFormat="1" ht="22.9" customHeight="1" x14ac:dyDescent="0.2">
      <c r="A39" s="190" t="s">
        <v>1662</v>
      </c>
      <c r="B39" s="193">
        <v>34</v>
      </c>
      <c r="C39" s="193">
        <v>45</v>
      </c>
      <c r="D39" s="193">
        <v>33</v>
      </c>
      <c r="E39" s="193">
        <v>6</v>
      </c>
      <c r="F39" s="193">
        <v>3</v>
      </c>
      <c r="G39" s="193">
        <v>2</v>
      </c>
      <c r="H39" s="222">
        <f t="shared" si="2"/>
        <v>123</v>
      </c>
      <c r="I39" s="191" t="s">
        <v>189</v>
      </c>
    </row>
    <row r="40" spans="1:9" s="352" customFormat="1" ht="22.9" customHeight="1" x14ac:dyDescent="0.2">
      <c r="A40" s="190" t="s">
        <v>1663</v>
      </c>
      <c r="B40" s="193">
        <v>16</v>
      </c>
      <c r="C40" s="193">
        <v>129</v>
      </c>
      <c r="D40" s="193">
        <v>100</v>
      </c>
      <c r="E40" s="193">
        <v>51</v>
      </c>
      <c r="F40" s="193">
        <v>34</v>
      </c>
      <c r="G40" s="193" t="s">
        <v>16</v>
      </c>
      <c r="H40" s="222">
        <f t="shared" si="2"/>
        <v>330</v>
      </c>
      <c r="I40" s="191" t="s">
        <v>190</v>
      </c>
    </row>
    <row r="41" spans="1:9" s="352" customFormat="1" ht="22.9" customHeight="1" x14ac:dyDescent="0.2">
      <c r="A41" s="195" t="s">
        <v>191</v>
      </c>
      <c r="B41" s="196">
        <v>7</v>
      </c>
      <c r="C41" s="196">
        <v>80</v>
      </c>
      <c r="D41" s="196">
        <v>38</v>
      </c>
      <c r="E41" s="196">
        <v>17</v>
      </c>
      <c r="F41" s="196">
        <v>18</v>
      </c>
      <c r="G41" s="196">
        <v>1</v>
      </c>
      <c r="H41" s="488">
        <f t="shared" si="2"/>
        <v>161</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A4BC1-5589-4609-84DC-362DEA213AF8}">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1205</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294</v>
      </c>
    </row>
    <row r="3" spans="1:12" s="7" customFormat="1" ht="36" customHeight="1" x14ac:dyDescent="0.2">
      <c r="A3" s="1647" t="s">
        <v>1681</v>
      </c>
      <c r="B3" s="1647"/>
      <c r="C3" s="1647"/>
      <c r="D3" s="1647"/>
      <c r="E3" s="1647"/>
      <c r="F3" s="1647"/>
      <c r="G3" s="1647"/>
      <c r="H3" s="1647"/>
      <c r="I3" s="1647"/>
    </row>
    <row r="4" spans="1:12" s="12" customFormat="1" x14ac:dyDescent="0.2">
      <c r="A4" s="34" t="s">
        <v>281</v>
      </c>
      <c r="B4" s="1801"/>
      <c r="C4" s="1801"/>
      <c r="D4" s="1801"/>
      <c r="E4" s="1801"/>
      <c r="F4" s="1801"/>
      <c r="G4" s="1801"/>
      <c r="H4" s="1801"/>
      <c r="I4" s="23" t="s">
        <v>1885</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1657</v>
      </c>
      <c r="C8" s="254">
        <v>2146</v>
      </c>
      <c r="D8" s="254">
        <v>1169</v>
      </c>
      <c r="E8" s="254">
        <v>713</v>
      </c>
      <c r="F8" s="254">
        <v>719</v>
      </c>
      <c r="G8" s="254">
        <v>423</v>
      </c>
      <c r="H8" s="254">
        <f>SUM(B8:G8)</f>
        <v>6827</v>
      </c>
      <c r="I8" s="255" t="s">
        <v>186</v>
      </c>
    </row>
    <row r="9" spans="1:12" s="38" customFormat="1" ht="22.9" customHeight="1" x14ac:dyDescent="0.2">
      <c r="A9" s="256" t="s">
        <v>1690</v>
      </c>
      <c r="B9" s="257">
        <f t="shared" ref="B9:G9" si="0">B10+B14+B18+B22+B26+B30+B34+B38</f>
        <v>2539</v>
      </c>
      <c r="C9" s="257">
        <f t="shared" si="0"/>
        <v>3810</v>
      </c>
      <c r="D9" s="257">
        <f t="shared" si="0"/>
        <v>2031</v>
      </c>
      <c r="E9" s="257">
        <f t="shared" si="0"/>
        <v>1351</v>
      </c>
      <c r="F9" s="257">
        <f t="shared" si="0"/>
        <v>1851</v>
      </c>
      <c r="G9" s="257">
        <f t="shared" si="0"/>
        <v>1433</v>
      </c>
      <c r="H9" s="257">
        <f>H10+H14+H18+H22+H26+H30+H34+H38</f>
        <v>13015</v>
      </c>
      <c r="I9" s="258" t="s">
        <v>187</v>
      </c>
    </row>
    <row r="10" spans="1:12" s="650" customFormat="1" ht="22.9" customHeight="1" x14ac:dyDescent="0.2">
      <c r="A10" s="644" t="s">
        <v>1123</v>
      </c>
      <c r="B10" s="649">
        <f t="shared" ref="B10:G10" si="1">SUM(B11:B13)</f>
        <v>368</v>
      </c>
      <c r="C10" s="649">
        <f t="shared" si="1"/>
        <v>578</v>
      </c>
      <c r="D10" s="649">
        <f t="shared" si="1"/>
        <v>345</v>
      </c>
      <c r="E10" s="649">
        <f t="shared" si="1"/>
        <v>238</v>
      </c>
      <c r="F10" s="649">
        <f t="shared" si="1"/>
        <v>433</v>
      </c>
      <c r="G10" s="649">
        <f t="shared" si="1"/>
        <v>267</v>
      </c>
      <c r="H10" s="104">
        <f>SUM(B10:G10)</f>
        <v>2229</v>
      </c>
      <c r="I10" s="646" t="s">
        <v>188</v>
      </c>
    </row>
    <row r="11" spans="1:12" s="352" customFormat="1" ht="22.9" customHeight="1" x14ac:dyDescent="0.2">
      <c r="A11" s="190" t="s">
        <v>1662</v>
      </c>
      <c r="B11" s="193">
        <v>219</v>
      </c>
      <c r="C11" s="193">
        <v>363</v>
      </c>
      <c r="D11" s="193">
        <v>196</v>
      </c>
      <c r="E11" s="193">
        <v>167</v>
      </c>
      <c r="F11" s="193">
        <v>295</v>
      </c>
      <c r="G11" s="193">
        <v>189</v>
      </c>
      <c r="H11" s="222">
        <f t="shared" ref="H11:H41" si="2">SUM(B11:G11)</f>
        <v>1429</v>
      </c>
      <c r="I11" s="191" t="s">
        <v>189</v>
      </c>
    </row>
    <row r="12" spans="1:12" s="352" customFormat="1" ht="22.9" customHeight="1" x14ac:dyDescent="0.2">
      <c r="A12" s="190" t="s">
        <v>1663</v>
      </c>
      <c r="B12" s="193">
        <v>82</v>
      </c>
      <c r="C12" s="193">
        <v>151</v>
      </c>
      <c r="D12" s="193">
        <v>106</v>
      </c>
      <c r="E12" s="193">
        <v>53</v>
      </c>
      <c r="F12" s="193">
        <v>105</v>
      </c>
      <c r="G12" s="193">
        <v>66</v>
      </c>
      <c r="H12" s="222">
        <f t="shared" si="2"/>
        <v>563</v>
      </c>
      <c r="I12" s="191" t="s">
        <v>190</v>
      </c>
    </row>
    <row r="13" spans="1:12" s="352" customFormat="1" ht="22.9" customHeight="1" x14ac:dyDescent="0.2">
      <c r="A13" s="190" t="s">
        <v>191</v>
      </c>
      <c r="B13" s="193">
        <v>67</v>
      </c>
      <c r="C13" s="193">
        <v>64</v>
      </c>
      <c r="D13" s="193">
        <v>43</v>
      </c>
      <c r="E13" s="193">
        <v>18</v>
      </c>
      <c r="F13" s="193">
        <v>33</v>
      </c>
      <c r="G13" s="193">
        <v>12</v>
      </c>
      <c r="H13" s="222">
        <f t="shared" si="2"/>
        <v>237</v>
      </c>
      <c r="I13" s="191" t="s">
        <v>1188</v>
      </c>
    </row>
    <row r="14" spans="1:12" s="650" customFormat="1" ht="22.9" customHeight="1" x14ac:dyDescent="0.2">
      <c r="A14" s="644" t="s">
        <v>192</v>
      </c>
      <c r="B14" s="649">
        <f t="shared" ref="B14:G14" si="3">SUM(B15:B17)</f>
        <v>400</v>
      </c>
      <c r="C14" s="649">
        <f t="shared" si="3"/>
        <v>567</v>
      </c>
      <c r="D14" s="649">
        <f t="shared" si="3"/>
        <v>298</v>
      </c>
      <c r="E14" s="649">
        <f t="shared" si="3"/>
        <v>224</v>
      </c>
      <c r="F14" s="649">
        <f t="shared" si="3"/>
        <v>300</v>
      </c>
      <c r="G14" s="649">
        <f t="shared" si="3"/>
        <v>229</v>
      </c>
      <c r="H14" s="104">
        <f t="shared" si="2"/>
        <v>2018</v>
      </c>
      <c r="I14" s="646" t="s">
        <v>193</v>
      </c>
    </row>
    <row r="15" spans="1:12" s="352" customFormat="1" ht="22.9" customHeight="1" x14ac:dyDescent="0.2">
      <c r="A15" s="190" t="s">
        <v>1662</v>
      </c>
      <c r="B15" s="193">
        <v>287</v>
      </c>
      <c r="C15" s="193">
        <v>336</v>
      </c>
      <c r="D15" s="193">
        <v>185</v>
      </c>
      <c r="E15" s="193">
        <v>162</v>
      </c>
      <c r="F15" s="193">
        <v>233</v>
      </c>
      <c r="G15" s="193">
        <v>167</v>
      </c>
      <c r="H15" s="222">
        <f t="shared" si="2"/>
        <v>1370</v>
      </c>
      <c r="I15" s="191" t="s">
        <v>189</v>
      </c>
    </row>
    <row r="16" spans="1:12" s="352" customFormat="1" ht="22.9" customHeight="1" x14ac:dyDescent="0.2">
      <c r="A16" s="190" t="s">
        <v>1663</v>
      </c>
      <c r="B16" s="193">
        <v>57</v>
      </c>
      <c r="C16" s="193">
        <v>149</v>
      </c>
      <c r="D16" s="193">
        <v>72</v>
      </c>
      <c r="E16" s="193">
        <v>34</v>
      </c>
      <c r="F16" s="193">
        <v>59</v>
      </c>
      <c r="G16" s="193">
        <v>53</v>
      </c>
      <c r="H16" s="222">
        <f t="shared" si="2"/>
        <v>424</v>
      </c>
      <c r="I16" s="191" t="s">
        <v>190</v>
      </c>
    </row>
    <row r="17" spans="1:9" s="352" customFormat="1" ht="22.9" customHeight="1" x14ac:dyDescent="0.2">
      <c r="A17" s="190" t="s">
        <v>191</v>
      </c>
      <c r="B17" s="193">
        <v>56</v>
      </c>
      <c r="C17" s="193">
        <v>82</v>
      </c>
      <c r="D17" s="193">
        <v>41</v>
      </c>
      <c r="E17" s="193">
        <v>28</v>
      </c>
      <c r="F17" s="193">
        <v>8</v>
      </c>
      <c r="G17" s="193">
        <v>9</v>
      </c>
      <c r="H17" s="222">
        <f t="shared" si="2"/>
        <v>224</v>
      </c>
      <c r="I17" s="191" t="s">
        <v>1188</v>
      </c>
    </row>
    <row r="18" spans="1:9" s="650" customFormat="1" ht="22.9" customHeight="1" x14ac:dyDescent="0.2">
      <c r="A18" s="644" t="s">
        <v>194</v>
      </c>
      <c r="B18" s="649">
        <f t="shared" ref="B18:G18" si="4">SUM(B19:B21)</f>
        <v>226</v>
      </c>
      <c r="C18" s="649">
        <f t="shared" si="4"/>
        <v>279</v>
      </c>
      <c r="D18" s="649">
        <f t="shared" si="4"/>
        <v>157</v>
      </c>
      <c r="E18" s="649">
        <f t="shared" si="4"/>
        <v>128</v>
      </c>
      <c r="F18" s="649">
        <f t="shared" si="4"/>
        <v>93</v>
      </c>
      <c r="G18" s="649">
        <f t="shared" si="4"/>
        <v>114</v>
      </c>
      <c r="H18" s="104">
        <f t="shared" si="2"/>
        <v>997</v>
      </c>
      <c r="I18" s="646" t="s">
        <v>195</v>
      </c>
    </row>
    <row r="19" spans="1:9" s="352" customFormat="1" ht="22.9" customHeight="1" x14ac:dyDescent="0.2">
      <c r="A19" s="190" t="s">
        <v>1662</v>
      </c>
      <c r="B19" s="193">
        <v>132</v>
      </c>
      <c r="C19" s="193">
        <v>144</v>
      </c>
      <c r="D19" s="193">
        <v>75</v>
      </c>
      <c r="E19" s="193">
        <v>92</v>
      </c>
      <c r="F19" s="193">
        <v>63</v>
      </c>
      <c r="G19" s="193">
        <v>69</v>
      </c>
      <c r="H19" s="222">
        <f t="shared" si="2"/>
        <v>575</v>
      </c>
      <c r="I19" s="191" t="s">
        <v>189</v>
      </c>
    </row>
    <row r="20" spans="1:9" s="352" customFormat="1" ht="22.9" customHeight="1" x14ac:dyDescent="0.2">
      <c r="A20" s="190" t="s">
        <v>1663</v>
      </c>
      <c r="B20" s="193">
        <v>25</v>
      </c>
      <c r="C20" s="193">
        <v>50</v>
      </c>
      <c r="D20" s="193">
        <v>38</v>
      </c>
      <c r="E20" s="193">
        <v>17</v>
      </c>
      <c r="F20" s="193">
        <v>20</v>
      </c>
      <c r="G20" s="193">
        <v>33</v>
      </c>
      <c r="H20" s="222">
        <f t="shared" si="2"/>
        <v>183</v>
      </c>
      <c r="I20" s="191" t="s">
        <v>190</v>
      </c>
    </row>
    <row r="21" spans="1:9" s="352" customFormat="1" ht="22.9" customHeight="1" x14ac:dyDescent="0.2">
      <c r="A21" s="190" t="s">
        <v>191</v>
      </c>
      <c r="B21" s="193">
        <v>69</v>
      </c>
      <c r="C21" s="193">
        <v>85</v>
      </c>
      <c r="D21" s="193">
        <v>44</v>
      </c>
      <c r="E21" s="193">
        <v>19</v>
      </c>
      <c r="F21" s="193">
        <v>10</v>
      </c>
      <c r="G21" s="193">
        <v>12</v>
      </c>
      <c r="H21" s="222">
        <f t="shared" si="2"/>
        <v>239</v>
      </c>
      <c r="I21" s="191" t="s">
        <v>1188</v>
      </c>
    </row>
    <row r="22" spans="1:9" s="650" customFormat="1" ht="22.9" customHeight="1" x14ac:dyDescent="0.2">
      <c r="A22" s="644" t="s">
        <v>1011</v>
      </c>
      <c r="B22" s="649">
        <f t="shared" ref="B22:G22" si="5">SUM(B23:B25)</f>
        <v>747</v>
      </c>
      <c r="C22" s="649">
        <f>SUM(C23:C25)</f>
        <v>863</v>
      </c>
      <c r="D22" s="649">
        <f t="shared" si="5"/>
        <v>405</v>
      </c>
      <c r="E22" s="649">
        <f t="shared" si="5"/>
        <v>272</v>
      </c>
      <c r="F22" s="649">
        <f t="shared" si="5"/>
        <v>338</v>
      </c>
      <c r="G22" s="649">
        <f t="shared" si="5"/>
        <v>252</v>
      </c>
      <c r="H22" s="104">
        <f t="shared" si="2"/>
        <v>2877</v>
      </c>
      <c r="I22" s="646" t="s">
        <v>1010</v>
      </c>
    </row>
    <row r="23" spans="1:9" s="352" customFormat="1" ht="22.9" customHeight="1" x14ac:dyDescent="0.2">
      <c r="A23" s="190" t="s">
        <v>1662</v>
      </c>
      <c r="B23" s="193">
        <v>455</v>
      </c>
      <c r="C23" s="193">
        <v>399</v>
      </c>
      <c r="D23" s="193">
        <v>177</v>
      </c>
      <c r="E23" s="193">
        <v>163</v>
      </c>
      <c r="F23" s="193">
        <v>200</v>
      </c>
      <c r="G23" s="193">
        <v>136</v>
      </c>
      <c r="H23" s="222">
        <f t="shared" si="2"/>
        <v>1530</v>
      </c>
      <c r="I23" s="191" t="s">
        <v>189</v>
      </c>
    </row>
    <row r="24" spans="1:9" s="352" customFormat="1" ht="22.9" customHeight="1" x14ac:dyDescent="0.2">
      <c r="A24" s="190" t="s">
        <v>1663</v>
      </c>
      <c r="B24" s="193">
        <v>150</v>
      </c>
      <c r="C24" s="193">
        <v>242</v>
      </c>
      <c r="D24" s="193">
        <v>109</v>
      </c>
      <c r="E24" s="193">
        <v>53</v>
      </c>
      <c r="F24" s="193">
        <v>91</v>
      </c>
      <c r="G24" s="193">
        <v>87</v>
      </c>
      <c r="H24" s="222">
        <f t="shared" si="2"/>
        <v>732</v>
      </c>
      <c r="I24" s="191" t="s">
        <v>190</v>
      </c>
    </row>
    <row r="25" spans="1:9" s="352" customFormat="1" ht="22.9" customHeight="1" x14ac:dyDescent="0.2">
      <c r="A25" s="647" t="s">
        <v>191</v>
      </c>
      <c r="B25" s="193">
        <v>142</v>
      </c>
      <c r="C25" s="193">
        <v>222</v>
      </c>
      <c r="D25" s="193">
        <v>119</v>
      </c>
      <c r="E25" s="193">
        <v>56</v>
      </c>
      <c r="F25" s="193">
        <v>47</v>
      </c>
      <c r="G25" s="193">
        <v>29</v>
      </c>
      <c r="H25" s="554">
        <f t="shared" si="2"/>
        <v>615</v>
      </c>
      <c r="I25" s="648" t="s">
        <v>1188</v>
      </c>
    </row>
    <row r="26" spans="1:9" s="650" customFormat="1" ht="22.9" customHeight="1" x14ac:dyDescent="0.2">
      <c r="A26" s="651" t="s">
        <v>1014</v>
      </c>
      <c r="B26" s="652">
        <f t="shared" ref="B26:G26" si="6">SUM(B27:B29)</f>
        <v>307</v>
      </c>
      <c r="C26" s="652">
        <f t="shared" si="6"/>
        <v>631</v>
      </c>
      <c r="D26" s="652">
        <f t="shared" si="6"/>
        <v>362</v>
      </c>
      <c r="E26" s="652">
        <f t="shared" si="6"/>
        <v>211</v>
      </c>
      <c r="F26" s="652">
        <f t="shared" si="6"/>
        <v>316</v>
      </c>
      <c r="G26" s="652">
        <f t="shared" si="6"/>
        <v>243</v>
      </c>
      <c r="H26" s="102">
        <f t="shared" si="2"/>
        <v>2070</v>
      </c>
      <c r="I26" s="653" t="s">
        <v>1013</v>
      </c>
    </row>
    <row r="27" spans="1:9" s="352" customFormat="1" ht="22.9" customHeight="1" x14ac:dyDescent="0.2">
      <c r="A27" s="190" t="s">
        <v>1662</v>
      </c>
      <c r="B27" s="193">
        <v>174</v>
      </c>
      <c r="C27" s="193">
        <v>241</v>
      </c>
      <c r="D27" s="193">
        <v>124</v>
      </c>
      <c r="E27" s="193">
        <v>104</v>
      </c>
      <c r="F27" s="193">
        <v>187</v>
      </c>
      <c r="G27" s="193">
        <v>117</v>
      </c>
      <c r="H27" s="222">
        <f t="shared" si="2"/>
        <v>947</v>
      </c>
      <c r="I27" s="191" t="s">
        <v>189</v>
      </c>
    </row>
    <row r="28" spans="1:9" s="352" customFormat="1" ht="22.9" customHeight="1" x14ac:dyDescent="0.2">
      <c r="A28" s="190" t="s">
        <v>1663</v>
      </c>
      <c r="B28" s="193">
        <v>42</v>
      </c>
      <c r="C28" s="193">
        <v>242</v>
      </c>
      <c r="D28" s="193">
        <v>145</v>
      </c>
      <c r="E28" s="193">
        <v>66</v>
      </c>
      <c r="F28" s="193">
        <v>88</v>
      </c>
      <c r="G28" s="193">
        <v>93</v>
      </c>
      <c r="H28" s="222">
        <f t="shared" si="2"/>
        <v>676</v>
      </c>
      <c r="I28" s="191" t="s">
        <v>190</v>
      </c>
    </row>
    <row r="29" spans="1:9" s="352" customFormat="1" ht="22.9" customHeight="1" x14ac:dyDescent="0.2">
      <c r="A29" s="190" t="s">
        <v>191</v>
      </c>
      <c r="B29" s="193">
        <v>91</v>
      </c>
      <c r="C29" s="193">
        <v>148</v>
      </c>
      <c r="D29" s="193">
        <v>93</v>
      </c>
      <c r="E29" s="193">
        <v>41</v>
      </c>
      <c r="F29" s="193">
        <v>41</v>
      </c>
      <c r="G29" s="193">
        <v>33</v>
      </c>
      <c r="H29" s="222">
        <f t="shared" si="2"/>
        <v>447</v>
      </c>
      <c r="I29" s="191" t="s">
        <v>1188</v>
      </c>
    </row>
    <row r="30" spans="1:9" s="650" customFormat="1" ht="25.15" customHeight="1" x14ac:dyDescent="0.2">
      <c r="A30" s="644" t="s">
        <v>1124</v>
      </c>
      <c r="B30" s="649">
        <f t="shared" ref="B30:G30" si="7">SUM(B31:B33)</f>
        <v>245</v>
      </c>
      <c r="C30" s="649">
        <f t="shared" si="7"/>
        <v>343</v>
      </c>
      <c r="D30" s="649">
        <f t="shared" si="7"/>
        <v>172</v>
      </c>
      <c r="E30" s="649">
        <f t="shared" si="7"/>
        <v>116</v>
      </c>
      <c r="F30" s="649">
        <f t="shared" si="7"/>
        <v>193</v>
      </c>
      <c r="G30" s="649">
        <f t="shared" si="7"/>
        <v>169</v>
      </c>
      <c r="H30" s="104">
        <f t="shared" si="2"/>
        <v>1238</v>
      </c>
      <c r="I30" s="646" t="s">
        <v>1016</v>
      </c>
    </row>
    <row r="31" spans="1:9" s="352" customFormat="1" ht="22.9" customHeight="1" x14ac:dyDescent="0.2">
      <c r="A31" s="190" t="s">
        <v>1662</v>
      </c>
      <c r="B31" s="193">
        <v>134</v>
      </c>
      <c r="C31" s="193">
        <v>186</v>
      </c>
      <c r="D31" s="193">
        <v>87</v>
      </c>
      <c r="E31" s="193">
        <v>73</v>
      </c>
      <c r="F31" s="193">
        <v>114</v>
      </c>
      <c r="G31" s="193">
        <v>94</v>
      </c>
      <c r="H31" s="222">
        <f t="shared" si="2"/>
        <v>688</v>
      </c>
      <c r="I31" s="191" t="s">
        <v>189</v>
      </c>
    </row>
    <row r="32" spans="1:9" s="352" customFormat="1" ht="22.9" customHeight="1" x14ac:dyDescent="0.2">
      <c r="A32" s="190" t="s">
        <v>1663</v>
      </c>
      <c r="B32" s="193">
        <v>27</v>
      </c>
      <c r="C32" s="193">
        <v>66</v>
      </c>
      <c r="D32" s="193">
        <v>35</v>
      </c>
      <c r="E32" s="193">
        <v>19</v>
      </c>
      <c r="F32" s="193">
        <v>53</v>
      </c>
      <c r="G32" s="193">
        <v>53</v>
      </c>
      <c r="H32" s="222">
        <f t="shared" si="2"/>
        <v>253</v>
      </c>
      <c r="I32" s="191" t="s">
        <v>190</v>
      </c>
    </row>
    <row r="33" spans="1:9" s="352" customFormat="1" ht="22.9" customHeight="1" x14ac:dyDescent="0.2">
      <c r="A33" s="190" t="s">
        <v>191</v>
      </c>
      <c r="B33" s="193">
        <v>84</v>
      </c>
      <c r="C33" s="193">
        <v>91</v>
      </c>
      <c r="D33" s="193">
        <v>50</v>
      </c>
      <c r="E33" s="193">
        <v>24</v>
      </c>
      <c r="F33" s="193">
        <v>26</v>
      </c>
      <c r="G33" s="193">
        <v>22</v>
      </c>
      <c r="H33" s="222">
        <f t="shared" si="2"/>
        <v>297</v>
      </c>
      <c r="I33" s="191" t="s">
        <v>1188</v>
      </c>
    </row>
    <row r="34" spans="1:9" s="650" customFormat="1" ht="22.9" customHeight="1" x14ac:dyDescent="0.2">
      <c r="A34" s="644" t="s">
        <v>196</v>
      </c>
      <c r="B34" s="649">
        <f t="shared" ref="B34:G34" si="8">SUM(B35:B37)</f>
        <v>200</v>
      </c>
      <c r="C34" s="649">
        <f t="shared" si="8"/>
        <v>383</v>
      </c>
      <c r="D34" s="649">
        <f t="shared" si="8"/>
        <v>190</v>
      </c>
      <c r="E34" s="649">
        <f t="shared" si="8"/>
        <v>125</v>
      </c>
      <c r="F34" s="649">
        <f t="shared" si="8"/>
        <v>156</v>
      </c>
      <c r="G34" s="649">
        <f t="shared" si="8"/>
        <v>153</v>
      </c>
      <c r="H34" s="104">
        <f t="shared" si="2"/>
        <v>1207</v>
      </c>
      <c r="I34" s="646" t="s">
        <v>197</v>
      </c>
    </row>
    <row r="35" spans="1:9" s="352" customFormat="1" ht="22.9" customHeight="1" x14ac:dyDescent="0.2">
      <c r="A35" s="190" t="s">
        <v>1662</v>
      </c>
      <c r="B35" s="193">
        <v>102</v>
      </c>
      <c r="C35" s="193">
        <v>200</v>
      </c>
      <c r="D35" s="193">
        <v>78</v>
      </c>
      <c r="E35" s="193">
        <v>72</v>
      </c>
      <c r="F35" s="193">
        <v>92</v>
      </c>
      <c r="G35" s="193">
        <v>89</v>
      </c>
      <c r="H35" s="222">
        <f t="shared" si="2"/>
        <v>633</v>
      </c>
      <c r="I35" s="191" t="s">
        <v>189</v>
      </c>
    </row>
    <row r="36" spans="1:9" s="352" customFormat="1" ht="22.9" customHeight="1" x14ac:dyDescent="0.2">
      <c r="A36" s="190" t="s">
        <v>1663</v>
      </c>
      <c r="B36" s="193">
        <v>20</v>
      </c>
      <c r="C36" s="193">
        <v>105</v>
      </c>
      <c r="D36" s="193">
        <v>68</v>
      </c>
      <c r="E36" s="193">
        <v>34</v>
      </c>
      <c r="F36" s="193">
        <v>42</v>
      </c>
      <c r="G36" s="193">
        <v>52</v>
      </c>
      <c r="H36" s="222">
        <f t="shared" si="2"/>
        <v>321</v>
      </c>
      <c r="I36" s="191" t="s">
        <v>190</v>
      </c>
    </row>
    <row r="37" spans="1:9" s="352" customFormat="1" ht="22.9" customHeight="1" x14ac:dyDescent="0.2">
      <c r="A37" s="190" t="s">
        <v>191</v>
      </c>
      <c r="B37" s="193">
        <v>78</v>
      </c>
      <c r="C37" s="193">
        <v>78</v>
      </c>
      <c r="D37" s="193">
        <v>44</v>
      </c>
      <c r="E37" s="193">
        <v>19</v>
      </c>
      <c r="F37" s="193">
        <v>22</v>
      </c>
      <c r="G37" s="193">
        <v>12</v>
      </c>
      <c r="H37" s="222">
        <f t="shared" si="2"/>
        <v>253</v>
      </c>
      <c r="I37" s="191" t="s">
        <v>1188</v>
      </c>
    </row>
    <row r="38" spans="1:9" s="650" customFormat="1" ht="22.9" customHeight="1" x14ac:dyDescent="0.2">
      <c r="A38" s="644" t="s">
        <v>34</v>
      </c>
      <c r="B38" s="649">
        <f t="shared" ref="B38:G38" si="9">SUM(B39:B41)</f>
        <v>46</v>
      </c>
      <c r="C38" s="649">
        <f t="shared" si="9"/>
        <v>166</v>
      </c>
      <c r="D38" s="649">
        <f t="shared" si="9"/>
        <v>102</v>
      </c>
      <c r="E38" s="649">
        <f t="shared" si="9"/>
        <v>37</v>
      </c>
      <c r="F38" s="649">
        <f t="shared" si="9"/>
        <v>22</v>
      </c>
      <c r="G38" s="649">
        <f t="shared" si="9"/>
        <v>6</v>
      </c>
      <c r="H38" s="104">
        <f t="shared" si="2"/>
        <v>379</v>
      </c>
      <c r="I38" s="646" t="s">
        <v>198</v>
      </c>
    </row>
    <row r="39" spans="1:9" s="352" customFormat="1" ht="22.9" customHeight="1" x14ac:dyDescent="0.2">
      <c r="A39" s="190" t="s">
        <v>1662</v>
      </c>
      <c r="B39" s="193">
        <v>23</v>
      </c>
      <c r="C39" s="193">
        <v>19</v>
      </c>
      <c r="D39" s="193">
        <v>12</v>
      </c>
      <c r="E39" s="193">
        <v>5</v>
      </c>
      <c r="F39" s="193">
        <v>2</v>
      </c>
      <c r="G39" s="193">
        <v>1</v>
      </c>
      <c r="H39" s="222">
        <f t="shared" si="2"/>
        <v>62</v>
      </c>
      <c r="I39" s="191" t="s">
        <v>189</v>
      </c>
    </row>
    <row r="40" spans="1:9" s="352" customFormat="1" ht="22.9" customHeight="1" x14ac:dyDescent="0.2">
      <c r="A40" s="190" t="s">
        <v>1663</v>
      </c>
      <c r="B40" s="193">
        <v>8</v>
      </c>
      <c r="C40" s="193">
        <v>92</v>
      </c>
      <c r="D40" s="193">
        <v>48</v>
      </c>
      <c r="E40" s="193">
        <v>22</v>
      </c>
      <c r="F40" s="193">
        <v>13</v>
      </c>
      <c r="G40" s="193">
        <v>4</v>
      </c>
      <c r="H40" s="222">
        <f t="shared" si="2"/>
        <v>187</v>
      </c>
      <c r="I40" s="191" t="s">
        <v>190</v>
      </c>
    </row>
    <row r="41" spans="1:9" s="352" customFormat="1" ht="22.9" customHeight="1" x14ac:dyDescent="0.2">
      <c r="A41" s="195" t="s">
        <v>191</v>
      </c>
      <c r="B41" s="196">
        <v>15</v>
      </c>
      <c r="C41" s="196">
        <v>55</v>
      </c>
      <c r="D41" s="196">
        <v>42</v>
      </c>
      <c r="E41" s="196">
        <v>10</v>
      </c>
      <c r="F41" s="196">
        <v>7</v>
      </c>
      <c r="G41" s="196">
        <v>1</v>
      </c>
      <c r="H41" s="488">
        <f t="shared" si="2"/>
        <v>130</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49E0-48D3-4DB7-952C-F9F5D0FDD8DD}">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296</v>
      </c>
    </row>
    <row r="3" spans="1:12" s="7" customFormat="1" ht="36" customHeight="1" x14ac:dyDescent="0.2">
      <c r="A3" s="1647" t="s">
        <v>1680</v>
      </c>
      <c r="B3" s="1647"/>
      <c r="C3" s="1647"/>
      <c r="D3" s="1647"/>
      <c r="E3" s="1647"/>
      <c r="F3" s="1647"/>
      <c r="G3" s="1647"/>
      <c r="H3" s="1647"/>
      <c r="I3" s="1647"/>
    </row>
    <row r="4" spans="1:12" s="12" customFormat="1" x14ac:dyDescent="0.2">
      <c r="A4" s="34" t="s">
        <v>283</v>
      </c>
      <c r="B4" s="1801"/>
      <c r="C4" s="1801"/>
      <c r="D4" s="1801"/>
      <c r="E4" s="1801"/>
      <c r="F4" s="1801"/>
      <c r="G4" s="1801"/>
      <c r="H4" s="1801"/>
      <c r="I4" s="23" t="s">
        <v>1886</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1007</v>
      </c>
      <c r="C8" s="254">
        <v>1749</v>
      </c>
      <c r="D8" s="254">
        <v>909</v>
      </c>
      <c r="E8" s="254">
        <v>1016</v>
      </c>
      <c r="F8" s="254">
        <v>1598</v>
      </c>
      <c r="G8" s="254">
        <v>468</v>
      </c>
      <c r="H8" s="254">
        <f>SUM(B8:G8)</f>
        <v>6747</v>
      </c>
      <c r="I8" s="255" t="s">
        <v>186</v>
      </c>
    </row>
    <row r="9" spans="1:12" s="38" customFormat="1" ht="22.9" customHeight="1" x14ac:dyDescent="0.2">
      <c r="A9" s="256" t="s">
        <v>1690</v>
      </c>
      <c r="B9" s="257">
        <f t="shared" ref="B9:G9" si="0">B10+B14+B18+B22+B26+B30+B34+B38</f>
        <v>1573</v>
      </c>
      <c r="C9" s="257">
        <f t="shared" si="0"/>
        <v>2904</v>
      </c>
      <c r="D9" s="257">
        <f t="shared" si="0"/>
        <v>1471</v>
      </c>
      <c r="E9" s="257">
        <f t="shared" si="0"/>
        <v>1873</v>
      </c>
      <c r="F9" s="257">
        <f t="shared" si="0"/>
        <v>3725</v>
      </c>
      <c r="G9" s="257">
        <f t="shared" si="0"/>
        <v>1680</v>
      </c>
      <c r="H9" s="257">
        <f>H10+H14+H18+H22+H26+H30+H34+H38</f>
        <v>13226</v>
      </c>
      <c r="I9" s="258" t="s">
        <v>187</v>
      </c>
    </row>
    <row r="10" spans="1:12" s="650" customFormat="1" ht="22.9" customHeight="1" x14ac:dyDescent="0.2">
      <c r="A10" s="644" t="s">
        <v>1123</v>
      </c>
      <c r="B10" s="649">
        <f t="shared" ref="B10:G10" si="1">SUM(B11:B13)</f>
        <v>228</v>
      </c>
      <c r="C10" s="649">
        <f t="shared" si="1"/>
        <v>336</v>
      </c>
      <c r="D10" s="649">
        <f t="shared" si="1"/>
        <v>188</v>
      </c>
      <c r="E10" s="649">
        <f t="shared" si="1"/>
        <v>315</v>
      </c>
      <c r="F10" s="649">
        <f t="shared" si="1"/>
        <v>769</v>
      </c>
      <c r="G10" s="649">
        <f t="shared" si="1"/>
        <v>306</v>
      </c>
      <c r="H10" s="104">
        <f>SUM(B10:G10)</f>
        <v>2142</v>
      </c>
      <c r="I10" s="646" t="s">
        <v>188</v>
      </c>
    </row>
    <row r="11" spans="1:12" s="352" customFormat="1" ht="22.9" customHeight="1" x14ac:dyDescent="0.2">
      <c r="A11" s="190" t="s">
        <v>1662</v>
      </c>
      <c r="B11" s="193">
        <v>128</v>
      </c>
      <c r="C11" s="193">
        <v>177</v>
      </c>
      <c r="D11" s="193">
        <v>92</v>
      </c>
      <c r="E11" s="193">
        <v>186</v>
      </c>
      <c r="F11" s="193">
        <v>477</v>
      </c>
      <c r="G11" s="193">
        <v>212</v>
      </c>
      <c r="H11" s="222">
        <f t="shared" ref="H11:H41" si="2">SUM(B11:G11)</f>
        <v>1272</v>
      </c>
      <c r="I11" s="191" t="s">
        <v>189</v>
      </c>
    </row>
    <row r="12" spans="1:12" s="352" customFormat="1" ht="22.9" customHeight="1" x14ac:dyDescent="0.2">
      <c r="A12" s="190" t="s">
        <v>1663</v>
      </c>
      <c r="B12" s="193">
        <v>72</v>
      </c>
      <c r="C12" s="193">
        <v>109</v>
      </c>
      <c r="D12" s="193">
        <v>79</v>
      </c>
      <c r="E12" s="193">
        <v>91</v>
      </c>
      <c r="F12" s="193">
        <v>215</v>
      </c>
      <c r="G12" s="193">
        <v>77</v>
      </c>
      <c r="H12" s="222">
        <f t="shared" si="2"/>
        <v>643</v>
      </c>
      <c r="I12" s="191" t="s">
        <v>190</v>
      </c>
    </row>
    <row r="13" spans="1:12" s="352" customFormat="1" ht="22.9" customHeight="1" x14ac:dyDescent="0.2">
      <c r="A13" s="190" t="s">
        <v>191</v>
      </c>
      <c r="B13" s="193">
        <v>28</v>
      </c>
      <c r="C13" s="193">
        <v>50</v>
      </c>
      <c r="D13" s="193">
        <v>17</v>
      </c>
      <c r="E13" s="193">
        <v>38</v>
      </c>
      <c r="F13" s="193">
        <v>77</v>
      </c>
      <c r="G13" s="193">
        <v>17</v>
      </c>
      <c r="H13" s="222">
        <f t="shared" si="2"/>
        <v>227</v>
      </c>
      <c r="I13" s="191" t="s">
        <v>1188</v>
      </c>
    </row>
    <row r="14" spans="1:12" s="650" customFormat="1" ht="22.9" customHeight="1" x14ac:dyDescent="0.2">
      <c r="A14" s="644" t="s">
        <v>192</v>
      </c>
      <c r="B14" s="649">
        <f t="shared" ref="B14:G14" si="3">SUM(B15:B17)</f>
        <v>288</v>
      </c>
      <c r="C14" s="649">
        <f t="shared" si="3"/>
        <v>353</v>
      </c>
      <c r="D14" s="649">
        <f t="shared" si="3"/>
        <v>163</v>
      </c>
      <c r="E14" s="649">
        <f t="shared" si="3"/>
        <v>236</v>
      </c>
      <c r="F14" s="649">
        <f t="shared" si="3"/>
        <v>554</v>
      </c>
      <c r="G14" s="649">
        <f t="shared" si="3"/>
        <v>268</v>
      </c>
      <c r="H14" s="104">
        <f t="shared" si="2"/>
        <v>1862</v>
      </c>
      <c r="I14" s="646" t="s">
        <v>193</v>
      </c>
    </row>
    <row r="15" spans="1:12" s="352" customFormat="1" ht="22.9" customHeight="1" x14ac:dyDescent="0.2">
      <c r="A15" s="190" t="s">
        <v>1662</v>
      </c>
      <c r="B15" s="193">
        <v>216</v>
      </c>
      <c r="C15" s="193">
        <v>183</v>
      </c>
      <c r="D15" s="193">
        <v>92</v>
      </c>
      <c r="E15" s="193">
        <v>160</v>
      </c>
      <c r="F15" s="193">
        <v>403</v>
      </c>
      <c r="G15" s="193">
        <v>187</v>
      </c>
      <c r="H15" s="222">
        <f t="shared" si="2"/>
        <v>1241</v>
      </c>
      <c r="I15" s="191" t="s">
        <v>189</v>
      </c>
    </row>
    <row r="16" spans="1:12" s="352" customFormat="1" ht="22.9" customHeight="1" x14ac:dyDescent="0.2">
      <c r="A16" s="190" t="s">
        <v>1663</v>
      </c>
      <c r="B16" s="193">
        <v>54</v>
      </c>
      <c r="C16" s="193">
        <v>122</v>
      </c>
      <c r="D16" s="193">
        <v>57</v>
      </c>
      <c r="E16" s="193">
        <v>62</v>
      </c>
      <c r="F16" s="193">
        <v>118</v>
      </c>
      <c r="G16" s="193">
        <v>70</v>
      </c>
      <c r="H16" s="222">
        <f t="shared" si="2"/>
        <v>483</v>
      </c>
      <c r="I16" s="191" t="s">
        <v>190</v>
      </c>
    </row>
    <row r="17" spans="1:9" s="352" customFormat="1" ht="22.9" customHeight="1" x14ac:dyDescent="0.2">
      <c r="A17" s="190" t="s">
        <v>191</v>
      </c>
      <c r="B17" s="193">
        <v>18</v>
      </c>
      <c r="C17" s="193">
        <v>48</v>
      </c>
      <c r="D17" s="193">
        <v>14</v>
      </c>
      <c r="E17" s="193">
        <v>14</v>
      </c>
      <c r="F17" s="193">
        <v>33</v>
      </c>
      <c r="G17" s="193">
        <v>11</v>
      </c>
      <c r="H17" s="222">
        <f t="shared" si="2"/>
        <v>138</v>
      </c>
      <c r="I17" s="191" t="s">
        <v>1188</v>
      </c>
    </row>
    <row r="18" spans="1:9" s="650" customFormat="1" ht="22.9" customHeight="1" x14ac:dyDescent="0.2">
      <c r="A18" s="644" t="s">
        <v>194</v>
      </c>
      <c r="B18" s="649">
        <f t="shared" ref="B18:G18" si="4">SUM(B19:B21)</f>
        <v>123</v>
      </c>
      <c r="C18" s="649">
        <f t="shared" si="4"/>
        <v>198</v>
      </c>
      <c r="D18" s="649">
        <f t="shared" si="4"/>
        <v>101</v>
      </c>
      <c r="E18" s="649">
        <f t="shared" si="4"/>
        <v>142</v>
      </c>
      <c r="F18" s="649">
        <f t="shared" si="4"/>
        <v>241</v>
      </c>
      <c r="G18" s="649">
        <f t="shared" si="4"/>
        <v>144</v>
      </c>
      <c r="H18" s="104">
        <f t="shared" si="2"/>
        <v>949</v>
      </c>
      <c r="I18" s="646" t="s">
        <v>195</v>
      </c>
    </row>
    <row r="19" spans="1:9" s="352" customFormat="1" ht="22.9" customHeight="1" x14ac:dyDescent="0.2">
      <c r="A19" s="190" t="s">
        <v>1662</v>
      </c>
      <c r="B19" s="193">
        <v>77</v>
      </c>
      <c r="C19" s="193">
        <v>88</v>
      </c>
      <c r="D19" s="193">
        <v>48</v>
      </c>
      <c r="E19" s="193">
        <v>85</v>
      </c>
      <c r="F19" s="193">
        <v>141</v>
      </c>
      <c r="G19" s="193">
        <v>86</v>
      </c>
      <c r="H19" s="222">
        <f t="shared" si="2"/>
        <v>525</v>
      </c>
      <c r="I19" s="191" t="s">
        <v>189</v>
      </c>
    </row>
    <row r="20" spans="1:9" s="352" customFormat="1" ht="22.9" customHeight="1" x14ac:dyDescent="0.2">
      <c r="A20" s="190" t="s">
        <v>1663</v>
      </c>
      <c r="B20" s="193">
        <v>27</v>
      </c>
      <c r="C20" s="193">
        <v>46</v>
      </c>
      <c r="D20" s="193">
        <v>32</v>
      </c>
      <c r="E20" s="193">
        <v>35</v>
      </c>
      <c r="F20" s="193">
        <v>68</v>
      </c>
      <c r="G20" s="193">
        <v>42</v>
      </c>
      <c r="H20" s="222">
        <f t="shared" si="2"/>
        <v>250</v>
      </c>
      <c r="I20" s="191" t="s">
        <v>190</v>
      </c>
    </row>
    <row r="21" spans="1:9" s="352" customFormat="1" ht="22.9" customHeight="1" x14ac:dyDescent="0.2">
      <c r="A21" s="190" t="s">
        <v>191</v>
      </c>
      <c r="B21" s="193">
        <v>19</v>
      </c>
      <c r="C21" s="193">
        <v>64</v>
      </c>
      <c r="D21" s="193">
        <v>21</v>
      </c>
      <c r="E21" s="193">
        <v>22</v>
      </c>
      <c r="F21" s="193">
        <v>32</v>
      </c>
      <c r="G21" s="193">
        <v>16</v>
      </c>
      <c r="H21" s="222">
        <f t="shared" si="2"/>
        <v>174</v>
      </c>
      <c r="I21" s="191" t="s">
        <v>1188</v>
      </c>
    </row>
    <row r="22" spans="1:9" s="650" customFormat="1" ht="22.9" customHeight="1" x14ac:dyDescent="0.2">
      <c r="A22" s="644" t="s">
        <v>1011</v>
      </c>
      <c r="B22" s="649">
        <f t="shared" ref="B22:G22" si="5">SUM(B23:B25)</f>
        <v>514</v>
      </c>
      <c r="C22" s="649">
        <f>SUM(C23:C25)</f>
        <v>750</v>
      </c>
      <c r="D22" s="649">
        <f t="shared" si="5"/>
        <v>315</v>
      </c>
      <c r="E22" s="649">
        <f t="shared" si="5"/>
        <v>325</v>
      </c>
      <c r="F22" s="649">
        <f t="shared" si="5"/>
        <v>607</v>
      </c>
      <c r="G22" s="649">
        <f t="shared" si="5"/>
        <v>294</v>
      </c>
      <c r="H22" s="104">
        <f t="shared" si="2"/>
        <v>2805</v>
      </c>
      <c r="I22" s="646" t="s">
        <v>1010</v>
      </c>
    </row>
    <row r="23" spans="1:9" s="352" customFormat="1" ht="22.9" customHeight="1" x14ac:dyDescent="0.2">
      <c r="A23" s="190" t="s">
        <v>1662</v>
      </c>
      <c r="B23" s="193">
        <v>207</v>
      </c>
      <c r="C23" s="193">
        <v>194</v>
      </c>
      <c r="D23" s="193">
        <v>98</v>
      </c>
      <c r="E23" s="193">
        <v>139</v>
      </c>
      <c r="F23" s="193">
        <v>313</v>
      </c>
      <c r="G23" s="193">
        <v>152</v>
      </c>
      <c r="H23" s="222">
        <f t="shared" si="2"/>
        <v>1103</v>
      </c>
      <c r="I23" s="191" t="s">
        <v>189</v>
      </c>
    </row>
    <row r="24" spans="1:9" s="352" customFormat="1" ht="22.9" customHeight="1" x14ac:dyDescent="0.2">
      <c r="A24" s="190" t="s">
        <v>1663</v>
      </c>
      <c r="B24" s="193">
        <v>194</v>
      </c>
      <c r="C24" s="193">
        <v>316</v>
      </c>
      <c r="D24" s="193">
        <v>121</v>
      </c>
      <c r="E24" s="193">
        <v>109</v>
      </c>
      <c r="F24" s="193">
        <v>199</v>
      </c>
      <c r="G24" s="193">
        <v>101</v>
      </c>
      <c r="H24" s="222">
        <f t="shared" si="2"/>
        <v>1040</v>
      </c>
      <c r="I24" s="191" t="s">
        <v>190</v>
      </c>
    </row>
    <row r="25" spans="1:9" s="352" customFormat="1" ht="22.9" customHeight="1" x14ac:dyDescent="0.2">
      <c r="A25" s="647" t="s">
        <v>191</v>
      </c>
      <c r="B25" s="193">
        <v>113</v>
      </c>
      <c r="C25" s="193">
        <v>240</v>
      </c>
      <c r="D25" s="193">
        <v>96</v>
      </c>
      <c r="E25" s="193">
        <v>77</v>
      </c>
      <c r="F25" s="193">
        <v>95</v>
      </c>
      <c r="G25" s="193">
        <v>41</v>
      </c>
      <c r="H25" s="554">
        <f t="shared" si="2"/>
        <v>662</v>
      </c>
      <c r="I25" s="648" t="s">
        <v>1188</v>
      </c>
    </row>
    <row r="26" spans="1:9" s="650" customFormat="1" ht="22.9" customHeight="1" x14ac:dyDescent="0.2">
      <c r="A26" s="651" t="s">
        <v>1014</v>
      </c>
      <c r="B26" s="652">
        <f t="shared" ref="B26:G26" si="6">SUM(B27:B29)</f>
        <v>201</v>
      </c>
      <c r="C26" s="652">
        <f t="shared" si="6"/>
        <v>555</v>
      </c>
      <c r="D26" s="652">
        <f t="shared" si="6"/>
        <v>326</v>
      </c>
      <c r="E26" s="652">
        <f t="shared" si="6"/>
        <v>372</v>
      </c>
      <c r="F26" s="652">
        <f t="shared" si="6"/>
        <v>663</v>
      </c>
      <c r="G26" s="652">
        <f t="shared" si="6"/>
        <v>278</v>
      </c>
      <c r="H26" s="102">
        <f t="shared" si="2"/>
        <v>2395</v>
      </c>
      <c r="I26" s="653" t="s">
        <v>1013</v>
      </c>
    </row>
    <row r="27" spans="1:9" s="352" customFormat="1" ht="22.9" customHeight="1" x14ac:dyDescent="0.2">
      <c r="A27" s="190" t="s">
        <v>1662</v>
      </c>
      <c r="B27" s="193">
        <v>135</v>
      </c>
      <c r="C27" s="193">
        <v>183</v>
      </c>
      <c r="D27" s="193">
        <v>77</v>
      </c>
      <c r="E27" s="193">
        <v>123</v>
      </c>
      <c r="F27" s="193">
        <v>290</v>
      </c>
      <c r="G27" s="193">
        <v>128</v>
      </c>
      <c r="H27" s="222">
        <f t="shared" si="2"/>
        <v>936</v>
      </c>
      <c r="I27" s="191" t="s">
        <v>189</v>
      </c>
    </row>
    <row r="28" spans="1:9" s="352" customFormat="1" ht="22.9" customHeight="1" x14ac:dyDescent="0.2">
      <c r="A28" s="190" t="s">
        <v>1663</v>
      </c>
      <c r="B28" s="193">
        <v>41</v>
      </c>
      <c r="C28" s="193">
        <v>260</v>
      </c>
      <c r="D28" s="193">
        <v>195</v>
      </c>
      <c r="E28" s="193">
        <v>199</v>
      </c>
      <c r="F28" s="193">
        <v>283</v>
      </c>
      <c r="G28" s="193">
        <v>110</v>
      </c>
      <c r="H28" s="222">
        <f t="shared" si="2"/>
        <v>1088</v>
      </c>
      <c r="I28" s="191" t="s">
        <v>190</v>
      </c>
    </row>
    <row r="29" spans="1:9" s="352" customFormat="1" ht="22.9" customHeight="1" x14ac:dyDescent="0.2">
      <c r="A29" s="190" t="s">
        <v>191</v>
      </c>
      <c r="B29" s="193">
        <v>25</v>
      </c>
      <c r="C29" s="193">
        <v>112</v>
      </c>
      <c r="D29" s="193">
        <v>54</v>
      </c>
      <c r="E29" s="193">
        <v>50</v>
      </c>
      <c r="F29" s="193">
        <v>90</v>
      </c>
      <c r="G29" s="193">
        <v>40</v>
      </c>
      <c r="H29" s="222">
        <f t="shared" si="2"/>
        <v>371</v>
      </c>
      <c r="I29" s="191" t="s">
        <v>1188</v>
      </c>
    </row>
    <row r="30" spans="1:9" s="650" customFormat="1" ht="25.15" customHeight="1" x14ac:dyDescent="0.2">
      <c r="A30" s="644" t="s">
        <v>1124</v>
      </c>
      <c r="B30" s="649">
        <f t="shared" ref="B30:G30" si="7">SUM(B31:B33)</f>
        <v>100</v>
      </c>
      <c r="C30" s="649">
        <f t="shared" si="7"/>
        <v>232</v>
      </c>
      <c r="D30" s="649">
        <f t="shared" si="7"/>
        <v>103</v>
      </c>
      <c r="E30" s="649">
        <f t="shared" si="7"/>
        <v>151</v>
      </c>
      <c r="F30" s="649">
        <f t="shared" si="7"/>
        <v>350</v>
      </c>
      <c r="G30" s="649">
        <f t="shared" si="7"/>
        <v>200</v>
      </c>
      <c r="H30" s="104">
        <f t="shared" si="2"/>
        <v>1136</v>
      </c>
      <c r="I30" s="646" t="s">
        <v>1016</v>
      </c>
    </row>
    <row r="31" spans="1:9" s="352" customFormat="1" ht="22.9" customHeight="1" x14ac:dyDescent="0.2">
      <c r="A31" s="190" t="s">
        <v>1662</v>
      </c>
      <c r="B31" s="193">
        <v>50</v>
      </c>
      <c r="C31" s="193">
        <v>98</v>
      </c>
      <c r="D31" s="193">
        <v>47</v>
      </c>
      <c r="E31" s="193">
        <v>90</v>
      </c>
      <c r="F31" s="193">
        <v>200</v>
      </c>
      <c r="G31" s="193">
        <v>110</v>
      </c>
      <c r="H31" s="222">
        <f t="shared" si="2"/>
        <v>595</v>
      </c>
      <c r="I31" s="191" t="s">
        <v>189</v>
      </c>
    </row>
    <row r="32" spans="1:9" s="352" customFormat="1" ht="22.9" customHeight="1" x14ac:dyDescent="0.2">
      <c r="A32" s="190" t="s">
        <v>1663</v>
      </c>
      <c r="B32" s="193">
        <v>30</v>
      </c>
      <c r="C32" s="193">
        <v>73</v>
      </c>
      <c r="D32" s="193">
        <v>30</v>
      </c>
      <c r="E32" s="193">
        <v>33</v>
      </c>
      <c r="F32" s="193">
        <v>94</v>
      </c>
      <c r="G32" s="193">
        <v>64</v>
      </c>
      <c r="H32" s="222">
        <f t="shared" si="2"/>
        <v>324</v>
      </c>
      <c r="I32" s="191" t="s">
        <v>190</v>
      </c>
    </row>
    <row r="33" spans="1:9" s="352" customFormat="1" ht="22.9" customHeight="1" x14ac:dyDescent="0.2">
      <c r="A33" s="190" t="s">
        <v>191</v>
      </c>
      <c r="B33" s="193">
        <v>20</v>
      </c>
      <c r="C33" s="193">
        <v>61</v>
      </c>
      <c r="D33" s="193">
        <v>26</v>
      </c>
      <c r="E33" s="193">
        <v>28</v>
      </c>
      <c r="F33" s="193">
        <v>56</v>
      </c>
      <c r="G33" s="193">
        <v>26</v>
      </c>
      <c r="H33" s="222">
        <f t="shared" si="2"/>
        <v>217</v>
      </c>
      <c r="I33" s="191" t="s">
        <v>1188</v>
      </c>
    </row>
    <row r="34" spans="1:9" s="650" customFormat="1" ht="22.9" customHeight="1" x14ac:dyDescent="0.2">
      <c r="A34" s="644" t="s">
        <v>196</v>
      </c>
      <c r="B34" s="649">
        <f t="shared" ref="B34:G34" si="8">SUM(B35:B37)</f>
        <v>72</v>
      </c>
      <c r="C34" s="649">
        <f t="shared" si="8"/>
        <v>249</v>
      </c>
      <c r="D34" s="649">
        <f t="shared" si="8"/>
        <v>132</v>
      </c>
      <c r="E34" s="649">
        <f t="shared" si="8"/>
        <v>164</v>
      </c>
      <c r="F34" s="649">
        <f t="shared" si="8"/>
        <v>334</v>
      </c>
      <c r="G34" s="649">
        <f t="shared" si="8"/>
        <v>185</v>
      </c>
      <c r="H34" s="104">
        <f t="shared" si="2"/>
        <v>1136</v>
      </c>
      <c r="I34" s="646" t="s">
        <v>197</v>
      </c>
    </row>
    <row r="35" spans="1:9" s="352" customFormat="1" ht="22.9" customHeight="1" x14ac:dyDescent="0.2">
      <c r="A35" s="190" t="s">
        <v>1662</v>
      </c>
      <c r="B35" s="193">
        <v>40</v>
      </c>
      <c r="C35" s="193">
        <v>82</v>
      </c>
      <c r="D35" s="193">
        <v>38</v>
      </c>
      <c r="E35" s="193">
        <v>80</v>
      </c>
      <c r="F35" s="193">
        <v>171</v>
      </c>
      <c r="G35" s="193">
        <v>106</v>
      </c>
      <c r="H35" s="222">
        <f t="shared" si="2"/>
        <v>517</v>
      </c>
      <c r="I35" s="191" t="s">
        <v>189</v>
      </c>
    </row>
    <row r="36" spans="1:9" s="352" customFormat="1" ht="22.9" customHeight="1" x14ac:dyDescent="0.2">
      <c r="A36" s="190" t="s">
        <v>1663</v>
      </c>
      <c r="B36" s="193">
        <v>18</v>
      </c>
      <c r="C36" s="193">
        <v>128</v>
      </c>
      <c r="D36" s="193">
        <v>76</v>
      </c>
      <c r="E36" s="193">
        <v>64</v>
      </c>
      <c r="F36" s="193">
        <v>114</v>
      </c>
      <c r="G36" s="193">
        <v>62</v>
      </c>
      <c r="H36" s="222">
        <f t="shared" si="2"/>
        <v>462</v>
      </c>
      <c r="I36" s="191" t="s">
        <v>190</v>
      </c>
    </row>
    <row r="37" spans="1:9" s="352" customFormat="1" ht="22.9" customHeight="1" x14ac:dyDescent="0.2">
      <c r="A37" s="190" t="s">
        <v>191</v>
      </c>
      <c r="B37" s="193">
        <v>14</v>
      </c>
      <c r="C37" s="193">
        <v>39</v>
      </c>
      <c r="D37" s="193">
        <v>18</v>
      </c>
      <c r="E37" s="193">
        <v>20</v>
      </c>
      <c r="F37" s="193">
        <v>49</v>
      </c>
      <c r="G37" s="193">
        <v>17</v>
      </c>
      <c r="H37" s="222">
        <f t="shared" si="2"/>
        <v>157</v>
      </c>
      <c r="I37" s="191" t="s">
        <v>1188</v>
      </c>
    </row>
    <row r="38" spans="1:9" s="650" customFormat="1" ht="22.9" customHeight="1" x14ac:dyDescent="0.2">
      <c r="A38" s="644" t="s">
        <v>34</v>
      </c>
      <c r="B38" s="649">
        <f t="shared" ref="B38:G38" si="9">SUM(B39:B41)</f>
        <v>47</v>
      </c>
      <c r="C38" s="649">
        <f t="shared" si="9"/>
        <v>231</v>
      </c>
      <c r="D38" s="649">
        <f t="shared" si="9"/>
        <v>143</v>
      </c>
      <c r="E38" s="649">
        <f t="shared" si="9"/>
        <v>168</v>
      </c>
      <c r="F38" s="649">
        <f t="shared" si="9"/>
        <v>207</v>
      </c>
      <c r="G38" s="649">
        <f t="shared" si="9"/>
        <v>5</v>
      </c>
      <c r="H38" s="104">
        <f t="shared" si="2"/>
        <v>801</v>
      </c>
      <c r="I38" s="646" t="s">
        <v>198</v>
      </c>
    </row>
    <row r="39" spans="1:9" s="352" customFormat="1" ht="22.9" customHeight="1" x14ac:dyDescent="0.2">
      <c r="A39" s="190" t="s">
        <v>1662</v>
      </c>
      <c r="B39" s="193">
        <v>28</v>
      </c>
      <c r="C39" s="193">
        <v>36</v>
      </c>
      <c r="D39" s="193">
        <v>16</v>
      </c>
      <c r="E39" s="193">
        <v>7</v>
      </c>
      <c r="F39" s="193">
        <v>5</v>
      </c>
      <c r="G39" s="193">
        <v>1</v>
      </c>
      <c r="H39" s="222">
        <f t="shared" si="2"/>
        <v>93</v>
      </c>
      <c r="I39" s="191" t="s">
        <v>189</v>
      </c>
    </row>
    <row r="40" spans="1:9" s="352" customFormat="1" ht="22.9" customHeight="1" x14ac:dyDescent="0.2">
      <c r="A40" s="190" t="s">
        <v>1663</v>
      </c>
      <c r="B40" s="193">
        <v>9</v>
      </c>
      <c r="C40" s="193">
        <v>123</v>
      </c>
      <c r="D40" s="193">
        <v>89</v>
      </c>
      <c r="E40" s="193">
        <v>119</v>
      </c>
      <c r="F40" s="193">
        <v>162</v>
      </c>
      <c r="G40" s="193">
        <v>3</v>
      </c>
      <c r="H40" s="222">
        <f t="shared" si="2"/>
        <v>505</v>
      </c>
      <c r="I40" s="191" t="s">
        <v>190</v>
      </c>
    </row>
    <row r="41" spans="1:9" s="352" customFormat="1" ht="22.9" customHeight="1" x14ac:dyDescent="0.2">
      <c r="A41" s="195" t="s">
        <v>191</v>
      </c>
      <c r="B41" s="196">
        <v>10</v>
      </c>
      <c r="C41" s="196">
        <v>72</v>
      </c>
      <c r="D41" s="196">
        <v>38</v>
      </c>
      <c r="E41" s="196">
        <v>42</v>
      </c>
      <c r="F41" s="196">
        <v>40</v>
      </c>
      <c r="G41" s="196">
        <v>1</v>
      </c>
      <c r="H41" s="488">
        <f t="shared" si="2"/>
        <v>203</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5406-1BAC-4765-A630-ACE6C2C6608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298</v>
      </c>
    </row>
    <row r="3" spans="1:12" s="7" customFormat="1" ht="36" customHeight="1" x14ac:dyDescent="0.2">
      <c r="A3" s="1647" t="s">
        <v>1679</v>
      </c>
      <c r="B3" s="1647"/>
      <c r="C3" s="1647"/>
      <c r="D3" s="1647"/>
      <c r="E3" s="1647"/>
      <c r="F3" s="1647"/>
      <c r="G3" s="1647"/>
      <c r="H3" s="1647"/>
      <c r="I3" s="1647"/>
    </row>
    <row r="4" spans="1:12" s="12" customFormat="1" x14ac:dyDescent="0.2">
      <c r="A4" s="34" t="s">
        <v>285</v>
      </c>
      <c r="B4" s="1801"/>
      <c r="C4" s="1801"/>
      <c r="D4" s="1801"/>
      <c r="E4" s="1801"/>
      <c r="F4" s="1801"/>
      <c r="G4" s="1801"/>
      <c r="H4" s="1801"/>
      <c r="I4" s="23" t="s">
        <v>1887</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580</v>
      </c>
      <c r="C8" s="254">
        <v>923</v>
      </c>
      <c r="D8" s="254">
        <v>531</v>
      </c>
      <c r="E8" s="254">
        <v>528</v>
      </c>
      <c r="F8" s="254">
        <v>735</v>
      </c>
      <c r="G8" s="254">
        <v>95</v>
      </c>
      <c r="H8" s="254">
        <f>SUM(B8:G8)</f>
        <v>3392</v>
      </c>
      <c r="I8" s="255" t="s">
        <v>186</v>
      </c>
    </row>
    <row r="9" spans="1:12" s="38" customFormat="1" ht="22.9" customHeight="1" x14ac:dyDescent="0.2">
      <c r="A9" s="256" t="s">
        <v>1690</v>
      </c>
      <c r="B9" s="257">
        <f t="shared" ref="B9:G9" si="0">B10+B14+B18+B22+B26+B30+B34+B38</f>
        <v>871</v>
      </c>
      <c r="C9" s="257">
        <f t="shared" si="0"/>
        <v>1574</v>
      </c>
      <c r="D9" s="257">
        <f t="shared" si="0"/>
        <v>851</v>
      </c>
      <c r="E9" s="257">
        <f t="shared" si="0"/>
        <v>965</v>
      </c>
      <c r="F9" s="257">
        <f t="shared" si="0"/>
        <v>1636</v>
      </c>
      <c r="G9" s="257">
        <f t="shared" si="0"/>
        <v>363</v>
      </c>
      <c r="H9" s="257">
        <f>H10+H14+H18+H22+H26+H30+H34+H38</f>
        <v>6260</v>
      </c>
      <c r="I9" s="258" t="s">
        <v>187</v>
      </c>
    </row>
    <row r="10" spans="1:12" s="650" customFormat="1" ht="22.9" customHeight="1" x14ac:dyDescent="0.2">
      <c r="A10" s="644" t="s">
        <v>1123</v>
      </c>
      <c r="B10" s="649">
        <f t="shared" ref="B10:G10" si="1">SUM(B11:B13)</f>
        <v>122</v>
      </c>
      <c r="C10" s="649">
        <f t="shared" si="1"/>
        <v>153</v>
      </c>
      <c r="D10" s="649">
        <f t="shared" si="1"/>
        <v>99</v>
      </c>
      <c r="E10" s="649">
        <f t="shared" si="1"/>
        <v>153</v>
      </c>
      <c r="F10" s="649">
        <f t="shared" si="1"/>
        <v>306</v>
      </c>
      <c r="G10" s="649">
        <f t="shared" si="1"/>
        <v>59</v>
      </c>
      <c r="H10" s="104">
        <f>SUM(B10:G10)</f>
        <v>892</v>
      </c>
      <c r="I10" s="646" t="s">
        <v>188</v>
      </c>
    </row>
    <row r="11" spans="1:12" s="352" customFormat="1" ht="22.9" customHeight="1" x14ac:dyDescent="0.2">
      <c r="A11" s="190" t="s">
        <v>1662</v>
      </c>
      <c r="B11" s="193">
        <v>72</v>
      </c>
      <c r="C11" s="193">
        <v>88</v>
      </c>
      <c r="D11" s="193">
        <v>47</v>
      </c>
      <c r="E11" s="193">
        <v>95</v>
      </c>
      <c r="F11" s="193">
        <v>180</v>
      </c>
      <c r="G11" s="193">
        <v>37</v>
      </c>
      <c r="H11" s="222">
        <f t="shared" ref="H11:H41" si="2">SUM(B11:G11)</f>
        <v>519</v>
      </c>
      <c r="I11" s="191" t="s">
        <v>189</v>
      </c>
    </row>
    <row r="12" spans="1:12" s="352" customFormat="1" ht="22.9" customHeight="1" x14ac:dyDescent="0.2">
      <c r="A12" s="190" t="s">
        <v>1663</v>
      </c>
      <c r="B12" s="193">
        <v>40</v>
      </c>
      <c r="C12" s="193">
        <v>40</v>
      </c>
      <c r="D12" s="193">
        <v>42</v>
      </c>
      <c r="E12" s="193">
        <v>39</v>
      </c>
      <c r="F12" s="193">
        <v>91</v>
      </c>
      <c r="G12" s="193">
        <v>17</v>
      </c>
      <c r="H12" s="222">
        <f t="shared" si="2"/>
        <v>269</v>
      </c>
      <c r="I12" s="191" t="s">
        <v>190</v>
      </c>
    </row>
    <row r="13" spans="1:12" s="352" customFormat="1" ht="22.9" customHeight="1" x14ac:dyDescent="0.2">
      <c r="A13" s="190" t="s">
        <v>191</v>
      </c>
      <c r="B13" s="193">
        <v>10</v>
      </c>
      <c r="C13" s="193">
        <v>25</v>
      </c>
      <c r="D13" s="193">
        <v>10</v>
      </c>
      <c r="E13" s="193">
        <v>19</v>
      </c>
      <c r="F13" s="193">
        <v>35</v>
      </c>
      <c r="G13" s="193">
        <v>5</v>
      </c>
      <c r="H13" s="222">
        <f t="shared" si="2"/>
        <v>104</v>
      </c>
      <c r="I13" s="191" t="s">
        <v>1188</v>
      </c>
    </row>
    <row r="14" spans="1:12" s="650" customFormat="1" ht="22.9" customHeight="1" x14ac:dyDescent="0.2">
      <c r="A14" s="644" t="s">
        <v>192</v>
      </c>
      <c r="B14" s="649">
        <f t="shared" ref="B14:G14" si="3">SUM(B15:B17)</f>
        <v>177</v>
      </c>
      <c r="C14" s="649">
        <f t="shared" si="3"/>
        <v>161</v>
      </c>
      <c r="D14" s="649">
        <f t="shared" si="3"/>
        <v>94</v>
      </c>
      <c r="E14" s="649">
        <f t="shared" si="3"/>
        <v>119</v>
      </c>
      <c r="F14" s="649">
        <f t="shared" si="3"/>
        <v>243</v>
      </c>
      <c r="G14" s="649">
        <f t="shared" si="3"/>
        <v>57</v>
      </c>
      <c r="H14" s="104">
        <f t="shared" si="2"/>
        <v>851</v>
      </c>
      <c r="I14" s="646" t="s">
        <v>193</v>
      </c>
    </row>
    <row r="15" spans="1:12" s="352" customFormat="1" ht="22.9" customHeight="1" x14ac:dyDescent="0.2">
      <c r="A15" s="190" t="s">
        <v>1662</v>
      </c>
      <c r="B15" s="193">
        <v>142</v>
      </c>
      <c r="C15" s="193">
        <v>89</v>
      </c>
      <c r="D15" s="193">
        <v>56</v>
      </c>
      <c r="E15" s="193">
        <v>85</v>
      </c>
      <c r="F15" s="193">
        <v>172</v>
      </c>
      <c r="G15" s="193">
        <v>34</v>
      </c>
      <c r="H15" s="222">
        <f t="shared" si="2"/>
        <v>578</v>
      </c>
      <c r="I15" s="191" t="s">
        <v>189</v>
      </c>
    </row>
    <row r="16" spans="1:12" s="352" customFormat="1" ht="22.9" customHeight="1" x14ac:dyDescent="0.2">
      <c r="A16" s="190" t="s">
        <v>1663</v>
      </c>
      <c r="B16" s="193">
        <v>27</v>
      </c>
      <c r="C16" s="193">
        <v>49</v>
      </c>
      <c r="D16" s="193">
        <v>29</v>
      </c>
      <c r="E16" s="193">
        <v>28</v>
      </c>
      <c r="F16" s="193">
        <v>53</v>
      </c>
      <c r="G16" s="193">
        <v>19</v>
      </c>
      <c r="H16" s="222">
        <f t="shared" si="2"/>
        <v>205</v>
      </c>
      <c r="I16" s="191" t="s">
        <v>190</v>
      </c>
    </row>
    <row r="17" spans="1:9" s="352" customFormat="1" ht="22.9" customHeight="1" x14ac:dyDescent="0.2">
      <c r="A17" s="190" t="s">
        <v>191</v>
      </c>
      <c r="B17" s="193">
        <v>8</v>
      </c>
      <c r="C17" s="193">
        <v>23</v>
      </c>
      <c r="D17" s="193">
        <v>9</v>
      </c>
      <c r="E17" s="193">
        <v>6</v>
      </c>
      <c r="F17" s="193">
        <v>18</v>
      </c>
      <c r="G17" s="193">
        <v>4</v>
      </c>
      <c r="H17" s="222">
        <f t="shared" si="2"/>
        <v>68</v>
      </c>
      <c r="I17" s="191" t="s">
        <v>1188</v>
      </c>
    </row>
    <row r="18" spans="1:9" s="650" customFormat="1" ht="22.9" customHeight="1" x14ac:dyDescent="0.2">
      <c r="A18" s="644" t="s">
        <v>194</v>
      </c>
      <c r="B18" s="649">
        <f t="shared" ref="B18:G18" si="4">SUM(B19:B21)</f>
        <v>65</v>
      </c>
      <c r="C18" s="649">
        <f t="shared" si="4"/>
        <v>114</v>
      </c>
      <c r="D18" s="649">
        <f t="shared" si="4"/>
        <v>71</v>
      </c>
      <c r="E18" s="649">
        <f t="shared" si="4"/>
        <v>74</v>
      </c>
      <c r="F18" s="649">
        <f t="shared" si="4"/>
        <v>135</v>
      </c>
      <c r="G18" s="649">
        <f t="shared" si="4"/>
        <v>38</v>
      </c>
      <c r="H18" s="104">
        <f t="shared" si="2"/>
        <v>497</v>
      </c>
      <c r="I18" s="646" t="s">
        <v>195</v>
      </c>
    </row>
    <row r="19" spans="1:9" s="352" customFormat="1" ht="22.9" customHeight="1" x14ac:dyDescent="0.2">
      <c r="A19" s="190" t="s">
        <v>1662</v>
      </c>
      <c r="B19" s="193">
        <v>47</v>
      </c>
      <c r="C19" s="193">
        <v>49</v>
      </c>
      <c r="D19" s="193">
        <v>37</v>
      </c>
      <c r="E19" s="193">
        <v>44</v>
      </c>
      <c r="F19" s="193">
        <v>78</v>
      </c>
      <c r="G19" s="193">
        <v>19</v>
      </c>
      <c r="H19" s="222">
        <f t="shared" si="2"/>
        <v>274</v>
      </c>
      <c r="I19" s="191" t="s">
        <v>189</v>
      </c>
    </row>
    <row r="20" spans="1:9" s="352" customFormat="1" ht="22.9" customHeight="1" x14ac:dyDescent="0.2">
      <c r="A20" s="190" t="s">
        <v>1663</v>
      </c>
      <c r="B20" s="193">
        <v>13</v>
      </c>
      <c r="C20" s="193">
        <v>29</v>
      </c>
      <c r="D20" s="193">
        <v>20</v>
      </c>
      <c r="E20" s="193">
        <v>19</v>
      </c>
      <c r="F20" s="193">
        <v>38</v>
      </c>
      <c r="G20" s="193">
        <v>12</v>
      </c>
      <c r="H20" s="222">
        <f t="shared" si="2"/>
        <v>131</v>
      </c>
      <c r="I20" s="191" t="s">
        <v>190</v>
      </c>
    </row>
    <row r="21" spans="1:9" s="352" customFormat="1" ht="22.9" customHeight="1" x14ac:dyDescent="0.2">
      <c r="A21" s="190" t="s">
        <v>191</v>
      </c>
      <c r="B21" s="193">
        <v>5</v>
      </c>
      <c r="C21" s="193">
        <v>36</v>
      </c>
      <c r="D21" s="193">
        <v>14</v>
      </c>
      <c r="E21" s="193">
        <v>11</v>
      </c>
      <c r="F21" s="193">
        <v>19</v>
      </c>
      <c r="G21" s="193">
        <v>7</v>
      </c>
      <c r="H21" s="222">
        <f t="shared" si="2"/>
        <v>92</v>
      </c>
      <c r="I21" s="191" t="s">
        <v>1188</v>
      </c>
    </row>
    <row r="22" spans="1:9" s="650" customFormat="1" ht="22.9" customHeight="1" x14ac:dyDescent="0.2">
      <c r="A22" s="644" t="s">
        <v>1011</v>
      </c>
      <c r="B22" s="649">
        <f t="shared" ref="B22:G22" si="5">SUM(B23:B25)</f>
        <v>276</v>
      </c>
      <c r="C22" s="649">
        <f>SUM(C23:C25)</f>
        <v>423</v>
      </c>
      <c r="D22" s="649">
        <f t="shared" si="5"/>
        <v>179</v>
      </c>
      <c r="E22" s="649">
        <f t="shared" si="5"/>
        <v>155</v>
      </c>
      <c r="F22" s="649">
        <f t="shared" si="5"/>
        <v>245</v>
      </c>
      <c r="G22" s="649">
        <f t="shared" si="5"/>
        <v>65</v>
      </c>
      <c r="H22" s="104">
        <f t="shared" si="2"/>
        <v>1343</v>
      </c>
      <c r="I22" s="646" t="s">
        <v>1010</v>
      </c>
    </row>
    <row r="23" spans="1:9" s="352" customFormat="1" ht="22.9" customHeight="1" x14ac:dyDescent="0.2">
      <c r="A23" s="190" t="s">
        <v>1662</v>
      </c>
      <c r="B23" s="193">
        <v>102</v>
      </c>
      <c r="C23" s="193">
        <v>83</v>
      </c>
      <c r="D23" s="193">
        <v>51</v>
      </c>
      <c r="E23" s="193">
        <v>64</v>
      </c>
      <c r="F23" s="193">
        <v>110</v>
      </c>
      <c r="G23" s="193">
        <v>33</v>
      </c>
      <c r="H23" s="222">
        <f t="shared" si="2"/>
        <v>443</v>
      </c>
      <c r="I23" s="191" t="s">
        <v>189</v>
      </c>
    </row>
    <row r="24" spans="1:9" s="352" customFormat="1" ht="22.9" customHeight="1" x14ac:dyDescent="0.2">
      <c r="A24" s="190" t="s">
        <v>1663</v>
      </c>
      <c r="B24" s="193">
        <v>116</v>
      </c>
      <c r="C24" s="193">
        <v>192</v>
      </c>
      <c r="D24" s="193">
        <v>72</v>
      </c>
      <c r="E24" s="193">
        <v>58</v>
      </c>
      <c r="F24" s="193">
        <v>91</v>
      </c>
      <c r="G24" s="193">
        <v>19</v>
      </c>
      <c r="H24" s="222">
        <f t="shared" si="2"/>
        <v>548</v>
      </c>
      <c r="I24" s="191" t="s">
        <v>190</v>
      </c>
    </row>
    <row r="25" spans="1:9" s="352" customFormat="1" ht="22.9" customHeight="1" x14ac:dyDescent="0.2">
      <c r="A25" s="647" t="s">
        <v>191</v>
      </c>
      <c r="B25" s="193">
        <v>58</v>
      </c>
      <c r="C25" s="193">
        <v>148</v>
      </c>
      <c r="D25" s="193">
        <v>56</v>
      </c>
      <c r="E25" s="193">
        <v>33</v>
      </c>
      <c r="F25" s="193">
        <v>44</v>
      </c>
      <c r="G25" s="193">
        <v>13</v>
      </c>
      <c r="H25" s="554">
        <f t="shared" si="2"/>
        <v>352</v>
      </c>
      <c r="I25" s="648" t="s">
        <v>1188</v>
      </c>
    </row>
    <row r="26" spans="1:9" s="650" customFormat="1" ht="22.9" customHeight="1" x14ac:dyDescent="0.2">
      <c r="A26" s="651" t="s">
        <v>1014</v>
      </c>
      <c r="B26" s="652">
        <f t="shared" ref="B26:G26" si="6">SUM(B27:B29)</f>
        <v>116</v>
      </c>
      <c r="C26" s="652">
        <f t="shared" si="6"/>
        <v>309</v>
      </c>
      <c r="D26" s="652">
        <f t="shared" si="6"/>
        <v>186</v>
      </c>
      <c r="E26" s="652">
        <f t="shared" si="6"/>
        <v>195</v>
      </c>
      <c r="F26" s="652">
        <f t="shared" si="6"/>
        <v>291</v>
      </c>
      <c r="G26" s="652">
        <f t="shared" si="6"/>
        <v>57</v>
      </c>
      <c r="H26" s="102">
        <f t="shared" si="2"/>
        <v>1154</v>
      </c>
      <c r="I26" s="653" t="s">
        <v>1013</v>
      </c>
    </row>
    <row r="27" spans="1:9" s="352" customFormat="1" ht="22.9" customHeight="1" x14ac:dyDescent="0.2">
      <c r="A27" s="190" t="s">
        <v>1662</v>
      </c>
      <c r="B27" s="193">
        <v>82</v>
      </c>
      <c r="C27" s="193">
        <v>112</v>
      </c>
      <c r="D27" s="193">
        <v>42</v>
      </c>
      <c r="E27" s="193">
        <v>56</v>
      </c>
      <c r="F27" s="193">
        <v>91</v>
      </c>
      <c r="G27" s="193">
        <v>24</v>
      </c>
      <c r="H27" s="222">
        <f t="shared" si="2"/>
        <v>407</v>
      </c>
      <c r="I27" s="191" t="s">
        <v>189</v>
      </c>
    </row>
    <row r="28" spans="1:9" s="352" customFormat="1" ht="22.9" customHeight="1" x14ac:dyDescent="0.2">
      <c r="A28" s="190" t="s">
        <v>1663</v>
      </c>
      <c r="B28" s="193">
        <v>22</v>
      </c>
      <c r="C28" s="193">
        <v>124</v>
      </c>
      <c r="D28" s="193">
        <v>118</v>
      </c>
      <c r="E28" s="193">
        <v>114</v>
      </c>
      <c r="F28" s="193">
        <v>158</v>
      </c>
      <c r="G28" s="193">
        <v>25</v>
      </c>
      <c r="H28" s="222">
        <f t="shared" si="2"/>
        <v>561</v>
      </c>
      <c r="I28" s="191" t="s">
        <v>190</v>
      </c>
    </row>
    <row r="29" spans="1:9" s="352" customFormat="1" ht="22.9" customHeight="1" x14ac:dyDescent="0.2">
      <c r="A29" s="190" t="s">
        <v>191</v>
      </c>
      <c r="B29" s="193">
        <v>12</v>
      </c>
      <c r="C29" s="193">
        <v>73</v>
      </c>
      <c r="D29" s="193">
        <v>26</v>
      </c>
      <c r="E29" s="193">
        <v>25</v>
      </c>
      <c r="F29" s="193">
        <v>42</v>
      </c>
      <c r="G29" s="193">
        <v>8</v>
      </c>
      <c r="H29" s="222">
        <f t="shared" si="2"/>
        <v>186</v>
      </c>
      <c r="I29" s="191" t="s">
        <v>1188</v>
      </c>
    </row>
    <row r="30" spans="1:9" s="650" customFormat="1" ht="25.15" customHeight="1" x14ac:dyDescent="0.2">
      <c r="A30" s="644" t="s">
        <v>1124</v>
      </c>
      <c r="B30" s="649">
        <f t="shared" ref="B30:G30" si="7">SUM(B31:B33)</f>
        <v>53</v>
      </c>
      <c r="C30" s="649">
        <f t="shared" si="7"/>
        <v>130</v>
      </c>
      <c r="D30" s="649">
        <f t="shared" si="7"/>
        <v>55</v>
      </c>
      <c r="E30" s="649">
        <f t="shared" si="7"/>
        <v>74</v>
      </c>
      <c r="F30" s="649">
        <f t="shared" si="7"/>
        <v>131</v>
      </c>
      <c r="G30" s="649">
        <f t="shared" si="7"/>
        <v>43</v>
      </c>
      <c r="H30" s="104">
        <f t="shared" si="2"/>
        <v>486</v>
      </c>
      <c r="I30" s="646" t="s">
        <v>1016</v>
      </c>
    </row>
    <row r="31" spans="1:9" s="352" customFormat="1" ht="22.9" customHeight="1" x14ac:dyDescent="0.2">
      <c r="A31" s="190" t="s">
        <v>1662</v>
      </c>
      <c r="B31" s="193">
        <v>28</v>
      </c>
      <c r="C31" s="193">
        <v>52</v>
      </c>
      <c r="D31" s="193">
        <v>25</v>
      </c>
      <c r="E31" s="193">
        <v>43</v>
      </c>
      <c r="F31" s="193">
        <v>73</v>
      </c>
      <c r="G31" s="193">
        <v>22</v>
      </c>
      <c r="H31" s="222">
        <f t="shared" si="2"/>
        <v>243</v>
      </c>
      <c r="I31" s="191" t="s">
        <v>189</v>
      </c>
    </row>
    <row r="32" spans="1:9" s="352" customFormat="1" ht="22.9" customHeight="1" x14ac:dyDescent="0.2">
      <c r="A32" s="190" t="s">
        <v>1663</v>
      </c>
      <c r="B32" s="193">
        <v>18</v>
      </c>
      <c r="C32" s="193">
        <v>41</v>
      </c>
      <c r="D32" s="193">
        <v>16</v>
      </c>
      <c r="E32" s="193">
        <v>18</v>
      </c>
      <c r="F32" s="193">
        <v>38</v>
      </c>
      <c r="G32" s="193">
        <v>15</v>
      </c>
      <c r="H32" s="222">
        <f t="shared" si="2"/>
        <v>146</v>
      </c>
      <c r="I32" s="191" t="s">
        <v>190</v>
      </c>
    </row>
    <row r="33" spans="1:9" s="352" customFormat="1" ht="22.9" customHeight="1" x14ac:dyDescent="0.2">
      <c r="A33" s="190" t="s">
        <v>191</v>
      </c>
      <c r="B33" s="193">
        <v>7</v>
      </c>
      <c r="C33" s="193">
        <v>37</v>
      </c>
      <c r="D33" s="193">
        <v>14</v>
      </c>
      <c r="E33" s="193">
        <v>13</v>
      </c>
      <c r="F33" s="193">
        <v>20</v>
      </c>
      <c r="G33" s="193">
        <v>6</v>
      </c>
      <c r="H33" s="222">
        <f t="shared" si="2"/>
        <v>97</v>
      </c>
      <c r="I33" s="191" t="s">
        <v>1188</v>
      </c>
    </row>
    <row r="34" spans="1:9" s="650" customFormat="1" ht="22.9" customHeight="1" x14ac:dyDescent="0.2">
      <c r="A34" s="644" t="s">
        <v>196</v>
      </c>
      <c r="B34" s="649">
        <f t="shared" ref="B34:G34" si="8">SUM(B35:B37)</f>
        <v>38</v>
      </c>
      <c r="C34" s="649">
        <f t="shared" si="8"/>
        <v>144</v>
      </c>
      <c r="D34" s="649">
        <f t="shared" si="8"/>
        <v>74</v>
      </c>
      <c r="E34" s="649">
        <f t="shared" si="8"/>
        <v>82</v>
      </c>
      <c r="F34" s="649">
        <f t="shared" si="8"/>
        <v>141</v>
      </c>
      <c r="G34" s="649">
        <f t="shared" si="8"/>
        <v>42</v>
      </c>
      <c r="H34" s="104">
        <f t="shared" si="2"/>
        <v>521</v>
      </c>
      <c r="I34" s="646" t="s">
        <v>197</v>
      </c>
    </row>
    <row r="35" spans="1:9" s="352" customFormat="1" ht="22.9" customHeight="1" x14ac:dyDescent="0.2">
      <c r="A35" s="190" t="s">
        <v>1662</v>
      </c>
      <c r="B35" s="193">
        <v>22</v>
      </c>
      <c r="C35" s="193">
        <v>43</v>
      </c>
      <c r="D35" s="193">
        <v>23</v>
      </c>
      <c r="E35" s="193">
        <v>40</v>
      </c>
      <c r="F35" s="193">
        <v>66</v>
      </c>
      <c r="G35" s="193">
        <v>22</v>
      </c>
      <c r="H35" s="222">
        <f t="shared" si="2"/>
        <v>216</v>
      </c>
      <c r="I35" s="191" t="s">
        <v>189</v>
      </c>
    </row>
    <row r="36" spans="1:9" s="352" customFormat="1" ht="22.9" customHeight="1" x14ac:dyDescent="0.2">
      <c r="A36" s="190" t="s">
        <v>1663</v>
      </c>
      <c r="B36" s="193">
        <v>12</v>
      </c>
      <c r="C36" s="193">
        <v>79</v>
      </c>
      <c r="D36" s="193">
        <v>42</v>
      </c>
      <c r="E36" s="193">
        <v>31</v>
      </c>
      <c r="F36" s="193">
        <v>56</v>
      </c>
      <c r="G36" s="193">
        <v>14</v>
      </c>
      <c r="H36" s="222">
        <f t="shared" si="2"/>
        <v>234</v>
      </c>
      <c r="I36" s="191" t="s">
        <v>190</v>
      </c>
    </row>
    <row r="37" spans="1:9" s="352" customFormat="1" ht="22.9" customHeight="1" x14ac:dyDescent="0.2">
      <c r="A37" s="190" t="s">
        <v>191</v>
      </c>
      <c r="B37" s="193">
        <v>4</v>
      </c>
      <c r="C37" s="193">
        <v>22</v>
      </c>
      <c r="D37" s="193">
        <v>9</v>
      </c>
      <c r="E37" s="193">
        <v>11</v>
      </c>
      <c r="F37" s="193">
        <v>19</v>
      </c>
      <c r="G37" s="193">
        <v>6</v>
      </c>
      <c r="H37" s="222">
        <f t="shared" si="2"/>
        <v>71</v>
      </c>
      <c r="I37" s="191" t="s">
        <v>1188</v>
      </c>
    </row>
    <row r="38" spans="1:9" s="650" customFormat="1" ht="22.9" customHeight="1" x14ac:dyDescent="0.2">
      <c r="A38" s="644" t="s">
        <v>34</v>
      </c>
      <c r="B38" s="649">
        <f t="shared" ref="B38:G38" si="9">SUM(B39:B41)</f>
        <v>24</v>
      </c>
      <c r="C38" s="649">
        <f t="shared" si="9"/>
        <v>140</v>
      </c>
      <c r="D38" s="649">
        <f t="shared" si="9"/>
        <v>93</v>
      </c>
      <c r="E38" s="649">
        <f t="shared" si="9"/>
        <v>113</v>
      </c>
      <c r="F38" s="649">
        <f t="shared" si="9"/>
        <v>144</v>
      </c>
      <c r="G38" s="649">
        <f t="shared" si="9"/>
        <v>2</v>
      </c>
      <c r="H38" s="104">
        <f t="shared" si="2"/>
        <v>516</v>
      </c>
      <c r="I38" s="646" t="s">
        <v>198</v>
      </c>
    </row>
    <row r="39" spans="1:9" s="352" customFormat="1" ht="22.9" customHeight="1" x14ac:dyDescent="0.2">
      <c r="A39" s="190" t="s">
        <v>1662</v>
      </c>
      <c r="B39" s="193">
        <v>16</v>
      </c>
      <c r="C39" s="193">
        <v>27</v>
      </c>
      <c r="D39" s="193">
        <v>12</v>
      </c>
      <c r="E39" s="193">
        <v>6</v>
      </c>
      <c r="F39" s="193">
        <v>3</v>
      </c>
      <c r="G39" s="193">
        <v>1</v>
      </c>
      <c r="H39" s="222">
        <f t="shared" si="2"/>
        <v>65</v>
      </c>
      <c r="I39" s="191" t="s">
        <v>189</v>
      </c>
    </row>
    <row r="40" spans="1:9" s="352" customFormat="1" ht="22.9" customHeight="1" x14ac:dyDescent="0.2">
      <c r="A40" s="190" t="s">
        <v>1663</v>
      </c>
      <c r="B40" s="193">
        <v>7</v>
      </c>
      <c r="C40" s="193">
        <v>70</v>
      </c>
      <c r="D40" s="193">
        <v>61</v>
      </c>
      <c r="E40" s="193">
        <v>83</v>
      </c>
      <c r="F40" s="193">
        <v>116</v>
      </c>
      <c r="G40" s="193" t="s">
        <v>16</v>
      </c>
      <c r="H40" s="222">
        <f t="shared" si="2"/>
        <v>337</v>
      </c>
      <c r="I40" s="191" t="s">
        <v>190</v>
      </c>
    </row>
    <row r="41" spans="1:9" s="352" customFormat="1" ht="22.9" customHeight="1" x14ac:dyDescent="0.2">
      <c r="A41" s="195" t="s">
        <v>191</v>
      </c>
      <c r="B41" s="196">
        <v>1</v>
      </c>
      <c r="C41" s="196">
        <v>43</v>
      </c>
      <c r="D41" s="196">
        <v>20</v>
      </c>
      <c r="E41" s="196">
        <v>24</v>
      </c>
      <c r="F41" s="196">
        <v>25</v>
      </c>
      <c r="G41" s="196">
        <v>1</v>
      </c>
      <c r="H41" s="488">
        <f t="shared" si="2"/>
        <v>114</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7C193-2647-434D-885C-C648D64A583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1204</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300</v>
      </c>
    </row>
    <row r="3" spans="1:12" s="7" customFormat="1" ht="36" customHeight="1" x14ac:dyDescent="0.2">
      <c r="A3" s="1647" t="s">
        <v>1678</v>
      </c>
      <c r="B3" s="1647"/>
      <c r="C3" s="1647"/>
      <c r="D3" s="1647"/>
      <c r="E3" s="1647"/>
      <c r="F3" s="1647"/>
      <c r="G3" s="1647"/>
      <c r="H3" s="1647"/>
      <c r="I3" s="1647"/>
    </row>
    <row r="4" spans="1:12" s="12" customFormat="1" x14ac:dyDescent="0.2">
      <c r="A4" s="34" t="s">
        <v>287</v>
      </c>
      <c r="B4" s="1801"/>
      <c r="C4" s="1801"/>
      <c r="D4" s="1801"/>
      <c r="E4" s="1801"/>
      <c r="F4" s="1801"/>
      <c r="G4" s="1801"/>
      <c r="H4" s="1801"/>
      <c r="I4" s="23" t="s">
        <v>1888</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427</v>
      </c>
      <c r="C8" s="254">
        <v>826</v>
      </c>
      <c r="D8" s="254">
        <v>378</v>
      </c>
      <c r="E8" s="254">
        <v>488</v>
      </c>
      <c r="F8" s="254">
        <v>863</v>
      </c>
      <c r="G8" s="254">
        <v>373</v>
      </c>
      <c r="H8" s="254">
        <f>SUM(B8:G8)</f>
        <v>3355</v>
      </c>
      <c r="I8" s="255" t="s">
        <v>186</v>
      </c>
    </row>
    <row r="9" spans="1:12" s="38" customFormat="1" ht="22.9" customHeight="1" x14ac:dyDescent="0.2">
      <c r="A9" s="256" t="s">
        <v>1690</v>
      </c>
      <c r="B9" s="257">
        <f t="shared" ref="B9:G9" si="0">B10+B14+B18+B22+B26+B30+B34+B38</f>
        <v>702</v>
      </c>
      <c r="C9" s="257">
        <f t="shared" si="0"/>
        <v>1330</v>
      </c>
      <c r="D9" s="257">
        <f t="shared" si="0"/>
        <v>620</v>
      </c>
      <c r="E9" s="257">
        <f t="shared" si="0"/>
        <v>908</v>
      </c>
      <c r="F9" s="257">
        <f t="shared" si="0"/>
        <v>2089</v>
      </c>
      <c r="G9" s="257">
        <f t="shared" si="0"/>
        <v>1317</v>
      </c>
      <c r="H9" s="257">
        <f>H10+H14+H18+H22+H26+H30+H34+H38</f>
        <v>6966</v>
      </c>
      <c r="I9" s="258" t="s">
        <v>187</v>
      </c>
    </row>
    <row r="10" spans="1:12" s="650" customFormat="1" ht="22.9" customHeight="1" x14ac:dyDescent="0.2">
      <c r="A10" s="644" t="s">
        <v>1123</v>
      </c>
      <c r="B10" s="649">
        <f t="shared" ref="B10:G10" si="1">SUM(B11:B13)</f>
        <v>106</v>
      </c>
      <c r="C10" s="649">
        <f t="shared" si="1"/>
        <v>183</v>
      </c>
      <c r="D10" s="649">
        <f>SUM(D11:D13)</f>
        <v>89</v>
      </c>
      <c r="E10" s="649">
        <f t="shared" si="1"/>
        <v>162</v>
      </c>
      <c r="F10" s="649">
        <f t="shared" si="1"/>
        <v>463</v>
      </c>
      <c r="G10" s="649">
        <f t="shared" si="1"/>
        <v>247</v>
      </c>
      <c r="H10" s="104">
        <f>SUM(B10:G10)</f>
        <v>1250</v>
      </c>
      <c r="I10" s="646" t="s">
        <v>188</v>
      </c>
    </row>
    <row r="11" spans="1:12" s="352" customFormat="1" ht="22.9" customHeight="1" x14ac:dyDescent="0.2">
      <c r="A11" s="190" t="s">
        <v>1662</v>
      </c>
      <c r="B11" s="193">
        <v>56</v>
      </c>
      <c r="C11" s="193">
        <v>89</v>
      </c>
      <c r="D11" s="193">
        <v>45</v>
      </c>
      <c r="E11" s="193">
        <v>91</v>
      </c>
      <c r="F11" s="193">
        <v>297</v>
      </c>
      <c r="G11" s="193">
        <v>175</v>
      </c>
      <c r="H11" s="222">
        <f t="shared" ref="H11:H41" si="2">SUM(B11:G11)</f>
        <v>753</v>
      </c>
      <c r="I11" s="191" t="s">
        <v>189</v>
      </c>
    </row>
    <row r="12" spans="1:12" s="352" customFormat="1" ht="22.9" customHeight="1" x14ac:dyDescent="0.2">
      <c r="A12" s="190" t="s">
        <v>1663</v>
      </c>
      <c r="B12" s="193">
        <v>32</v>
      </c>
      <c r="C12" s="193">
        <v>69</v>
      </c>
      <c r="D12" s="193">
        <v>37</v>
      </c>
      <c r="E12" s="193">
        <v>52</v>
      </c>
      <c r="F12" s="193">
        <v>124</v>
      </c>
      <c r="G12" s="193">
        <v>60</v>
      </c>
      <c r="H12" s="222">
        <f t="shared" si="2"/>
        <v>374</v>
      </c>
      <c r="I12" s="191" t="s">
        <v>190</v>
      </c>
    </row>
    <row r="13" spans="1:12" s="352" customFormat="1" ht="22.9" customHeight="1" x14ac:dyDescent="0.2">
      <c r="A13" s="190" t="s">
        <v>191</v>
      </c>
      <c r="B13" s="193">
        <v>18</v>
      </c>
      <c r="C13" s="193">
        <v>25</v>
      </c>
      <c r="D13" s="193">
        <v>7</v>
      </c>
      <c r="E13" s="193">
        <v>19</v>
      </c>
      <c r="F13" s="193">
        <v>42</v>
      </c>
      <c r="G13" s="193">
        <v>12</v>
      </c>
      <c r="H13" s="222">
        <f t="shared" si="2"/>
        <v>123</v>
      </c>
      <c r="I13" s="191" t="s">
        <v>1188</v>
      </c>
    </row>
    <row r="14" spans="1:12" s="650" customFormat="1" ht="22.9" customHeight="1" x14ac:dyDescent="0.2">
      <c r="A14" s="644" t="s">
        <v>192</v>
      </c>
      <c r="B14" s="649">
        <f t="shared" ref="B14:G14" si="3">SUM(B15:B17)</f>
        <v>111</v>
      </c>
      <c r="C14" s="649">
        <f t="shared" si="3"/>
        <v>192</v>
      </c>
      <c r="D14" s="649">
        <f t="shared" si="3"/>
        <v>69</v>
      </c>
      <c r="E14" s="649">
        <f t="shared" si="3"/>
        <v>117</v>
      </c>
      <c r="F14" s="649">
        <f t="shared" si="3"/>
        <v>311</v>
      </c>
      <c r="G14" s="649">
        <f t="shared" si="3"/>
        <v>211</v>
      </c>
      <c r="H14" s="104">
        <f t="shared" si="2"/>
        <v>1011</v>
      </c>
      <c r="I14" s="646" t="s">
        <v>193</v>
      </c>
    </row>
    <row r="15" spans="1:12" s="352" customFormat="1" ht="22.9" customHeight="1" x14ac:dyDescent="0.2">
      <c r="A15" s="190" t="s">
        <v>1662</v>
      </c>
      <c r="B15" s="193">
        <v>74</v>
      </c>
      <c r="C15" s="193">
        <v>94</v>
      </c>
      <c r="D15" s="193">
        <v>36</v>
      </c>
      <c r="E15" s="193">
        <v>75</v>
      </c>
      <c r="F15" s="193">
        <v>231</v>
      </c>
      <c r="G15" s="193">
        <v>153</v>
      </c>
      <c r="H15" s="222">
        <f t="shared" si="2"/>
        <v>663</v>
      </c>
      <c r="I15" s="191" t="s">
        <v>189</v>
      </c>
    </row>
    <row r="16" spans="1:12" s="352" customFormat="1" ht="22.9" customHeight="1" x14ac:dyDescent="0.2">
      <c r="A16" s="190" t="s">
        <v>1663</v>
      </c>
      <c r="B16" s="193">
        <v>27</v>
      </c>
      <c r="C16" s="193">
        <v>73</v>
      </c>
      <c r="D16" s="193">
        <v>28</v>
      </c>
      <c r="E16" s="193">
        <v>34</v>
      </c>
      <c r="F16" s="193">
        <v>65</v>
      </c>
      <c r="G16" s="193">
        <v>51</v>
      </c>
      <c r="H16" s="222">
        <f t="shared" si="2"/>
        <v>278</v>
      </c>
      <c r="I16" s="191" t="s">
        <v>190</v>
      </c>
    </row>
    <row r="17" spans="1:9" s="352" customFormat="1" ht="22.9" customHeight="1" x14ac:dyDescent="0.2">
      <c r="A17" s="190" t="s">
        <v>191</v>
      </c>
      <c r="B17" s="193">
        <v>10</v>
      </c>
      <c r="C17" s="193">
        <v>25</v>
      </c>
      <c r="D17" s="193">
        <v>5</v>
      </c>
      <c r="E17" s="193">
        <v>8</v>
      </c>
      <c r="F17" s="193">
        <v>15</v>
      </c>
      <c r="G17" s="193">
        <v>7</v>
      </c>
      <c r="H17" s="222">
        <f t="shared" si="2"/>
        <v>70</v>
      </c>
      <c r="I17" s="191" t="s">
        <v>1188</v>
      </c>
    </row>
    <row r="18" spans="1:9" s="650" customFormat="1" ht="22.9" customHeight="1" x14ac:dyDescent="0.2">
      <c r="A18" s="644" t="s">
        <v>194</v>
      </c>
      <c r="B18" s="649">
        <f t="shared" ref="B18:G18" si="4">SUM(B19:B21)</f>
        <v>58</v>
      </c>
      <c r="C18" s="649">
        <f t="shared" si="4"/>
        <v>84</v>
      </c>
      <c r="D18" s="649">
        <f t="shared" si="4"/>
        <v>30</v>
      </c>
      <c r="E18" s="649">
        <f t="shared" si="4"/>
        <v>68</v>
      </c>
      <c r="F18" s="649">
        <f t="shared" si="4"/>
        <v>106</v>
      </c>
      <c r="G18" s="649">
        <f t="shared" si="4"/>
        <v>106</v>
      </c>
      <c r="H18" s="104">
        <f t="shared" si="2"/>
        <v>452</v>
      </c>
      <c r="I18" s="646" t="s">
        <v>195</v>
      </c>
    </row>
    <row r="19" spans="1:9" s="352" customFormat="1" ht="22.9" customHeight="1" x14ac:dyDescent="0.2">
      <c r="A19" s="190" t="s">
        <v>1662</v>
      </c>
      <c r="B19" s="193">
        <v>30</v>
      </c>
      <c r="C19" s="193">
        <v>39</v>
      </c>
      <c r="D19" s="193">
        <v>11</v>
      </c>
      <c r="E19" s="193">
        <v>41</v>
      </c>
      <c r="F19" s="193">
        <v>63</v>
      </c>
      <c r="G19" s="193">
        <v>67</v>
      </c>
      <c r="H19" s="222">
        <f t="shared" si="2"/>
        <v>251</v>
      </c>
      <c r="I19" s="191" t="s">
        <v>189</v>
      </c>
    </row>
    <row r="20" spans="1:9" s="352" customFormat="1" ht="22.9" customHeight="1" x14ac:dyDescent="0.2">
      <c r="A20" s="190" t="s">
        <v>1663</v>
      </c>
      <c r="B20" s="193">
        <v>14</v>
      </c>
      <c r="C20" s="193">
        <v>17</v>
      </c>
      <c r="D20" s="193">
        <v>12</v>
      </c>
      <c r="E20" s="193">
        <v>16</v>
      </c>
      <c r="F20" s="193">
        <v>30</v>
      </c>
      <c r="G20" s="193">
        <v>30</v>
      </c>
      <c r="H20" s="222">
        <f t="shared" si="2"/>
        <v>119</v>
      </c>
      <c r="I20" s="191" t="s">
        <v>190</v>
      </c>
    </row>
    <row r="21" spans="1:9" s="352" customFormat="1" ht="22.9" customHeight="1" x14ac:dyDescent="0.2">
      <c r="A21" s="190" t="s">
        <v>191</v>
      </c>
      <c r="B21" s="193">
        <v>14</v>
      </c>
      <c r="C21" s="193">
        <v>28</v>
      </c>
      <c r="D21" s="193">
        <v>7</v>
      </c>
      <c r="E21" s="193">
        <v>11</v>
      </c>
      <c r="F21" s="193">
        <v>13</v>
      </c>
      <c r="G21" s="193">
        <v>9</v>
      </c>
      <c r="H21" s="222">
        <f t="shared" si="2"/>
        <v>82</v>
      </c>
      <c r="I21" s="191" t="s">
        <v>1188</v>
      </c>
    </row>
    <row r="22" spans="1:9" s="650" customFormat="1" ht="22.9" customHeight="1" x14ac:dyDescent="0.2">
      <c r="A22" s="644" t="s">
        <v>1011</v>
      </c>
      <c r="B22" s="649">
        <f t="shared" ref="B22:G22" si="5">SUM(B23:B25)</f>
        <v>238</v>
      </c>
      <c r="C22" s="649">
        <f>SUM(C23:C25)</f>
        <v>327</v>
      </c>
      <c r="D22" s="649">
        <f t="shared" si="5"/>
        <v>136</v>
      </c>
      <c r="E22" s="649">
        <f t="shared" si="5"/>
        <v>170</v>
      </c>
      <c r="F22" s="649">
        <f t="shared" si="5"/>
        <v>362</v>
      </c>
      <c r="G22" s="649">
        <f t="shared" si="5"/>
        <v>229</v>
      </c>
      <c r="H22" s="104">
        <f t="shared" si="2"/>
        <v>1462</v>
      </c>
      <c r="I22" s="646" t="s">
        <v>1010</v>
      </c>
    </row>
    <row r="23" spans="1:9" s="352" customFormat="1" ht="22.9" customHeight="1" x14ac:dyDescent="0.2">
      <c r="A23" s="190" t="s">
        <v>1662</v>
      </c>
      <c r="B23" s="193">
        <v>105</v>
      </c>
      <c r="C23" s="193">
        <v>111</v>
      </c>
      <c r="D23" s="193">
        <v>47</v>
      </c>
      <c r="E23" s="193">
        <v>75</v>
      </c>
      <c r="F23" s="193">
        <v>203</v>
      </c>
      <c r="G23" s="193">
        <v>119</v>
      </c>
      <c r="H23" s="222">
        <f t="shared" si="2"/>
        <v>660</v>
      </c>
      <c r="I23" s="191" t="s">
        <v>189</v>
      </c>
    </row>
    <row r="24" spans="1:9" s="352" customFormat="1" ht="22.9" customHeight="1" x14ac:dyDescent="0.2">
      <c r="A24" s="190" t="s">
        <v>1663</v>
      </c>
      <c r="B24" s="193">
        <v>78</v>
      </c>
      <c r="C24" s="193">
        <v>124</v>
      </c>
      <c r="D24" s="193">
        <v>49</v>
      </c>
      <c r="E24" s="193">
        <v>51</v>
      </c>
      <c r="F24" s="193">
        <v>108</v>
      </c>
      <c r="G24" s="193">
        <v>82</v>
      </c>
      <c r="H24" s="222">
        <f t="shared" si="2"/>
        <v>492</v>
      </c>
      <c r="I24" s="191" t="s">
        <v>190</v>
      </c>
    </row>
    <row r="25" spans="1:9" s="352" customFormat="1" ht="22.9" customHeight="1" x14ac:dyDescent="0.2">
      <c r="A25" s="647" t="s">
        <v>191</v>
      </c>
      <c r="B25" s="193">
        <v>55</v>
      </c>
      <c r="C25" s="193">
        <v>92</v>
      </c>
      <c r="D25" s="193">
        <v>40</v>
      </c>
      <c r="E25" s="193">
        <v>44</v>
      </c>
      <c r="F25" s="193">
        <v>51</v>
      </c>
      <c r="G25" s="193">
        <v>28</v>
      </c>
      <c r="H25" s="554">
        <f t="shared" si="2"/>
        <v>310</v>
      </c>
      <c r="I25" s="648" t="s">
        <v>1188</v>
      </c>
    </row>
    <row r="26" spans="1:9" s="650" customFormat="1" ht="22.9" customHeight="1" x14ac:dyDescent="0.2">
      <c r="A26" s="651" t="s">
        <v>1014</v>
      </c>
      <c r="B26" s="652">
        <f t="shared" ref="B26:G26" si="6">SUM(B27:B29)</f>
        <v>85</v>
      </c>
      <c r="C26" s="652">
        <f t="shared" si="6"/>
        <v>246</v>
      </c>
      <c r="D26" s="652">
        <f t="shared" si="6"/>
        <v>140</v>
      </c>
      <c r="E26" s="652">
        <f t="shared" si="6"/>
        <v>177</v>
      </c>
      <c r="F26" s="652">
        <f t="shared" si="6"/>
        <v>372</v>
      </c>
      <c r="G26" s="652">
        <f t="shared" si="6"/>
        <v>221</v>
      </c>
      <c r="H26" s="102">
        <f t="shared" si="2"/>
        <v>1241</v>
      </c>
      <c r="I26" s="653" t="s">
        <v>1013</v>
      </c>
    </row>
    <row r="27" spans="1:9" s="352" customFormat="1" ht="22.9" customHeight="1" x14ac:dyDescent="0.2">
      <c r="A27" s="190" t="s">
        <v>1662</v>
      </c>
      <c r="B27" s="193">
        <v>53</v>
      </c>
      <c r="C27" s="193">
        <v>71</v>
      </c>
      <c r="D27" s="193">
        <v>35</v>
      </c>
      <c r="E27" s="193">
        <v>67</v>
      </c>
      <c r="F27" s="193">
        <v>199</v>
      </c>
      <c r="G27" s="193">
        <v>104</v>
      </c>
      <c r="H27" s="222">
        <f t="shared" si="2"/>
        <v>529</v>
      </c>
      <c r="I27" s="191" t="s">
        <v>189</v>
      </c>
    </row>
    <row r="28" spans="1:9" s="352" customFormat="1" ht="22.9" customHeight="1" x14ac:dyDescent="0.2">
      <c r="A28" s="190" t="s">
        <v>1663</v>
      </c>
      <c r="B28" s="193">
        <v>19</v>
      </c>
      <c r="C28" s="193">
        <v>136</v>
      </c>
      <c r="D28" s="193">
        <v>77</v>
      </c>
      <c r="E28" s="193">
        <v>85</v>
      </c>
      <c r="F28" s="193">
        <v>125</v>
      </c>
      <c r="G28" s="193">
        <v>85</v>
      </c>
      <c r="H28" s="222">
        <f t="shared" si="2"/>
        <v>527</v>
      </c>
      <c r="I28" s="191" t="s">
        <v>190</v>
      </c>
    </row>
    <row r="29" spans="1:9" s="352" customFormat="1" ht="22.9" customHeight="1" x14ac:dyDescent="0.2">
      <c r="A29" s="190" t="s">
        <v>191</v>
      </c>
      <c r="B29" s="193">
        <v>13</v>
      </c>
      <c r="C29" s="193">
        <v>39</v>
      </c>
      <c r="D29" s="193">
        <v>28</v>
      </c>
      <c r="E29" s="193">
        <v>25</v>
      </c>
      <c r="F29" s="193">
        <v>48</v>
      </c>
      <c r="G29" s="193">
        <v>32</v>
      </c>
      <c r="H29" s="222">
        <f t="shared" si="2"/>
        <v>185</v>
      </c>
      <c r="I29" s="191" t="s">
        <v>1188</v>
      </c>
    </row>
    <row r="30" spans="1:9" s="650" customFormat="1" ht="25.15" customHeight="1" x14ac:dyDescent="0.2">
      <c r="A30" s="644" t="s">
        <v>1124</v>
      </c>
      <c r="B30" s="649">
        <f t="shared" ref="B30:G30" si="7">SUM(B31:B33)</f>
        <v>47</v>
      </c>
      <c r="C30" s="649">
        <f t="shared" si="7"/>
        <v>102</v>
      </c>
      <c r="D30" s="649">
        <f t="shared" si="7"/>
        <v>48</v>
      </c>
      <c r="E30" s="649">
        <f t="shared" si="7"/>
        <v>77</v>
      </c>
      <c r="F30" s="649">
        <f t="shared" si="7"/>
        <v>219</v>
      </c>
      <c r="G30" s="649">
        <f t="shared" si="7"/>
        <v>157</v>
      </c>
      <c r="H30" s="104">
        <f t="shared" si="2"/>
        <v>650</v>
      </c>
      <c r="I30" s="646" t="s">
        <v>1016</v>
      </c>
    </row>
    <row r="31" spans="1:9" s="352" customFormat="1" ht="22.9" customHeight="1" x14ac:dyDescent="0.2">
      <c r="A31" s="190" t="s">
        <v>1662</v>
      </c>
      <c r="B31" s="193">
        <v>22</v>
      </c>
      <c r="C31" s="193">
        <v>46</v>
      </c>
      <c r="D31" s="193">
        <v>22</v>
      </c>
      <c r="E31" s="193">
        <v>47</v>
      </c>
      <c r="F31" s="193">
        <v>127</v>
      </c>
      <c r="G31" s="193">
        <v>88</v>
      </c>
      <c r="H31" s="222">
        <f t="shared" si="2"/>
        <v>352</v>
      </c>
      <c r="I31" s="191" t="s">
        <v>189</v>
      </c>
    </row>
    <row r="32" spans="1:9" s="352" customFormat="1" ht="22.9" customHeight="1" x14ac:dyDescent="0.2">
      <c r="A32" s="190" t="s">
        <v>1663</v>
      </c>
      <c r="B32" s="193">
        <v>12</v>
      </c>
      <c r="C32" s="193">
        <v>32</v>
      </c>
      <c r="D32" s="193">
        <v>14</v>
      </c>
      <c r="E32" s="193">
        <v>15</v>
      </c>
      <c r="F32" s="193">
        <v>56</v>
      </c>
      <c r="G32" s="193">
        <v>49</v>
      </c>
      <c r="H32" s="222">
        <f t="shared" si="2"/>
        <v>178</v>
      </c>
      <c r="I32" s="191" t="s">
        <v>190</v>
      </c>
    </row>
    <row r="33" spans="1:9" s="352" customFormat="1" ht="22.9" customHeight="1" x14ac:dyDescent="0.2">
      <c r="A33" s="190" t="s">
        <v>191</v>
      </c>
      <c r="B33" s="193">
        <v>13</v>
      </c>
      <c r="C33" s="193">
        <v>24</v>
      </c>
      <c r="D33" s="193">
        <v>12</v>
      </c>
      <c r="E33" s="193">
        <v>15</v>
      </c>
      <c r="F33" s="193">
        <v>36</v>
      </c>
      <c r="G33" s="193">
        <v>20</v>
      </c>
      <c r="H33" s="222">
        <f t="shared" si="2"/>
        <v>120</v>
      </c>
      <c r="I33" s="191" t="s">
        <v>1188</v>
      </c>
    </row>
    <row r="34" spans="1:9" s="650" customFormat="1" ht="22.9" customHeight="1" x14ac:dyDescent="0.2">
      <c r="A34" s="644" t="s">
        <v>196</v>
      </c>
      <c r="B34" s="649">
        <f t="shared" ref="B34:G34" si="8">SUM(B35:B37)</f>
        <v>34</v>
      </c>
      <c r="C34" s="649">
        <f t="shared" si="8"/>
        <v>105</v>
      </c>
      <c r="D34" s="649">
        <f t="shared" si="8"/>
        <v>58</v>
      </c>
      <c r="E34" s="649">
        <f t="shared" si="8"/>
        <v>82</v>
      </c>
      <c r="F34" s="649">
        <f t="shared" si="8"/>
        <v>193</v>
      </c>
      <c r="G34" s="649">
        <f t="shared" si="8"/>
        <v>143</v>
      </c>
      <c r="H34" s="104">
        <f t="shared" si="2"/>
        <v>615</v>
      </c>
      <c r="I34" s="646" t="s">
        <v>197</v>
      </c>
    </row>
    <row r="35" spans="1:9" s="352" customFormat="1" ht="22.9" customHeight="1" x14ac:dyDescent="0.2">
      <c r="A35" s="190" t="s">
        <v>1662</v>
      </c>
      <c r="B35" s="193">
        <v>18</v>
      </c>
      <c r="C35" s="193">
        <v>39</v>
      </c>
      <c r="D35" s="193">
        <v>15</v>
      </c>
      <c r="E35" s="193">
        <v>40</v>
      </c>
      <c r="F35" s="193">
        <v>105</v>
      </c>
      <c r="G35" s="193">
        <v>84</v>
      </c>
      <c r="H35" s="222">
        <f t="shared" si="2"/>
        <v>301</v>
      </c>
      <c r="I35" s="191" t="s">
        <v>189</v>
      </c>
    </row>
    <row r="36" spans="1:9" s="352" customFormat="1" ht="22.9" customHeight="1" x14ac:dyDescent="0.2">
      <c r="A36" s="190" t="s">
        <v>1663</v>
      </c>
      <c r="B36" s="193">
        <v>6</v>
      </c>
      <c r="C36" s="193">
        <v>49</v>
      </c>
      <c r="D36" s="193">
        <v>34</v>
      </c>
      <c r="E36" s="193">
        <v>33</v>
      </c>
      <c r="F36" s="193">
        <v>58</v>
      </c>
      <c r="G36" s="193">
        <v>48</v>
      </c>
      <c r="H36" s="222">
        <f t="shared" si="2"/>
        <v>228</v>
      </c>
      <c r="I36" s="191" t="s">
        <v>190</v>
      </c>
    </row>
    <row r="37" spans="1:9" s="352" customFormat="1" ht="22.9" customHeight="1" x14ac:dyDescent="0.2">
      <c r="A37" s="190" t="s">
        <v>191</v>
      </c>
      <c r="B37" s="193">
        <v>10</v>
      </c>
      <c r="C37" s="193">
        <v>17</v>
      </c>
      <c r="D37" s="193">
        <v>9</v>
      </c>
      <c r="E37" s="193">
        <v>9</v>
      </c>
      <c r="F37" s="193">
        <v>30</v>
      </c>
      <c r="G37" s="193">
        <v>11</v>
      </c>
      <c r="H37" s="222">
        <f t="shared" si="2"/>
        <v>86</v>
      </c>
      <c r="I37" s="191" t="s">
        <v>1188</v>
      </c>
    </row>
    <row r="38" spans="1:9" s="650" customFormat="1" ht="22.9" customHeight="1" x14ac:dyDescent="0.2">
      <c r="A38" s="644" t="s">
        <v>34</v>
      </c>
      <c r="B38" s="649">
        <f t="shared" ref="B38:G38" si="9">SUM(B39:B41)</f>
        <v>23</v>
      </c>
      <c r="C38" s="649">
        <f t="shared" si="9"/>
        <v>91</v>
      </c>
      <c r="D38" s="649">
        <f t="shared" si="9"/>
        <v>50</v>
      </c>
      <c r="E38" s="649">
        <f t="shared" si="9"/>
        <v>55</v>
      </c>
      <c r="F38" s="649">
        <f t="shared" si="9"/>
        <v>63</v>
      </c>
      <c r="G38" s="649">
        <f t="shared" si="9"/>
        <v>3</v>
      </c>
      <c r="H38" s="104">
        <f t="shared" si="2"/>
        <v>285</v>
      </c>
      <c r="I38" s="646" t="s">
        <v>198</v>
      </c>
    </row>
    <row r="39" spans="1:9" s="352" customFormat="1" ht="22.9" customHeight="1" x14ac:dyDescent="0.2">
      <c r="A39" s="190" t="s">
        <v>1662</v>
      </c>
      <c r="B39" s="193">
        <v>12</v>
      </c>
      <c r="C39" s="193">
        <v>9</v>
      </c>
      <c r="D39" s="193">
        <v>4</v>
      </c>
      <c r="E39" s="193">
        <v>1</v>
      </c>
      <c r="F39" s="193">
        <v>2</v>
      </c>
      <c r="G39" s="193" t="s">
        <v>16</v>
      </c>
      <c r="H39" s="222">
        <f t="shared" si="2"/>
        <v>28</v>
      </c>
      <c r="I39" s="191" t="s">
        <v>189</v>
      </c>
    </row>
    <row r="40" spans="1:9" s="352" customFormat="1" ht="22.9" customHeight="1" x14ac:dyDescent="0.2">
      <c r="A40" s="190" t="s">
        <v>1663</v>
      </c>
      <c r="B40" s="193">
        <v>2</v>
      </c>
      <c r="C40" s="193">
        <v>53</v>
      </c>
      <c r="D40" s="193">
        <v>28</v>
      </c>
      <c r="E40" s="193">
        <v>36</v>
      </c>
      <c r="F40" s="193">
        <v>46</v>
      </c>
      <c r="G40" s="193">
        <v>3</v>
      </c>
      <c r="H40" s="222">
        <f t="shared" si="2"/>
        <v>168</v>
      </c>
      <c r="I40" s="191" t="s">
        <v>190</v>
      </c>
    </row>
    <row r="41" spans="1:9" s="352" customFormat="1" ht="22.9" customHeight="1" x14ac:dyDescent="0.2">
      <c r="A41" s="195" t="s">
        <v>191</v>
      </c>
      <c r="B41" s="196">
        <v>9</v>
      </c>
      <c r="C41" s="196">
        <v>29</v>
      </c>
      <c r="D41" s="196">
        <v>18</v>
      </c>
      <c r="E41" s="196">
        <v>18</v>
      </c>
      <c r="F41" s="196">
        <v>15</v>
      </c>
      <c r="G41" s="196" t="s">
        <v>16</v>
      </c>
      <c r="H41" s="488">
        <f t="shared" si="2"/>
        <v>89</v>
      </c>
      <c r="I41" s="197" t="s">
        <v>1188</v>
      </c>
    </row>
  </sheetData>
  <mergeCells count="7">
    <mergeCell ref="B5:H5"/>
    <mergeCell ref="A1:I1"/>
    <mergeCell ref="A2:I2"/>
    <mergeCell ref="A3:I3"/>
    <mergeCell ref="A5:A7"/>
    <mergeCell ref="I5:I7"/>
    <mergeCell ref="B4:H4"/>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9"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D4AA-8D36-48CC-BE55-BFAB60842E7E}">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1104</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302</v>
      </c>
    </row>
    <row r="3" spans="1:12" s="7" customFormat="1" ht="36" customHeight="1" x14ac:dyDescent="0.2">
      <c r="A3" s="1647" t="s">
        <v>1677</v>
      </c>
      <c r="B3" s="1647"/>
      <c r="C3" s="1647"/>
      <c r="D3" s="1647"/>
      <c r="E3" s="1647"/>
      <c r="F3" s="1647"/>
      <c r="G3" s="1647"/>
      <c r="H3" s="1647"/>
      <c r="I3" s="1647"/>
    </row>
    <row r="4" spans="1:12" s="12" customFormat="1" x14ac:dyDescent="0.2">
      <c r="A4" s="34" t="s">
        <v>289</v>
      </c>
      <c r="B4" s="1801"/>
      <c r="C4" s="1801"/>
      <c r="D4" s="1801"/>
      <c r="E4" s="1801"/>
      <c r="F4" s="1801"/>
      <c r="G4" s="1801"/>
      <c r="H4" s="1801"/>
      <c r="I4" s="23" t="s">
        <v>1889</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2477</v>
      </c>
      <c r="C8" s="254">
        <v>2191</v>
      </c>
      <c r="D8" s="254">
        <v>1468</v>
      </c>
      <c r="E8" s="254">
        <v>1832</v>
      </c>
      <c r="F8" s="254">
        <v>618</v>
      </c>
      <c r="G8" s="254">
        <v>72</v>
      </c>
      <c r="H8" s="254">
        <f>SUM(B8:G8)</f>
        <v>8658</v>
      </c>
      <c r="I8" s="255" t="s">
        <v>186</v>
      </c>
    </row>
    <row r="9" spans="1:12" s="38" customFormat="1" ht="22.9" customHeight="1" x14ac:dyDescent="0.2">
      <c r="A9" s="256" t="s">
        <v>1690</v>
      </c>
      <c r="B9" s="257">
        <f t="shared" ref="B9:G9" si="0">B10+B14+B18+B22+B26+B30+B34+B38</f>
        <v>3681</v>
      </c>
      <c r="C9" s="257">
        <f t="shared" si="0"/>
        <v>3964</v>
      </c>
      <c r="D9" s="257">
        <f t="shared" si="0"/>
        <v>2657</v>
      </c>
      <c r="E9" s="257">
        <f t="shared" si="0"/>
        <v>3306</v>
      </c>
      <c r="F9" s="257">
        <f t="shared" si="0"/>
        <v>1165</v>
      </c>
      <c r="G9" s="257">
        <f t="shared" si="0"/>
        <v>189</v>
      </c>
      <c r="H9" s="257">
        <f>H10+H14+H18+H22+H26+H30+H34+H38</f>
        <v>14962</v>
      </c>
      <c r="I9" s="258" t="s">
        <v>187</v>
      </c>
    </row>
    <row r="10" spans="1:12" s="650" customFormat="1" ht="22.9" customHeight="1" x14ac:dyDescent="0.2">
      <c r="A10" s="644" t="s">
        <v>1123</v>
      </c>
      <c r="B10" s="649">
        <f t="shared" ref="B10:G10" si="1">SUM(B11:B13)</f>
        <v>531</v>
      </c>
      <c r="C10" s="649">
        <f t="shared" si="1"/>
        <v>565</v>
      </c>
      <c r="D10" s="649">
        <f t="shared" si="1"/>
        <v>432</v>
      </c>
      <c r="E10" s="649">
        <f t="shared" si="1"/>
        <v>388</v>
      </c>
      <c r="F10" s="649">
        <f t="shared" si="1"/>
        <v>164</v>
      </c>
      <c r="G10" s="649">
        <f t="shared" si="1"/>
        <v>29</v>
      </c>
      <c r="H10" s="104">
        <f>SUM(B10:G10)</f>
        <v>2109</v>
      </c>
      <c r="I10" s="646" t="s">
        <v>188</v>
      </c>
    </row>
    <row r="11" spans="1:12" s="352" customFormat="1" ht="22.9" customHeight="1" x14ac:dyDescent="0.2">
      <c r="A11" s="190" t="s">
        <v>1662</v>
      </c>
      <c r="B11" s="193">
        <v>382</v>
      </c>
      <c r="C11" s="193">
        <v>387</v>
      </c>
      <c r="D11" s="193">
        <v>255</v>
      </c>
      <c r="E11" s="193">
        <v>189</v>
      </c>
      <c r="F11" s="193">
        <v>86</v>
      </c>
      <c r="G11" s="193">
        <v>21</v>
      </c>
      <c r="H11" s="222">
        <f t="shared" ref="H11:H41" si="2">SUM(B11:G11)</f>
        <v>1320</v>
      </c>
      <c r="I11" s="191" t="s">
        <v>189</v>
      </c>
    </row>
    <row r="12" spans="1:12" s="352" customFormat="1" ht="22.9" customHeight="1" x14ac:dyDescent="0.2">
      <c r="A12" s="190" t="s">
        <v>1663</v>
      </c>
      <c r="B12" s="193">
        <v>84</v>
      </c>
      <c r="C12" s="193">
        <v>122</v>
      </c>
      <c r="D12" s="193">
        <v>119</v>
      </c>
      <c r="E12" s="193">
        <v>119</v>
      </c>
      <c r="F12" s="193">
        <v>50</v>
      </c>
      <c r="G12" s="193">
        <v>8</v>
      </c>
      <c r="H12" s="222">
        <f t="shared" si="2"/>
        <v>502</v>
      </c>
      <c r="I12" s="191" t="s">
        <v>190</v>
      </c>
    </row>
    <row r="13" spans="1:12" s="352" customFormat="1" ht="22.9" customHeight="1" x14ac:dyDescent="0.2">
      <c r="A13" s="190" t="s">
        <v>191</v>
      </c>
      <c r="B13" s="193">
        <v>65</v>
      </c>
      <c r="C13" s="193">
        <v>56</v>
      </c>
      <c r="D13" s="193">
        <v>58</v>
      </c>
      <c r="E13" s="193">
        <v>80</v>
      </c>
      <c r="F13" s="193">
        <v>28</v>
      </c>
      <c r="G13" s="193" t="s">
        <v>16</v>
      </c>
      <c r="H13" s="222">
        <f t="shared" si="2"/>
        <v>287</v>
      </c>
      <c r="I13" s="191" t="s">
        <v>1188</v>
      </c>
    </row>
    <row r="14" spans="1:12" s="650" customFormat="1" ht="22.9" customHeight="1" x14ac:dyDescent="0.2">
      <c r="A14" s="644" t="s">
        <v>192</v>
      </c>
      <c r="B14" s="649">
        <f t="shared" ref="B14:G14" si="3">SUM(B15:B17)</f>
        <v>814</v>
      </c>
      <c r="C14" s="649">
        <f t="shared" si="3"/>
        <v>603</v>
      </c>
      <c r="D14" s="649">
        <f t="shared" si="3"/>
        <v>407</v>
      </c>
      <c r="E14" s="649">
        <f t="shared" si="3"/>
        <v>411</v>
      </c>
      <c r="F14" s="649">
        <f t="shared" si="3"/>
        <v>135</v>
      </c>
      <c r="G14" s="649">
        <f t="shared" si="3"/>
        <v>29</v>
      </c>
      <c r="H14" s="104">
        <f t="shared" si="2"/>
        <v>2399</v>
      </c>
      <c r="I14" s="646" t="s">
        <v>193</v>
      </c>
    </row>
    <row r="15" spans="1:12" s="352" customFormat="1" ht="22.9" customHeight="1" x14ac:dyDescent="0.2">
      <c r="A15" s="190" t="s">
        <v>1662</v>
      </c>
      <c r="B15" s="193">
        <v>684</v>
      </c>
      <c r="C15" s="193">
        <v>378</v>
      </c>
      <c r="D15" s="193">
        <v>281</v>
      </c>
      <c r="E15" s="193">
        <v>250</v>
      </c>
      <c r="F15" s="193">
        <v>82</v>
      </c>
      <c r="G15" s="193">
        <v>23</v>
      </c>
      <c r="H15" s="222">
        <f t="shared" si="2"/>
        <v>1698</v>
      </c>
      <c r="I15" s="191" t="s">
        <v>189</v>
      </c>
    </row>
    <row r="16" spans="1:12" s="352" customFormat="1" ht="22.9" customHeight="1" x14ac:dyDescent="0.2">
      <c r="A16" s="190" t="s">
        <v>1663</v>
      </c>
      <c r="B16" s="193">
        <v>70</v>
      </c>
      <c r="C16" s="193">
        <v>138</v>
      </c>
      <c r="D16" s="193">
        <v>76</v>
      </c>
      <c r="E16" s="193">
        <v>79</v>
      </c>
      <c r="F16" s="193">
        <v>34</v>
      </c>
      <c r="G16" s="193">
        <v>4</v>
      </c>
      <c r="H16" s="222">
        <f t="shared" si="2"/>
        <v>401</v>
      </c>
      <c r="I16" s="191" t="s">
        <v>190</v>
      </c>
    </row>
    <row r="17" spans="1:9" s="352" customFormat="1" ht="22.9" customHeight="1" x14ac:dyDescent="0.2">
      <c r="A17" s="190" t="s">
        <v>191</v>
      </c>
      <c r="B17" s="193">
        <v>60</v>
      </c>
      <c r="C17" s="193">
        <v>87</v>
      </c>
      <c r="D17" s="193">
        <v>50</v>
      </c>
      <c r="E17" s="193">
        <v>82</v>
      </c>
      <c r="F17" s="193">
        <v>19</v>
      </c>
      <c r="G17" s="193">
        <v>2</v>
      </c>
      <c r="H17" s="222">
        <f t="shared" si="2"/>
        <v>300</v>
      </c>
      <c r="I17" s="191" t="s">
        <v>1188</v>
      </c>
    </row>
    <row r="18" spans="1:9" s="650" customFormat="1" ht="22.9" customHeight="1" x14ac:dyDescent="0.2">
      <c r="A18" s="644" t="s">
        <v>194</v>
      </c>
      <c r="B18" s="649">
        <f t="shared" ref="B18:G18" si="4">SUM(B19:B21)</f>
        <v>394</v>
      </c>
      <c r="C18" s="649">
        <f t="shared" si="4"/>
        <v>347</v>
      </c>
      <c r="D18" s="649">
        <f t="shared" si="4"/>
        <v>274</v>
      </c>
      <c r="E18" s="649">
        <f t="shared" si="4"/>
        <v>403</v>
      </c>
      <c r="F18" s="649">
        <f t="shared" si="4"/>
        <v>130</v>
      </c>
      <c r="G18" s="649">
        <f t="shared" si="4"/>
        <v>17</v>
      </c>
      <c r="H18" s="104">
        <f t="shared" si="2"/>
        <v>1565</v>
      </c>
      <c r="I18" s="646" t="s">
        <v>195</v>
      </c>
    </row>
    <row r="19" spans="1:9" s="352" customFormat="1" ht="22.9" customHeight="1" x14ac:dyDescent="0.2">
      <c r="A19" s="190" t="s">
        <v>1662</v>
      </c>
      <c r="B19" s="193">
        <v>299</v>
      </c>
      <c r="C19" s="193">
        <v>184</v>
      </c>
      <c r="D19" s="193">
        <v>163</v>
      </c>
      <c r="E19" s="193">
        <v>220</v>
      </c>
      <c r="F19" s="193">
        <v>73</v>
      </c>
      <c r="G19" s="193">
        <v>5</v>
      </c>
      <c r="H19" s="222">
        <f t="shared" si="2"/>
        <v>944</v>
      </c>
      <c r="I19" s="191" t="s">
        <v>189</v>
      </c>
    </row>
    <row r="20" spans="1:9" s="352" customFormat="1" ht="22.9" customHeight="1" x14ac:dyDescent="0.2">
      <c r="A20" s="190" t="s">
        <v>1663</v>
      </c>
      <c r="B20" s="193">
        <v>24</v>
      </c>
      <c r="C20" s="193">
        <v>61</v>
      </c>
      <c r="D20" s="193">
        <v>52</v>
      </c>
      <c r="E20" s="193">
        <v>74</v>
      </c>
      <c r="F20" s="193">
        <v>31</v>
      </c>
      <c r="G20" s="193">
        <v>7</v>
      </c>
      <c r="H20" s="222">
        <f t="shared" si="2"/>
        <v>249</v>
      </c>
      <c r="I20" s="191" t="s">
        <v>190</v>
      </c>
    </row>
    <row r="21" spans="1:9" s="352" customFormat="1" ht="22.9" customHeight="1" x14ac:dyDescent="0.2">
      <c r="A21" s="190" t="s">
        <v>191</v>
      </c>
      <c r="B21" s="193">
        <v>71</v>
      </c>
      <c r="C21" s="193">
        <v>102</v>
      </c>
      <c r="D21" s="193">
        <v>59</v>
      </c>
      <c r="E21" s="193">
        <v>109</v>
      </c>
      <c r="F21" s="193">
        <v>26</v>
      </c>
      <c r="G21" s="193">
        <v>5</v>
      </c>
      <c r="H21" s="222">
        <f t="shared" si="2"/>
        <v>372</v>
      </c>
      <c r="I21" s="191" t="s">
        <v>1188</v>
      </c>
    </row>
    <row r="22" spans="1:9" s="650" customFormat="1" ht="22.9" customHeight="1" x14ac:dyDescent="0.2">
      <c r="A22" s="644" t="s">
        <v>1011</v>
      </c>
      <c r="B22" s="649">
        <f t="shared" ref="B22:G22" si="5">SUM(B23:B25)</f>
        <v>1041</v>
      </c>
      <c r="C22" s="649">
        <f>SUM(C23:C25)</f>
        <v>844</v>
      </c>
      <c r="D22" s="649">
        <f t="shared" si="5"/>
        <v>492</v>
      </c>
      <c r="E22" s="649">
        <f t="shared" si="5"/>
        <v>521</v>
      </c>
      <c r="F22" s="649">
        <f t="shared" si="5"/>
        <v>173</v>
      </c>
      <c r="G22" s="649">
        <f t="shared" si="5"/>
        <v>33</v>
      </c>
      <c r="H22" s="104">
        <f t="shared" si="2"/>
        <v>3104</v>
      </c>
      <c r="I22" s="646" t="s">
        <v>1010</v>
      </c>
    </row>
    <row r="23" spans="1:9" s="352" customFormat="1" ht="22.9" customHeight="1" x14ac:dyDescent="0.2">
      <c r="A23" s="190" t="s">
        <v>1662</v>
      </c>
      <c r="B23" s="193">
        <v>737</v>
      </c>
      <c r="C23" s="193">
        <v>414</v>
      </c>
      <c r="D23" s="193">
        <v>240</v>
      </c>
      <c r="E23" s="193">
        <v>229</v>
      </c>
      <c r="F23" s="193">
        <v>76</v>
      </c>
      <c r="G23" s="193">
        <v>21</v>
      </c>
      <c r="H23" s="222">
        <f t="shared" si="2"/>
        <v>1717</v>
      </c>
      <c r="I23" s="191" t="s">
        <v>189</v>
      </c>
    </row>
    <row r="24" spans="1:9" s="352" customFormat="1" ht="22.9" customHeight="1" x14ac:dyDescent="0.2">
      <c r="A24" s="190" t="s">
        <v>1663</v>
      </c>
      <c r="B24" s="193">
        <v>155</v>
      </c>
      <c r="C24" s="193">
        <v>204</v>
      </c>
      <c r="D24" s="193">
        <v>121</v>
      </c>
      <c r="E24" s="193">
        <v>138</v>
      </c>
      <c r="F24" s="193">
        <v>51</v>
      </c>
      <c r="G24" s="193">
        <v>8</v>
      </c>
      <c r="H24" s="222">
        <f t="shared" si="2"/>
        <v>677</v>
      </c>
      <c r="I24" s="191" t="s">
        <v>190</v>
      </c>
    </row>
    <row r="25" spans="1:9" s="352" customFormat="1" ht="22.9" customHeight="1" x14ac:dyDescent="0.2">
      <c r="A25" s="647" t="s">
        <v>191</v>
      </c>
      <c r="B25" s="193">
        <v>149</v>
      </c>
      <c r="C25" s="193">
        <v>226</v>
      </c>
      <c r="D25" s="193">
        <v>131</v>
      </c>
      <c r="E25" s="193">
        <v>154</v>
      </c>
      <c r="F25" s="193">
        <v>46</v>
      </c>
      <c r="G25" s="193">
        <v>4</v>
      </c>
      <c r="H25" s="554">
        <f t="shared" si="2"/>
        <v>710</v>
      </c>
      <c r="I25" s="648" t="s">
        <v>1188</v>
      </c>
    </row>
    <row r="26" spans="1:9" s="650" customFormat="1" ht="22.9" customHeight="1" x14ac:dyDescent="0.2">
      <c r="A26" s="651" t="s">
        <v>1014</v>
      </c>
      <c r="B26" s="652">
        <f t="shared" ref="B26:G26" si="6">SUM(B27:B29)</f>
        <v>336</v>
      </c>
      <c r="C26" s="652">
        <f t="shared" si="6"/>
        <v>662</v>
      </c>
      <c r="D26" s="652">
        <f t="shared" si="6"/>
        <v>440</v>
      </c>
      <c r="E26" s="652">
        <f t="shared" si="6"/>
        <v>600</v>
      </c>
      <c r="F26" s="652">
        <f t="shared" si="6"/>
        <v>220</v>
      </c>
      <c r="G26" s="652">
        <f t="shared" si="6"/>
        <v>31</v>
      </c>
      <c r="H26" s="102">
        <f t="shared" si="2"/>
        <v>2289</v>
      </c>
      <c r="I26" s="653" t="s">
        <v>1013</v>
      </c>
    </row>
    <row r="27" spans="1:9" s="352" customFormat="1" ht="22.9" customHeight="1" x14ac:dyDescent="0.2">
      <c r="A27" s="190" t="s">
        <v>1662</v>
      </c>
      <c r="B27" s="193">
        <v>187</v>
      </c>
      <c r="C27" s="193">
        <v>254</v>
      </c>
      <c r="D27" s="193">
        <v>166</v>
      </c>
      <c r="E27" s="193">
        <v>193</v>
      </c>
      <c r="F27" s="193">
        <v>80</v>
      </c>
      <c r="G27" s="193">
        <v>16</v>
      </c>
      <c r="H27" s="222">
        <f t="shared" si="2"/>
        <v>896</v>
      </c>
      <c r="I27" s="191" t="s">
        <v>189</v>
      </c>
    </row>
    <row r="28" spans="1:9" s="352" customFormat="1" ht="22.9" customHeight="1" x14ac:dyDescent="0.2">
      <c r="A28" s="190" t="s">
        <v>1663</v>
      </c>
      <c r="B28" s="193">
        <v>50</v>
      </c>
      <c r="C28" s="193">
        <v>238</v>
      </c>
      <c r="D28" s="193">
        <v>165</v>
      </c>
      <c r="E28" s="193">
        <v>289</v>
      </c>
      <c r="F28" s="193">
        <v>96</v>
      </c>
      <c r="G28" s="193">
        <v>13</v>
      </c>
      <c r="H28" s="222">
        <f t="shared" si="2"/>
        <v>851</v>
      </c>
      <c r="I28" s="191" t="s">
        <v>190</v>
      </c>
    </row>
    <row r="29" spans="1:9" s="352" customFormat="1" ht="22.9" customHeight="1" x14ac:dyDescent="0.2">
      <c r="A29" s="190" t="s">
        <v>191</v>
      </c>
      <c r="B29" s="193">
        <v>99</v>
      </c>
      <c r="C29" s="193">
        <v>170</v>
      </c>
      <c r="D29" s="193">
        <v>109</v>
      </c>
      <c r="E29" s="193">
        <v>118</v>
      </c>
      <c r="F29" s="193">
        <v>44</v>
      </c>
      <c r="G29" s="193">
        <v>2</v>
      </c>
      <c r="H29" s="222">
        <f t="shared" si="2"/>
        <v>542</v>
      </c>
      <c r="I29" s="191" t="s">
        <v>1188</v>
      </c>
    </row>
    <row r="30" spans="1:9" s="650" customFormat="1" ht="25.15" customHeight="1" x14ac:dyDescent="0.2">
      <c r="A30" s="644" t="s">
        <v>1124</v>
      </c>
      <c r="B30" s="649">
        <f t="shared" ref="B30:G30" si="7">SUM(B31:B33)</f>
        <v>281</v>
      </c>
      <c r="C30" s="649">
        <f t="shared" si="7"/>
        <v>356</v>
      </c>
      <c r="D30" s="649">
        <f t="shared" si="7"/>
        <v>226</v>
      </c>
      <c r="E30" s="649">
        <f t="shared" si="7"/>
        <v>303</v>
      </c>
      <c r="F30" s="649">
        <f t="shared" si="7"/>
        <v>103</v>
      </c>
      <c r="G30" s="649">
        <f t="shared" si="7"/>
        <v>24</v>
      </c>
      <c r="H30" s="104">
        <f t="shared" si="2"/>
        <v>1293</v>
      </c>
      <c r="I30" s="646" t="s">
        <v>1016</v>
      </c>
    </row>
    <row r="31" spans="1:9" s="352" customFormat="1" ht="22.9" customHeight="1" x14ac:dyDescent="0.2">
      <c r="A31" s="190" t="s">
        <v>1662</v>
      </c>
      <c r="B31" s="193">
        <v>156</v>
      </c>
      <c r="C31" s="193">
        <v>197</v>
      </c>
      <c r="D31" s="193">
        <v>127</v>
      </c>
      <c r="E31" s="193">
        <v>156</v>
      </c>
      <c r="F31" s="193">
        <v>61</v>
      </c>
      <c r="G31" s="193">
        <v>10</v>
      </c>
      <c r="H31" s="222">
        <f t="shared" si="2"/>
        <v>707</v>
      </c>
      <c r="I31" s="191" t="s">
        <v>189</v>
      </c>
    </row>
    <row r="32" spans="1:9" s="352" customFormat="1" ht="22.9" customHeight="1" x14ac:dyDescent="0.2">
      <c r="A32" s="190" t="s">
        <v>1663</v>
      </c>
      <c r="B32" s="193">
        <v>42</v>
      </c>
      <c r="C32" s="193">
        <v>58</v>
      </c>
      <c r="D32" s="193">
        <v>41</v>
      </c>
      <c r="E32" s="193">
        <v>61</v>
      </c>
      <c r="F32" s="193">
        <v>20</v>
      </c>
      <c r="G32" s="193">
        <v>8</v>
      </c>
      <c r="H32" s="222">
        <f t="shared" si="2"/>
        <v>230</v>
      </c>
      <c r="I32" s="191" t="s">
        <v>190</v>
      </c>
    </row>
    <row r="33" spans="1:9" s="352" customFormat="1" ht="22.9" customHeight="1" x14ac:dyDescent="0.2">
      <c r="A33" s="190" t="s">
        <v>191</v>
      </c>
      <c r="B33" s="193">
        <v>83</v>
      </c>
      <c r="C33" s="193">
        <v>101</v>
      </c>
      <c r="D33" s="193">
        <v>58</v>
      </c>
      <c r="E33" s="193">
        <v>86</v>
      </c>
      <c r="F33" s="193">
        <v>22</v>
      </c>
      <c r="G33" s="193">
        <v>6</v>
      </c>
      <c r="H33" s="222">
        <f t="shared" si="2"/>
        <v>356</v>
      </c>
      <c r="I33" s="191" t="s">
        <v>1188</v>
      </c>
    </row>
    <row r="34" spans="1:9" s="650" customFormat="1" ht="22.9" customHeight="1" x14ac:dyDescent="0.2">
      <c r="A34" s="644" t="s">
        <v>196</v>
      </c>
      <c r="B34" s="649">
        <f t="shared" ref="B34:G34" si="8">SUM(B35:B37)</f>
        <v>228</v>
      </c>
      <c r="C34" s="649">
        <f t="shared" si="8"/>
        <v>398</v>
      </c>
      <c r="D34" s="649">
        <f t="shared" si="8"/>
        <v>256</v>
      </c>
      <c r="E34" s="649">
        <f t="shared" si="8"/>
        <v>381</v>
      </c>
      <c r="F34" s="649">
        <f t="shared" si="8"/>
        <v>120</v>
      </c>
      <c r="G34" s="649">
        <f t="shared" si="8"/>
        <v>21</v>
      </c>
      <c r="H34" s="104">
        <f t="shared" si="2"/>
        <v>1404</v>
      </c>
      <c r="I34" s="646" t="s">
        <v>197</v>
      </c>
    </row>
    <row r="35" spans="1:9" s="352" customFormat="1" ht="22.9" customHeight="1" x14ac:dyDescent="0.2">
      <c r="A35" s="190" t="s">
        <v>1662</v>
      </c>
      <c r="B35" s="193">
        <v>117</v>
      </c>
      <c r="C35" s="193">
        <v>208</v>
      </c>
      <c r="D35" s="193">
        <v>119</v>
      </c>
      <c r="E35" s="193">
        <v>158</v>
      </c>
      <c r="F35" s="193">
        <v>63</v>
      </c>
      <c r="G35" s="193">
        <v>9</v>
      </c>
      <c r="H35" s="222">
        <f t="shared" si="2"/>
        <v>674</v>
      </c>
      <c r="I35" s="191" t="s">
        <v>189</v>
      </c>
    </row>
    <row r="36" spans="1:9" s="352" customFormat="1" ht="22.9" customHeight="1" x14ac:dyDescent="0.2">
      <c r="A36" s="190" t="s">
        <v>1663</v>
      </c>
      <c r="B36" s="193">
        <v>37</v>
      </c>
      <c r="C36" s="193">
        <v>106</v>
      </c>
      <c r="D36" s="193">
        <v>79</v>
      </c>
      <c r="E36" s="193">
        <v>135</v>
      </c>
      <c r="F36" s="193">
        <v>35</v>
      </c>
      <c r="G36" s="193">
        <v>7</v>
      </c>
      <c r="H36" s="222">
        <f t="shared" si="2"/>
        <v>399</v>
      </c>
      <c r="I36" s="191" t="s">
        <v>190</v>
      </c>
    </row>
    <row r="37" spans="1:9" s="352" customFormat="1" ht="22.9" customHeight="1" x14ac:dyDescent="0.2">
      <c r="A37" s="190" t="s">
        <v>191</v>
      </c>
      <c r="B37" s="193">
        <v>74</v>
      </c>
      <c r="C37" s="193">
        <v>84</v>
      </c>
      <c r="D37" s="193">
        <v>58</v>
      </c>
      <c r="E37" s="193">
        <v>88</v>
      </c>
      <c r="F37" s="193">
        <v>22</v>
      </c>
      <c r="G37" s="193">
        <v>5</v>
      </c>
      <c r="H37" s="222">
        <f t="shared" si="2"/>
        <v>331</v>
      </c>
      <c r="I37" s="191" t="s">
        <v>1188</v>
      </c>
    </row>
    <row r="38" spans="1:9" s="650" customFormat="1" ht="22.9" customHeight="1" x14ac:dyDescent="0.2">
      <c r="A38" s="644" t="s">
        <v>34</v>
      </c>
      <c r="B38" s="649">
        <f t="shared" ref="B38:G38" si="9">SUM(B39:B41)</f>
        <v>56</v>
      </c>
      <c r="C38" s="649">
        <f t="shared" si="9"/>
        <v>189</v>
      </c>
      <c r="D38" s="649">
        <f t="shared" si="9"/>
        <v>130</v>
      </c>
      <c r="E38" s="649">
        <f t="shared" si="9"/>
        <v>299</v>
      </c>
      <c r="F38" s="649">
        <f t="shared" si="9"/>
        <v>120</v>
      </c>
      <c r="G38" s="649">
        <f t="shared" si="9"/>
        <v>5</v>
      </c>
      <c r="H38" s="104">
        <f t="shared" si="2"/>
        <v>799</v>
      </c>
      <c r="I38" s="646" t="s">
        <v>198</v>
      </c>
    </row>
    <row r="39" spans="1:9" s="352" customFormat="1" ht="22.9" customHeight="1" x14ac:dyDescent="0.2">
      <c r="A39" s="190" t="s">
        <v>1662</v>
      </c>
      <c r="B39" s="193">
        <v>29</v>
      </c>
      <c r="C39" s="193">
        <v>28</v>
      </c>
      <c r="D39" s="193">
        <v>29</v>
      </c>
      <c r="E39" s="193">
        <v>18</v>
      </c>
      <c r="F39" s="193">
        <v>4</v>
      </c>
      <c r="G39" s="193">
        <v>2</v>
      </c>
      <c r="H39" s="222">
        <f t="shared" si="2"/>
        <v>110</v>
      </c>
      <c r="I39" s="191" t="s">
        <v>189</v>
      </c>
    </row>
    <row r="40" spans="1:9" s="352" customFormat="1" ht="22.9" customHeight="1" x14ac:dyDescent="0.2">
      <c r="A40" s="190" t="s">
        <v>1663</v>
      </c>
      <c r="B40" s="193">
        <v>15</v>
      </c>
      <c r="C40" s="193">
        <v>98</v>
      </c>
      <c r="D40" s="193">
        <v>59</v>
      </c>
      <c r="E40" s="193">
        <v>211</v>
      </c>
      <c r="F40" s="193">
        <v>99</v>
      </c>
      <c r="G40" s="193">
        <v>2</v>
      </c>
      <c r="H40" s="222">
        <f t="shared" si="2"/>
        <v>484</v>
      </c>
      <c r="I40" s="191" t="s">
        <v>190</v>
      </c>
    </row>
    <row r="41" spans="1:9" s="352" customFormat="1" ht="22.9" customHeight="1" x14ac:dyDescent="0.2">
      <c r="A41" s="195" t="s">
        <v>191</v>
      </c>
      <c r="B41" s="196">
        <v>12</v>
      </c>
      <c r="C41" s="196">
        <v>63</v>
      </c>
      <c r="D41" s="196">
        <v>42</v>
      </c>
      <c r="E41" s="196">
        <v>70</v>
      </c>
      <c r="F41" s="196">
        <v>17</v>
      </c>
      <c r="G41" s="196">
        <v>1</v>
      </c>
      <c r="H41" s="488">
        <f t="shared" si="2"/>
        <v>205</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4AFE-9631-4390-9CB0-BF49F0407E26}">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1105</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304</v>
      </c>
    </row>
    <row r="3" spans="1:12" s="7" customFormat="1" ht="36" customHeight="1" x14ac:dyDescent="0.2">
      <c r="A3" s="1647" t="s">
        <v>1676</v>
      </c>
      <c r="B3" s="1647"/>
      <c r="C3" s="1647"/>
      <c r="D3" s="1647"/>
      <c r="E3" s="1647"/>
      <c r="F3" s="1647"/>
      <c r="G3" s="1647"/>
      <c r="H3" s="1647"/>
      <c r="I3" s="1647"/>
    </row>
    <row r="4" spans="1:12" s="12" customFormat="1" x14ac:dyDescent="0.2">
      <c r="A4" s="34" t="s">
        <v>291</v>
      </c>
      <c r="B4" s="1801"/>
      <c r="C4" s="1801"/>
      <c r="D4" s="1801"/>
      <c r="E4" s="1801"/>
      <c r="F4" s="1801"/>
      <c r="G4" s="1801"/>
      <c r="H4" s="1801"/>
      <c r="I4" s="23" t="s">
        <v>1890</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1920</v>
      </c>
      <c r="G7" s="1035" t="s">
        <v>60</v>
      </c>
      <c r="H7" s="1036" t="s">
        <v>1259</v>
      </c>
      <c r="I7" s="1681"/>
    </row>
    <row r="8" spans="1:12" s="12" customFormat="1" ht="22.9" customHeight="1" x14ac:dyDescent="0.2">
      <c r="A8" s="253" t="s">
        <v>1689</v>
      </c>
      <c r="B8" s="254">
        <v>1247</v>
      </c>
      <c r="C8" s="254">
        <v>871</v>
      </c>
      <c r="D8" s="254">
        <v>677</v>
      </c>
      <c r="E8" s="254">
        <v>769</v>
      </c>
      <c r="F8" s="254">
        <v>594</v>
      </c>
      <c r="G8" s="254">
        <v>22</v>
      </c>
      <c r="H8" s="254">
        <f>SUM(B8:G8)</f>
        <v>4180</v>
      </c>
      <c r="I8" s="255" t="s">
        <v>186</v>
      </c>
    </row>
    <row r="9" spans="1:12" s="38" customFormat="1" ht="22.9" customHeight="1" x14ac:dyDescent="0.2">
      <c r="A9" s="256" t="s">
        <v>1690</v>
      </c>
      <c r="B9" s="257">
        <f t="shared" ref="B9:G9" si="0">B10+B14+B18+B22+B26+B30+B34+B38</f>
        <v>1844</v>
      </c>
      <c r="C9" s="257">
        <f t="shared" si="0"/>
        <v>1484</v>
      </c>
      <c r="D9" s="257">
        <f t="shared" si="0"/>
        <v>1246</v>
      </c>
      <c r="E9" s="257">
        <f t="shared" si="0"/>
        <v>1440</v>
      </c>
      <c r="F9" s="257">
        <f t="shared" si="0"/>
        <v>1128</v>
      </c>
      <c r="G9" s="257">
        <f t="shared" si="0"/>
        <v>73</v>
      </c>
      <c r="H9" s="257">
        <f>H10+H14+H18+H22+H26+H30+H34+H38</f>
        <v>7215</v>
      </c>
      <c r="I9" s="258" t="s">
        <v>187</v>
      </c>
    </row>
    <row r="10" spans="1:12" s="650" customFormat="1" ht="22.9" customHeight="1" x14ac:dyDescent="0.2">
      <c r="A10" s="644" t="s">
        <v>1123</v>
      </c>
      <c r="B10" s="649">
        <f t="shared" ref="B10:G10" si="1">SUM(B11:B13)</f>
        <v>269</v>
      </c>
      <c r="C10" s="649">
        <f t="shared" si="1"/>
        <v>170</v>
      </c>
      <c r="D10" s="649">
        <f t="shared" si="1"/>
        <v>176</v>
      </c>
      <c r="E10" s="649">
        <f t="shared" si="1"/>
        <v>136</v>
      </c>
      <c r="F10" s="649">
        <f t="shared" si="1"/>
        <v>160</v>
      </c>
      <c r="G10" s="649">
        <f t="shared" si="1"/>
        <v>9</v>
      </c>
      <c r="H10" s="104">
        <f>SUM(B10:G10)</f>
        <v>920</v>
      </c>
      <c r="I10" s="646" t="s">
        <v>188</v>
      </c>
    </row>
    <row r="11" spans="1:12" s="352" customFormat="1" ht="22.9" customHeight="1" x14ac:dyDescent="0.2">
      <c r="A11" s="190" t="s">
        <v>1662</v>
      </c>
      <c r="B11" s="193">
        <v>219</v>
      </c>
      <c r="C11" s="193">
        <v>113</v>
      </c>
      <c r="D11" s="193">
        <v>104</v>
      </c>
      <c r="E11" s="193">
        <v>67</v>
      </c>
      <c r="F11" s="193">
        <v>82</v>
      </c>
      <c r="G11" s="193">
        <v>7</v>
      </c>
      <c r="H11" s="222">
        <f t="shared" ref="H11:H41" si="2">SUM(B11:G11)</f>
        <v>592</v>
      </c>
      <c r="I11" s="191" t="s">
        <v>189</v>
      </c>
    </row>
    <row r="12" spans="1:12" s="352" customFormat="1" ht="22.9" customHeight="1" x14ac:dyDescent="0.2">
      <c r="A12" s="190" t="s">
        <v>1663</v>
      </c>
      <c r="B12" s="193">
        <v>34</v>
      </c>
      <c r="C12" s="193">
        <v>40</v>
      </c>
      <c r="D12" s="193">
        <v>50</v>
      </c>
      <c r="E12" s="193">
        <v>44</v>
      </c>
      <c r="F12" s="193">
        <v>50</v>
      </c>
      <c r="G12" s="193">
        <v>2</v>
      </c>
      <c r="H12" s="222">
        <f t="shared" si="2"/>
        <v>220</v>
      </c>
      <c r="I12" s="191" t="s">
        <v>190</v>
      </c>
    </row>
    <row r="13" spans="1:12" s="352" customFormat="1" ht="22.9" customHeight="1" x14ac:dyDescent="0.2">
      <c r="A13" s="190" t="s">
        <v>191</v>
      </c>
      <c r="B13" s="193">
        <v>16</v>
      </c>
      <c r="C13" s="193">
        <v>17</v>
      </c>
      <c r="D13" s="193">
        <v>22</v>
      </c>
      <c r="E13" s="193">
        <v>25</v>
      </c>
      <c r="F13" s="193">
        <v>28</v>
      </c>
      <c r="G13" s="193" t="s">
        <v>16</v>
      </c>
      <c r="H13" s="222">
        <f t="shared" si="2"/>
        <v>108</v>
      </c>
      <c r="I13" s="191" t="s">
        <v>1188</v>
      </c>
    </row>
    <row r="14" spans="1:12" s="650" customFormat="1" ht="22.9" customHeight="1" x14ac:dyDescent="0.2">
      <c r="A14" s="644" t="s">
        <v>192</v>
      </c>
      <c r="B14" s="649">
        <f t="shared" ref="B14:G14" si="3">SUM(B15:B17)</f>
        <v>525</v>
      </c>
      <c r="C14" s="649">
        <f t="shared" si="3"/>
        <v>228</v>
      </c>
      <c r="D14" s="649">
        <f t="shared" si="3"/>
        <v>178</v>
      </c>
      <c r="E14" s="649">
        <f t="shared" si="3"/>
        <v>160</v>
      </c>
      <c r="F14" s="649">
        <f t="shared" si="3"/>
        <v>125</v>
      </c>
      <c r="G14" s="649">
        <f t="shared" si="3"/>
        <v>11</v>
      </c>
      <c r="H14" s="104">
        <f t="shared" si="2"/>
        <v>1227</v>
      </c>
      <c r="I14" s="646" t="s">
        <v>193</v>
      </c>
    </row>
    <row r="15" spans="1:12" s="352" customFormat="1" ht="22.9" customHeight="1" x14ac:dyDescent="0.2">
      <c r="A15" s="190" t="s">
        <v>1662</v>
      </c>
      <c r="B15" s="193">
        <v>471</v>
      </c>
      <c r="C15" s="193">
        <v>136</v>
      </c>
      <c r="D15" s="193">
        <v>132</v>
      </c>
      <c r="E15" s="193">
        <v>97</v>
      </c>
      <c r="F15" s="193">
        <v>72</v>
      </c>
      <c r="G15" s="193">
        <v>9</v>
      </c>
      <c r="H15" s="222">
        <f t="shared" si="2"/>
        <v>917</v>
      </c>
      <c r="I15" s="191" t="s">
        <v>189</v>
      </c>
    </row>
    <row r="16" spans="1:12" s="352" customFormat="1" ht="22.9" customHeight="1" x14ac:dyDescent="0.2">
      <c r="A16" s="190" t="s">
        <v>1663</v>
      </c>
      <c r="B16" s="193">
        <v>40</v>
      </c>
      <c r="C16" s="193">
        <v>62</v>
      </c>
      <c r="D16" s="193">
        <v>32</v>
      </c>
      <c r="E16" s="193">
        <v>40</v>
      </c>
      <c r="F16" s="193">
        <v>34</v>
      </c>
      <c r="G16" s="193">
        <v>2</v>
      </c>
      <c r="H16" s="222">
        <f t="shared" si="2"/>
        <v>210</v>
      </c>
      <c r="I16" s="191" t="s">
        <v>190</v>
      </c>
    </row>
    <row r="17" spans="1:9" s="352" customFormat="1" ht="22.9" customHeight="1" x14ac:dyDescent="0.2">
      <c r="A17" s="190" t="s">
        <v>191</v>
      </c>
      <c r="B17" s="193">
        <v>14</v>
      </c>
      <c r="C17" s="193">
        <v>30</v>
      </c>
      <c r="D17" s="193">
        <v>14</v>
      </c>
      <c r="E17" s="193">
        <v>23</v>
      </c>
      <c r="F17" s="193">
        <v>19</v>
      </c>
      <c r="G17" s="193" t="s">
        <v>16</v>
      </c>
      <c r="H17" s="222">
        <f t="shared" si="2"/>
        <v>100</v>
      </c>
      <c r="I17" s="191" t="s">
        <v>1188</v>
      </c>
    </row>
    <row r="18" spans="1:9" s="650" customFormat="1" ht="22.9" customHeight="1" x14ac:dyDescent="0.2">
      <c r="A18" s="644" t="s">
        <v>194</v>
      </c>
      <c r="B18" s="649">
        <f t="shared" ref="B18:G18" si="4">SUM(B19:B21)</f>
        <v>226</v>
      </c>
      <c r="C18" s="649">
        <f t="shared" si="4"/>
        <v>152</v>
      </c>
      <c r="D18" s="649">
        <f t="shared" si="4"/>
        <v>147</v>
      </c>
      <c r="E18" s="649">
        <f t="shared" si="4"/>
        <v>184</v>
      </c>
      <c r="F18" s="649">
        <f t="shared" si="4"/>
        <v>124</v>
      </c>
      <c r="G18" s="649">
        <f t="shared" si="4"/>
        <v>9</v>
      </c>
      <c r="H18" s="104">
        <f t="shared" si="2"/>
        <v>842</v>
      </c>
      <c r="I18" s="646" t="s">
        <v>195</v>
      </c>
    </row>
    <row r="19" spans="1:9" s="352" customFormat="1" ht="22.9" customHeight="1" x14ac:dyDescent="0.2">
      <c r="A19" s="190" t="s">
        <v>1662</v>
      </c>
      <c r="B19" s="193">
        <v>197</v>
      </c>
      <c r="C19" s="193">
        <v>79</v>
      </c>
      <c r="D19" s="193">
        <v>99</v>
      </c>
      <c r="E19" s="193">
        <v>94</v>
      </c>
      <c r="F19" s="193">
        <v>67</v>
      </c>
      <c r="G19" s="193">
        <v>3</v>
      </c>
      <c r="H19" s="222">
        <f t="shared" si="2"/>
        <v>539</v>
      </c>
      <c r="I19" s="191" t="s">
        <v>189</v>
      </c>
    </row>
    <row r="20" spans="1:9" s="352" customFormat="1" ht="22.9" customHeight="1" x14ac:dyDescent="0.2">
      <c r="A20" s="190" t="s">
        <v>1663</v>
      </c>
      <c r="B20" s="193">
        <v>13</v>
      </c>
      <c r="C20" s="193">
        <v>28</v>
      </c>
      <c r="D20" s="193">
        <v>26</v>
      </c>
      <c r="E20" s="193">
        <v>46</v>
      </c>
      <c r="F20" s="193">
        <v>31</v>
      </c>
      <c r="G20" s="193">
        <v>4</v>
      </c>
      <c r="H20" s="222">
        <f t="shared" si="2"/>
        <v>148</v>
      </c>
      <c r="I20" s="191" t="s">
        <v>190</v>
      </c>
    </row>
    <row r="21" spans="1:9" s="352" customFormat="1" ht="22.9" customHeight="1" x14ac:dyDescent="0.2">
      <c r="A21" s="190" t="s">
        <v>191</v>
      </c>
      <c r="B21" s="193">
        <v>16</v>
      </c>
      <c r="C21" s="193">
        <v>45</v>
      </c>
      <c r="D21" s="193">
        <v>22</v>
      </c>
      <c r="E21" s="193">
        <v>44</v>
      </c>
      <c r="F21" s="193">
        <v>26</v>
      </c>
      <c r="G21" s="193">
        <v>2</v>
      </c>
      <c r="H21" s="222">
        <f t="shared" si="2"/>
        <v>155</v>
      </c>
      <c r="I21" s="191" t="s">
        <v>1188</v>
      </c>
    </row>
    <row r="22" spans="1:9" s="650" customFormat="1" ht="22.9" customHeight="1" x14ac:dyDescent="0.2">
      <c r="A22" s="644" t="s">
        <v>1011</v>
      </c>
      <c r="B22" s="649">
        <f t="shared" ref="B22:G22" si="5">SUM(B23:B25)</f>
        <v>532</v>
      </c>
      <c r="C22" s="649">
        <f>SUM(C23:C25)</f>
        <v>308</v>
      </c>
      <c r="D22" s="649">
        <f t="shared" si="5"/>
        <v>223</v>
      </c>
      <c r="E22" s="649">
        <f t="shared" si="5"/>
        <v>205</v>
      </c>
      <c r="F22" s="649">
        <f t="shared" si="5"/>
        <v>162</v>
      </c>
      <c r="G22" s="649">
        <f t="shared" si="5"/>
        <v>10</v>
      </c>
      <c r="H22" s="104">
        <f t="shared" si="2"/>
        <v>1440</v>
      </c>
      <c r="I22" s="646" t="s">
        <v>1010</v>
      </c>
    </row>
    <row r="23" spans="1:9" s="352" customFormat="1" ht="22.9" customHeight="1" x14ac:dyDescent="0.2">
      <c r="A23" s="190" t="s">
        <v>1662</v>
      </c>
      <c r="B23" s="193">
        <v>387</v>
      </c>
      <c r="C23" s="193">
        <v>126</v>
      </c>
      <c r="D23" s="193">
        <v>110</v>
      </c>
      <c r="E23" s="193">
        <v>87</v>
      </c>
      <c r="F23" s="193">
        <v>68</v>
      </c>
      <c r="G23" s="193">
        <v>4</v>
      </c>
      <c r="H23" s="222">
        <f t="shared" si="2"/>
        <v>782</v>
      </c>
      <c r="I23" s="191" t="s">
        <v>189</v>
      </c>
    </row>
    <row r="24" spans="1:9" s="352" customFormat="1" ht="22.9" customHeight="1" x14ac:dyDescent="0.2">
      <c r="A24" s="190" t="s">
        <v>1663</v>
      </c>
      <c r="B24" s="193">
        <v>83</v>
      </c>
      <c r="C24" s="193">
        <v>86</v>
      </c>
      <c r="D24" s="193">
        <v>61</v>
      </c>
      <c r="E24" s="193">
        <v>61</v>
      </c>
      <c r="F24" s="193">
        <v>51</v>
      </c>
      <c r="G24" s="193">
        <v>3</v>
      </c>
      <c r="H24" s="222">
        <f t="shared" si="2"/>
        <v>345</v>
      </c>
      <c r="I24" s="191" t="s">
        <v>190</v>
      </c>
    </row>
    <row r="25" spans="1:9" s="352" customFormat="1" ht="22.9" customHeight="1" x14ac:dyDescent="0.2">
      <c r="A25" s="647" t="s">
        <v>191</v>
      </c>
      <c r="B25" s="193">
        <v>62</v>
      </c>
      <c r="C25" s="193">
        <v>96</v>
      </c>
      <c r="D25" s="193">
        <v>52</v>
      </c>
      <c r="E25" s="193">
        <v>57</v>
      </c>
      <c r="F25" s="193">
        <v>43</v>
      </c>
      <c r="G25" s="193">
        <v>3</v>
      </c>
      <c r="H25" s="554">
        <f t="shared" si="2"/>
        <v>313</v>
      </c>
      <c r="I25" s="648" t="s">
        <v>1188</v>
      </c>
    </row>
    <row r="26" spans="1:9" s="650" customFormat="1" ht="22.9" customHeight="1" x14ac:dyDescent="0.2">
      <c r="A26" s="651" t="s">
        <v>1014</v>
      </c>
      <c r="B26" s="652">
        <f t="shared" ref="B26:G26" si="6">SUM(B27:B29)</f>
        <v>114</v>
      </c>
      <c r="C26" s="652">
        <f t="shared" si="6"/>
        <v>277</v>
      </c>
      <c r="D26" s="652">
        <f t="shared" si="6"/>
        <v>218</v>
      </c>
      <c r="E26" s="652">
        <f t="shared" si="6"/>
        <v>284</v>
      </c>
      <c r="F26" s="652">
        <f t="shared" si="6"/>
        <v>218</v>
      </c>
      <c r="G26" s="652">
        <f t="shared" si="6"/>
        <v>9</v>
      </c>
      <c r="H26" s="102">
        <f t="shared" si="2"/>
        <v>1120</v>
      </c>
      <c r="I26" s="653" t="s">
        <v>1013</v>
      </c>
    </row>
    <row r="27" spans="1:9" s="352" customFormat="1" ht="22.9" customHeight="1" x14ac:dyDescent="0.2">
      <c r="A27" s="190" t="s">
        <v>1662</v>
      </c>
      <c r="B27" s="193">
        <v>66</v>
      </c>
      <c r="C27" s="193">
        <v>84</v>
      </c>
      <c r="D27" s="193">
        <v>77</v>
      </c>
      <c r="E27" s="193">
        <v>81</v>
      </c>
      <c r="F27" s="193">
        <v>78</v>
      </c>
      <c r="G27" s="193">
        <v>3</v>
      </c>
      <c r="H27" s="222">
        <f t="shared" si="2"/>
        <v>389</v>
      </c>
      <c r="I27" s="191" t="s">
        <v>189</v>
      </c>
    </row>
    <row r="28" spans="1:9" s="352" customFormat="1" ht="22.9" customHeight="1" x14ac:dyDescent="0.2">
      <c r="A28" s="190" t="s">
        <v>1663</v>
      </c>
      <c r="B28" s="193">
        <v>27</v>
      </c>
      <c r="C28" s="193">
        <v>132</v>
      </c>
      <c r="D28" s="193">
        <v>97</v>
      </c>
      <c r="E28" s="193">
        <v>154</v>
      </c>
      <c r="F28" s="193">
        <v>96</v>
      </c>
      <c r="G28" s="193">
        <v>5</v>
      </c>
      <c r="H28" s="222">
        <f t="shared" si="2"/>
        <v>511</v>
      </c>
      <c r="I28" s="191" t="s">
        <v>190</v>
      </c>
    </row>
    <row r="29" spans="1:9" s="352" customFormat="1" ht="22.9" customHeight="1" x14ac:dyDescent="0.2">
      <c r="A29" s="190" t="s">
        <v>191</v>
      </c>
      <c r="B29" s="193">
        <v>21</v>
      </c>
      <c r="C29" s="193">
        <v>61</v>
      </c>
      <c r="D29" s="193">
        <v>44</v>
      </c>
      <c r="E29" s="193">
        <v>49</v>
      </c>
      <c r="F29" s="193">
        <v>44</v>
      </c>
      <c r="G29" s="193">
        <v>1</v>
      </c>
      <c r="H29" s="222">
        <f t="shared" si="2"/>
        <v>220</v>
      </c>
      <c r="I29" s="191" t="s">
        <v>1188</v>
      </c>
    </row>
    <row r="30" spans="1:9" s="650" customFormat="1" ht="25.15" customHeight="1" x14ac:dyDescent="0.2">
      <c r="A30" s="644" t="s">
        <v>1124</v>
      </c>
      <c r="B30" s="649">
        <f t="shared" ref="B30:G30" si="7">SUM(B31:B33)</f>
        <v>83</v>
      </c>
      <c r="C30" s="649">
        <f t="shared" si="7"/>
        <v>115</v>
      </c>
      <c r="D30" s="649">
        <f t="shared" si="7"/>
        <v>102</v>
      </c>
      <c r="E30" s="649">
        <f t="shared" si="7"/>
        <v>134</v>
      </c>
      <c r="F30" s="649">
        <f t="shared" si="7"/>
        <v>101</v>
      </c>
      <c r="G30" s="649">
        <f t="shared" si="7"/>
        <v>12</v>
      </c>
      <c r="H30" s="104">
        <f t="shared" si="2"/>
        <v>547</v>
      </c>
      <c r="I30" s="646" t="s">
        <v>1016</v>
      </c>
    </row>
    <row r="31" spans="1:9" s="352" customFormat="1" ht="22.9" customHeight="1" x14ac:dyDescent="0.2">
      <c r="A31" s="190" t="s">
        <v>1662</v>
      </c>
      <c r="B31" s="193">
        <v>44</v>
      </c>
      <c r="C31" s="193">
        <v>57</v>
      </c>
      <c r="D31" s="193">
        <v>62</v>
      </c>
      <c r="E31" s="193">
        <v>69</v>
      </c>
      <c r="F31" s="193">
        <v>59</v>
      </c>
      <c r="G31" s="193">
        <v>4</v>
      </c>
      <c r="H31" s="222">
        <f t="shared" si="2"/>
        <v>295</v>
      </c>
      <c r="I31" s="191" t="s">
        <v>189</v>
      </c>
    </row>
    <row r="32" spans="1:9" s="352" customFormat="1" ht="22.9" customHeight="1" x14ac:dyDescent="0.2">
      <c r="A32" s="190" t="s">
        <v>1663</v>
      </c>
      <c r="B32" s="193">
        <v>27</v>
      </c>
      <c r="C32" s="193">
        <v>24</v>
      </c>
      <c r="D32" s="193">
        <v>20</v>
      </c>
      <c r="E32" s="193">
        <v>32</v>
      </c>
      <c r="F32" s="193">
        <v>20</v>
      </c>
      <c r="G32" s="193">
        <v>4</v>
      </c>
      <c r="H32" s="222">
        <f t="shared" si="2"/>
        <v>127</v>
      </c>
      <c r="I32" s="191" t="s">
        <v>190</v>
      </c>
    </row>
    <row r="33" spans="1:9" s="352" customFormat="1" ht="22.9" customHeight="1" x14ac:dyDescent="0.2">
      <c r="A33" s="190" t="s">
        <v>191</v>
      </c>
      <c r="B33" s="193">
        <v>12</v>
      </c>
      <c r="C33" s="193">
        <v>34</v>
      </c>
      <c r="D33" s="193">
        <v>20</v>
      </c>
      <c r="E33" s="193">
        <v>33</v>
      </c>
      <c r="F33" s="193">
        <v>22</v>
      </c>
      <c r="G33" s="193">
        <v>4</v>
      </c>
      <c r="H33" s="222">
        <f t="shared" si="2"/>
        <v>125</v>
      </c>
      <c r="I33" s="191" t="s">
        <v>1188</v>
      </c>
    </row>
    <row r="34" spans="1:9" s="650" customFormat="1" ht="22.9" customHeight="1" x14ac:dyDescent="0.2">
      <c r="A34" s="644" t="s">
        <v>196</v>
      </c>
      <c r="B34" s="649">
        <f t="shared" ref="B34:G34" si="8">SUM(B35:B37)</f>
        <v>62</v>
      </c>
      <c r="C34" s="649">
        <f t="shared" si="8"/>
        <v>120</v>
      </c>
      <c r="D34" s="649">
        <f t="shared" si="8"/>
        <v>124</v>
      </c>
      <c r="E34" s="649">
        <f t="shared" si="8"/>
        <v>167</v>
      </c>
      <c r="F34" s="649">
        <f t="shared" si="8"/>
        <v>118</v>
      </c>
      <c r="G34" s="649">
        <f t="shared" si="8"/>
        <v>11</v>
      </c>
      <c r="H34" s="104">
        <f t="shared" si="2"/>
        <v>602</v>
      </c>
      <c r="I34" s="646" t="s">
        <v>197</v>
      </c>
    </row>
    <row r="35" spans="1:9" s="352" customFormat="1" ht="22.9" customHeight="1" x14ac:dyDescent="0.2">
      <c r="A35" s="190" t="s">
        <v>1662</v>
      </c>
      <c r="B35" s="193">
        <v>33</v>
      </c>
      <c r="C35" s="193">
        <v>47</v>
      </c>
      <c r="D35" s="193">
        <v>56</v>
      </c>
      <c r="E35" s="193">
        <v>72</v>
      </c>
      <c r="F35" s="193">
        <v>61</v>
      </c>
      <c r="G35" s="193">
        <v>4</v>
      </c>
      <c r="H35" s="222">
        <f t="shared" si="2"/>
        <v>273</v>
      </c>
      <c r="I35" s="191" t="s">
        <v>189</v>
      </c>
    </row>
    <row r="36" spans="1:9" s="352" customFormat="1" ht="22.9" customHeight="1" x14ac:dyDescent="0.2">
      <c r="A36" s="190" t="s">
        <v>1663</v>
      </c>
      <c r="B36" s="193">
        <v>23</v>
      </c>
      <c r="C36" s="193">
        <v>50</v>
      </c>
      <c r="D36" s="193">
        <v>45</v>
      </c>
      <c r="E36" s="193">
        <v>62</v>
      </c>
      <c r="F36" s="193">
        <v>35</v>
      </c>
      <c r="G36" s="193">
        <v>3</v>
      </c>
      <c r="H36" s="222">
        <f t="shared" si="2"/>
        <v>218</v>
      </c>
      <c r="I36" s="191" t="s">
        <v>190</v>
      </c>
    </row>
    <row r="37" spans="1:9" s="352" customFormat="1" ht="22.9" customHeight="1" x14ac:dyDescent="0.2">
      <c r="A37" s="190" t="s">
        <v>191</v>
      </c>
      <c r="B37" s="193">
        <v>6</v>
      </c>
      <c r="C37" s="193">
        <v>23</v>
      </c>
      <c r="D37" s="193">
        <v>23</v>
      </c>
      <c r="E37" s="193">
        <v>33</v>
      </c>
      <c r="F37" s="193">
        <v>22</v>
      </c>
      <c r="G37" s="193">
        <v>4</v>
      </c>
      <c r="H37" s="222">
        <f t="shared" si="2"/>
        <v>111</v>
      </c>
      <c r="I37" s="191" t="s">
        <v>1188</v>
      </c>
    </row>
    <row r="38" spans="1:9" s="650" customFormat="1" ht="22.9" customHeight="1" x14ac:dyDescent="0.2">
      <c r="A38" s="644" t="s">
        <v>34</v>
      </c>
      <c r="B38" s="649">
        <f t="shared" ref="B38:G38" si="9">SUM(B39:B41)</f>
        <v>33</v>
      </c>
      <c r="C38" s="649">
        <f t="shared" si="9"/>
        <v>114</v>
      </c>
      <c r="D38" s="649">
        <f t="shared" si="9"/>
        <v>78</v>
      </c>
      <c r="E38" s="649">
        <f t="shared" si="9"/>
        <v>170</v>
      </c>
      <c r="F38" s="649">
        <f t="shared" si="9"/>
        <v>120</v>
      </c>
      <c r="G38" s="649">
        <f t="shared" si="9"/>
        <v>2</v>
      </c>
      <c r="H38" s="104">
        <f t="shared" si="2"/>
        <v>517</v>
      </c>
      <c r="I38" s="646" t="s">
        <v>198</v>
      </c>
    </row>
    <row r="39" spans="1:9" s="352" customFormat="1" ht="22.9" customHeight="1" x14ac:dyDescent="0.2">
      <c r="A39" s="190" t="s">
        <v>1662</v>
      </c>
      <c r="B39" s="193">
        <v>18</v>
      </c>
      <c r="C39" s="193">
        <v>18</v>
      </c>
      <c r="D39" s="193">
        <v>21</v>
      </c>
      <c r="E39" s="193">
        <v>11</v>
      </c>
      <c r="F39" s="193">
        <v>4</v>
      </c>
      <c r="G39" s="193">
        <v>1</v>
      </c>
      <c r="H39" s="222">
        <f t="shared" si="2"/>
        <v>73</v>
      </c>
      <c r="I39" s="191" t="s">
        <v>189</v>
      </c>
    </row>
    <row r="40" spans="1:9" s="352" customFormat="1" ht="22.9" customHeight="1" x14ac:dyDescent="0.2">
      <c r="A40" s="190" t="s">
        <v>1663</v>
      </c>
      <c r="B40" s="193">
        <v>9</v>
      </c>
      <c r="C40" s="193">
        <v>59</v>
      </c>
      <c r="D40" s="193">
        <v>39</v>
      </c>
      <c r="E40" s="193">
        <v>119</v>
      </c>
      <c r="F40" s="193">
        <v>99</v>
      </c>
      <c r="G40" s="193">
        <v>1</v>
      </c>
      <c r="H40" s="222">
        <f t="shared" si="2"/>
        <v>326</v>
      </c>
      <c r="I40" s="191" t="s">
        <v>190</v>
      </c>
    </row>
    <row r="41" spans="1:9" s="352" customFormat="1" ht="22.9" customHeight="1" x14ac:dyDescent="0.2">
      <c r="A41" s="195" t="s">
        <v>191</v>
      </c>
      <c r="B41" s="196">
        <v>6</v>
      </c>
      <c r="C41" s="196">
        <v>37</v>
      </c>
      <c r="D41" s="196">
        <v>18</v>
      </c>
      <c r="E41" s="196">
        <v>40</v>
      </c>
      <c r="F41" s="196">
        <v>17</v>
      </c>
      <c r="G41" s="196" t="s">
        <v>16</v>
      </c>
      <c r="H41" s="488">
        <f t="shared" si="2"/>
        <v>118</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12E6-44DA-4BE0-9BDD-A04DA56A7AA7}">
  <sheetPr>
    <tabColor theme="7" tint="-0.249977111117893"/>
    <pageSetUpPr fitToPage="1"/>
  </sheetPr>
  <dimension ref="A1:L41"/>
  <sheetViews>
    <sheetView view="pageBreakPreview" zoomScale="60" zoomScaleNormal="100" workbookViewId="0">
      <selection activeCell="A90" sqref="A90"/>
    </sheetView>
  </sheetViews>
  <sheetFormatPr defaultColWidth="9.125" defaultRowHeight="12.75" x14ac:dyDescent="0.2"/>
  <cols>
    <col min="1" max="1" width="29.75" style="17" customWidth="1"/>
    <col min="2" max="8" width="12.375" style="17" customWidth="1"/>
    <col min="9" max="9" width="29.75" style="17" customWidth="1"/>
    <col min="10" max="16384" width="9.125" style="17"/>
  </cols>
  <sheetData>
    <row r="1" spans="1:12" s="7" customFormat="1" ht="21" customHeight="1" x14ac:dyDescent="0.25">
      <c r="A1" s="1812" t="s">
        <v>1203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306</v>
      </c>
    </row>
    <row r="3" spans="1:12" s="7" customFormat="1" ht="36" customHeight="1" x14ac:dyDescent="0.2">
      <c r="A3" s="1647" t="s">
        <v>1675</v>
      </c>
      <c r="B3" s="1647"/>
      <c r="C3" s="1647"/>
      <c r="D3" s="1647"/>
      <c r="E3" s="1647"/>
      <c r="F3" s="1647"/>
      <c r="G3" s="1647"/>
      <c r="H3" s="1647"/>
      <c r="I3" s="1647"/>
    </row>
    <row r="4" spans="1:12" s="12" customFormat="1" x14ac:dyDescent="0.2">
      <c r="A4" s="34" t="s">
        <v>293</v>
      </c>
      <c r="B4" s="1801"/>
      <c r="C4" s="1801"/>
      <c r="D4" s="1801"/>
      <c r="E4" s="1801"/>
      <c r="F4" s="1801"/>
      <c r="G4" s="1801"/>
      <c r="H4" s="1801"/>
      <c r="I4" s="23" t="s">
        <v>1891</v>
      </c>
    </row>
    <row r="5" spans="1:12" s="9" customFormat="1" ht="25.15" customHeight="1" x14ac:dyDescent="0.2">
      <c r="A5" s="1649" t="s">
        <v>1130</v>
      </c>
      <c r="B5" s="1734" t="s">
        <v>1781</v>
      </c>
      <c r="C5" s="1735"/>
      <c r="D5" s="1735"/>
      <c r="E5" s="1735"/>
      <c r="F5" s="1735"/>
      <c r="G5" s="1735"/>
      <c r="H5" s="1736"/>
      <c r="I5" s="168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
      <c r="A7" s="1650"/>
      <c r="B7" s="1035" t="s">
        <v>74</v>
      </c>
      <c r="C7" s="1035" t="s">
        <v>1267</v>
      </c>
      <c r="D7" s="1035" t="s">
        <v>1268</v>
      </c>
      <c r="E7" s="1035" t="s">
        <v>73</v>
      </c>
      <c r="F7" s="1035" t="s">
        <v>1921</v>
      </c>
      <c r="G7" s="1035" t="s">
        <v>60</v>
      </c>
      <c r="H7" s="1036" t="s">
        <v>1259</v>
      </c>
      <c r="I7" s="1681"/>
    </row>
    <row r="8" spans="1:12" s="12" customFormat="1" ht="22.9" customHeight="1" x14ac:dyDescent="0.2">
      <c r="A8" s="253" t="s">
        <v>1689</v>
      </c>
      <c r="B8" s="254">
        <v>1230</v>
      </c>
      <c r="C8" s="254">
        <v>1320</v>
      </c>
      <c r="D8" s="254">
        <v>791</v>
      </c>
      <c r="E8" s="254">
        <v>1063</v>
      </c>
      <c r="F8" s="254">
        <v>24</v>
      </c>
      <c r="G8" s="254">
        <v>50</v>
      </c>
      <c r="H8" s="254">
        <f>SUM(B8:G8)</f>
        <v>4478</v>
      </c>
      <c r="I8" s="255" t="s">
        <v>186</v>
      </c>
    </row>
    <row r="9" spans="1:12" s="38" customFormat="1" ht="22.9" customHeight="1" x14ac:dyDescent="0.2">
      <c r="A9" s="256" t="s">
        <v>1690</v>
      </c>
      <c r="B9" s="257">
        <f t="shared" ref="B9:G9" si="0">B10+B14+B18+B22+B26+B30+B34+B38</f>
        <v>1837</v>
      </c>
      <c r="C9" s="257">
        <f t="shared" si="0"/>
        <v>2480</v>
      </c>
      <c r="D9" s="257">
        <f t="shared" si="0"/>
        <v>1411</v>
      </c>
      <c r="E9" s="257">
        <f t="shared" si="0"/>
        <v>1866</v>
      </c>
      <c r="F9" s="257">
        <f t="shared" si="0"/>
        <v>37</v>
      </c>
      <c r="G9" s="257">
        <f t="shared" si="0"/>
        <v>116</v>
      </c>
      <c r="H9" s="257">
        <f>H10+H14+H18+H22+H26+H30+H34+H38</f>
        <v>7747</v>
      </c>
      <c r="I9" s="258" t="s">
        <v>187</v>
      </c>
    </row>
    <row r="10" spans="1:12" s="650" customFormat="1" ht="22.9" customHeight="1" x14ac:dyDescent="0.2">
      <c r="A10" s="644" t="s">
        <v>1123</v>
      </c>
      <c r="B10" s="649">
        <f t="shared" ref="B10:G10" si="1">SUM(B11:B13)</f>
        <v>262</v>
      </c>
      <c r="C10" s="649">
        <f t="shared" si="1"/>
        <v>395</v>
      </c>
      <c r="D10" s="649">
        <f t="shared" si="1"/>
        <v>256</v>
      </c>
      <c r="E10" s="649">
        <f t="shared" si="1"/>
        <v>252</v>
      </c>
      <c r="F10" s="649">
        <f t="shared" si="1"/>
        <v>4</v>
      </c>
      <c r="G10" s="649">
        <f t="shared" si="1"/>
        <v>20</v>
      </c>
      <c r="H10" s="104">
        <f>SUM(B10:G10)</f>
        <v>1189</v>
      </c>
      <c r="I10" s="646" t="s">
        <v>188</v>
      </c>
    </row>
    <row r="11" spans="1:12" s="352" customFormat="1" ht="22.9" customHeight="1" x14ac:dyDescent="0.2">
      <c r="A11" s="190" t="s">
        <v>1662</v>
      </c>
      <c r="B11" s="193">
        <v>163</v>
      </c>
      <c r="C11" s="193">
        <v>274</v>
      </c>
      <c r="D11" s="193">
        <v>151</v>
      </c>
      <c r="E11" s="193">
        <v>122</v>
      </c>
      <c r="F11" s="193">
        <v>4</v>
      </c>
      <c r="G11" s="193">
        <v>14</v>
      </c>
      <c r="H11" s="222">
        <f t="shared" ref="H11:H41" si="2">SUM(B11:G11)</f>
        <v>728</v>
      </c>
      <c r="I11" s="191" t="s">
        <v>189</v>
      </c>
    </row>
    <row r="12" spans="1:12" s="352" customFormat="1" ht="22.9" customHeight="1" x14ac:dyDescent="0.2">
      <c r="A12" s="190" t="s">
        <v>1663</v>
      </c>
      <c r="B12" s="193">
        <v>50</v>
      </c>
      <c r="C12" s="193">
        <v>82</v>
      </c>
      <c r="D12" s="193">
        <v>69</v>
      </c>
      <c r="E12" s="193">
        <v>75</v>
      </c>
      <c r="F12" s="193" t="s">
        <v>16</v>
      </c>
      <c r="G12" s="193">
        <v>6</v>
      </c>
      <c r="H12" s="222">
        <f>SUM(B12:G12)</f>
        <v>282</v>
      </c>
      <c r="I12" s="191" t="s">
        <v>190</v>
      </c>
    </row>
    <row r="13" spans="1:12" s="352" customFormat="1" ht="22.9" customHeight="1" x14ac:dyDescent="0.2">
      <c r="A13" s="190" t="s">
        <v>191</v>
      </c>
      <c r="B13" s="193">
        <v>49</v>
      </c>
      <c r="C13" s="193">
        <v>39</v>
      </c>
      <c r="D13" s="193">
        <v>36</v>
      </c>
      <c r="E13" s="193">
        <v>55</v>
      </c>
      <c r="F13" s="193" t="s">
        <v>16</v>
      </c>
      <c r="G13" s="193" t="s">
        <v>16</v>
      </c>
      <c r="H13" s="222">
        <f t="shared" si="2"/>
        <v>179</v>
      </c>
      <c r="I13" s="191" t="s">
        <v>1188</v>
      </c>
    </row>
    <row r="14" spans="1:12" s="650" customFormat="1" ht="22.9" customHeight="1" x14ac:dyDescent="0.2">
      <c r="A14" s="644" t="s">
        <v>192</v>
      </c>
      <c r="B14" s="649">
        <f t="shared" ref="B14:G14" si="3">SUM(B15:B17)</f>
        <v>289</v>
      </c>
      <c r="C14" s="649">
        <f t="shared" si="3"/>
        <v>375</v>
      </c>
      <c r="D14" s="649">
        <f t="shared" si="3"/>
        <v>229</v>
      </c>
      <c r="E14" s="649">
        <f t="shared" si="3"/>
        <v>251</v>
      </c>
      <c r="F14" s="649">
        <f t="shared" si="3"/>
        <v>10</v>
      </c>
      <c r="G14" s="649">
        <f t="shared" si="3"/>
        <v>18</v>
      </c>
      <c r="H14" s="104">
        <f t="shared" si="2"/>
        <v>1172</v>
      </c>
      <c r="I14" s="646" t="s">
        <v>193</v>
      </c>
    </row>
    <row r="15" spans="1:12" s="352" customFormat="1" ht="22.9" customHeight="1" x14ac:dyDescent="0.2">
      <c r="A15" s="190" t="s">
        <v>1662</v>
      </c>
      <c r="B15" s="193">
        <v>213</v>
      </c>
      <c r="C15" s="193">
        <v>242</v>
      </c>
      <c r="D15" s="193">
        <v>149</v>
      </c>
      <c r="E15" s="193">
        <v>153</v>
      </c>
      <c r="F15" s="193">
        <v>10</v>
      </c>
      <c r="G15" s="193">
        <v>14</v>
      </c>
      <c r="H15" s="222">
        <f t="shared" si="2"/>
        <v>781</v>
      </c>
      <c r="I15" s="191" t="s">
        <v>189</v>
      </c>
    </row>
    <row r="16" spans="1:12" s="352" customFormat="1" ht="22.9" customHeight="1" x14ac:dyDescent="0.2">
      <c r="A16" s="190" t="s">
        <v>1663</v>
      </c>
      <c r="B16" s="193">
        <v>30</v>
      </c>
      <c r="C16" s="193">
        <v>76</v>
      </c>
      <c r="D16" s="193">
        <v>44</v>
      </c>
      <c r="E16" s="193">
        <v>39</v>
      </c>
      <c r="F16" s="193" t="s">
        <v>16</v>
      </c>
      <c r="G16" s="193">
        <v>2</v>
      </c>
      <c r="H16" s="222">
        <f t="shared" si="2"/>
        <v>191</v>
      </c>
      <c r="I16" s="191" t="s">
        <v>190</v>
      </c>
    </row>
    <row r="17" spans="1:9" s="352" customFormat="1" ht="22.9" customHeight="1" x14ac:dyDescent="0.2">
      <c r="A17" s="190" t="s">
        <v>191</v>
      </c>
      <c r="B17" s="193">
        <v>46</v>
      </c>
      <c r="C17" s="193">
        <v>57</v>
      </c>
      <c r="D17" s="193">
        <v>36</v>
      </c>
      <c r="E17" s="193">
        <v>59</v>
      </c>
      <c r="F17" s="193" t="s">
        <v>16</v>
      </c>
      <c r="G17" s="193">
        <v>2</v>
      </c>
      <c r="H17" s="222">
        <f t="shared" si="2"/>
        <v>200</v>
      </c>
      <c r="I17" s="191" t="s">
        <v>1188</v>
      </c>
    </row>
    <row r="18" spans="1:9" s="650" customFormat="1" ht="22.9" customHeight="1" x14ac:dyDescent="0.2">
      <c r="A18" s="644" t="s">
        <v>194</v>
      </c>
      <c r="B18" s="649">
        <f t="shared" ref="B18:G18" si="4">SUM(B19:B21)</f>
        <v>168</v>
      </c>
      <c r="C18" s="649">
        <f t="shared" si="4"/>
        <v>195</v>
      </c>
      <c r="D18" s="649">
        <f t="shared" si="4"/>
        <v>127</v>
      </c>
      <c r="E18" s="649">
        <f t="shared" si="4"/>
        <v>219</v>
      </c>
      <c r="F18" s="649">
        <f t="shared" si="4"/>
        <v>6</v>
      </c>
      <c r="G18" s="649">
        <f t="shared" si="4"/>
        <v>8</v>
      </c>
      <c r="H18" s="104">
        <f t="shared" si="2"/>
        <v>723</v>
      </c>
      <c r="I18" s="646" t="s">
        <v>195</v>
      </c>
    </row>
    <row r="19" spans="1:9" s="352" customFormat="1" ht="22.9" customHeight="1" x14ac:dyDescent="0.2">
      <c r="A19" s="190" t="s">
        <v>1662</v>
      </c>
      <c r="B19" s="193">
        <v>102</v>
      </c>
      <c r="C19" s="193">
        <v>105</v>
      </c>
      <c r="D19" s="193">
        <v>64</v>
      </c>
      <c r="E19" s="193">
        <v>126</v>
      </c>
      <c r="F19" s="193">
        <v>6</v>
      </c>
      <c r="G19" s="193">
        <v>2</v>
      </c>
      <c r="H19" s="222">
        <f t="shared" si="2"/>
        <v>405</v>
      </c>
      <c r="I19" s="191" t="s">
        <v>189</v>
      </c>
    </row>
    <row r="20" spans="1:9" s="352" customFormat="1" ht="22.9" customHeight="1" x14ac:dyDescent="0.2">
      <c r="A20" s="190" t="s">
        <v>1663</v>
      </c>
      <c r="B20" s="193">
        <v>11</v>
      </c>
      <c r="C20" s="193">
        <v>33</v>
      </c>
      <c r="D20" s="193">
        <v>26</v>
      </c>
      <c r="E20" s="193">
        <v>28</v>
      </c>
      <c r="F20" s="193" t="s">
        <v>16</v>
      </c>
      <c r="G20" s="193">
        <v>3</v>
      </c>
      <c r="H20" s="222">
        <f t="shared" si="2"/>
        <v>101</v>
      </c>
      <c r="I20" s="191" t="s">
        <v>190</v>
      </c>
    </row>
    <row r="21" spans="1:9" s="352" customFormat="1" ht="22.9" customHeight="1" x14ac:dyDescent="0.2">
      <c r="A21" s="190" t="s">
        <v>191</v>
      </c>
      <c r="B21" s="193">
        <v>55</v>
      </c>
      <c r="C21" s="193">
        <v>57</v>
      </c>
      <c r="D21" s="193">
        <v>37</v>
      </c>
      <c r="E21" s="193">
        <v>65</v>
      </c>
      <c r="F21" s="193" t="s">
        <v>16</v>
      </c>
      <c r="G21" s="193">
        <v>3</v>
      </c>
      <c r="H21" s="222">
        <f t="shared" si="2"/>
        <v>217</v>
      </c>
      <c r="I21" s="191" t="s">
        <v>1188</v>
      </c>
    </row>
    <row r="22" spans="1:9" s="650" customFormat="1" ht="22.9" customHeight="1" x14ac:dyDescent="0.2">
      <c r="A22" s="644" t="s">
        <v>1011</v>
      </c>
      <c r="B22" s="649">
        <f t="shared" ref="B22:G22" si="5">SUM(B23:B25)</f>
        <v>509</v>
      </c>
      <c r="C22" s="649">
        <f>SUM(C23:C25)</f>
        <v>536</v>
      </c>
      <c r="D22" s="649">
        <f t="shared" si="5"/>
        <v>269</v>
      </c>
      <c r="E22" s="649">
        <f t="shared" si="5"/>
        <v>316</v>
      </c>
      <c r="F22" s="649">
        <f t="shared" si="5"/>
        <v>11</v>
      </c>
      <c r="G22" s="649">
        <f t="shared" si="5"/>
        <v>23</v>
      </c>
      <c r="H22" s="104">
        <f t="shared" si="2"/>
        <v>1664</v>
      </c>
      <c r="I22" s="646" t="s">
        <v>1010</v>
      </c>
    </row>
    <row r="23" spans="1:9" s="352" customFormat="1" ht="22.9" customHeight="1" x14ac:dyDescent="0.2">
      <c r="A23" s="190" t="s">
        <v>1662</v>
      </c>
      <c r="B23" s="193">
        <v>350</v>
      </c>
      <c r="C23" s="193">
        <v>288</v>
      </c>
      <c r="D23" s="193">
        <v>130</v>
      </c>
      <c r="E23" s="193">
        <v>142</v>
      </c>
      <c r="F23" s="193">
        <v>8</v>
      </c>
      <c r="G23" s="193">
        <v>17</v>
      </c>
      <c r="H23" s="222">
        <f t="shared" si="2"/>
        <v>935</v>
      </c>
      <c r="I23" s="191" t="s">
        <v>189</v>
      </c>
    </row>
    <row r="24" spans="1:9" s="352" customFormat="1" ht="22.9" customHeight="1" x14ac:dyDescent="0.2">
      <c r="A24" s="190" t="s">
        <v>1663</v>
      </c>
      <c r="B24" s="193">
        <v>72</v>
      </c>
      <c r="C24" s="193">
        <v>118</v>
      </c>
      <c r="D24" s="193">
        <v>60</v>
      </c>
      <c r="E24" s="193">
        <v>77</v>
      </c>
      <c r="F24" s="193" t="s">
        <v>16</v>
      </c>
      <c r="G24" s="193">
        <v>5</v>
      </c>
      <c r="H24" s="222">
        <f t="shared" si="2"/>
        <v>332</v>
      </c>
      <c r="I24" s="191" t="s">
        <v>190</v>
      </c>
    </row>
    <row r="25" spans="1:9" s="352" customFormat="1" ht="22.9" customHeight="1" x14ac:dyDescent="0.2">
      <c r="A25" s="647" t="s">
        <v>191</v>
      </c>
      <c r="B25" s="193">
        <v>87</v>
      </c>
      <c r="C25" s="193">
        <v>130</v>
      </c>
      <c r="D25" s="193">
        <v>79</v>
      </c>
      <c r="E25" s="193">
        <v>97</v>
      </c>
      <c r="F25" s="193">
        <v>3</v>
      </c>
      <c r="G25" s="193">
        <v>1</v>
      </c>
      <c r="H25" s="554">
        <f t="shared" si="2"/>
        <v>397</v>
      </c>
      <c r="I25" s="648" t="s">
        <v>1188</v>
      </c>
    </row>
    <row r="26" spans="1:9" s="650" customFormat="1" ht="22.9" customHeight="1" x14ac:dyDescent="0.2">
      <c r="A26" s="651" t="s">
        <v>1014</v>
      </c>
      <c r="B26" s="652">
        <f t="shared" ref="B26:G26" si="6">SUM(B27:B29)</f>
        <v>222</v>
      </c>
      <c r="C26" s="652">
        <f t="shared" si="6"/>
        <v>385</v>
      </c>
      <c r="D26" s="652">
        <f t="shared" si="6"/>
        <v>222</v>
      </c>
      <c r="E26" s="652">
        <f t="shared" si="6"/>
        <v>316</v>
      </c>
      <c r="F26" s="652">
        <f t="shared" si="6"/>
        <v>2</v>
      </c>
      <c r="G26" s="652">
        <f t="shared" si="6"/>
        <v>22</v>
      </c>
      <c r="H26" s="102">
        <f t="shared" si="2"/>
        <v>1169</v>
      </c>
      <c r="I26" s="653" t="s">
        <v>1013</v>
      </c>
    </row>
    <row r="27" spans="1:9" s="352" customFormat="1" ht="22.9" customHeight="1" x14ac:dyDescent="0.2">
      <c r="A27" s="190" t="s">
        <v>1662</v>
      </c>
      <c r="B27" s="193">
        <v>121</v>
      </c>
      <c r="C27" s="193">
        <v>170</v>
      </c>
      <c r="D27" s="193">
        <v>89</v>
      </c>
      <c r="E27" s="193">
        <v>112</v>
      </c>
      <c r="F27" s="193">
        <v>2</v>
      </c>
      <c r="G27" s="193">
        <v>13</v>
      </c>
      <c r="H27" s="222">
        <f t="shared" si="2"/>
        <v>507</v>
      </c>
      <c r="I27" s="191" t="s">
        <v>189</v>
      </c>
    </row>
    <row r="28" spans="1:9" s="352" customFormat="1" ht="22.9" customHeight="1" x14ac:dyDescent="0.2">
      <c r="A28" s="190" t="s">
        <v>1663</v>
      </c>
      <c r="B28" s="193">
        <v>23</v>
      </c>
      <c r="C28" s="193">
        <v>106</v>
      </c>
      <c r="D28" s="193">
        <v>68</v>
      </c>
      <c r="E28" s="193">
        <v>135</v>
      </c>
      <c r="F28" s="193" t="s">
        <v>16</v>
      </c>
      <c r="G28" s="193">
        <v>8</v>
      </c>
      <c r="H28" s="222">
        <f t="shared" si="2"/>
        <v>340</v>
      </c>
      <c r="I28" s="191" t="s">
        <v>190</v>
      </c>
    </row>
    <row r="29" spans="1:9" s="352" customFormat="1" ht="22.9" customHeight="1" x14ac:dyDescent="0.2">
      <c r="A29" s="190" t="s">
        <v>191</v>
      </c>
      <c r="B29" s="193">
        <v>78</v>
      </c>
      <c r="C29" s="193">
        <v>109</v>
      </c>
      <c r="D29" s="193">
        <v>65</v>
      </c>
      <c r="E29" s="193">
        <v>69</v>
      </c>
      <c r="F29" s="193" t="s">
        <v>16</v>
      </c>
      <c r="G29" s="193">
        <v>1</v>
      </c>
      <c r="H29" s="222">
        <f t="shared" si="2"/>
        <v>322</v>
      </c>
      <c r="I29" s="191" t="s">
        <v>1188</v>
      </c>
    </row>
    <row r="30" spans="1:9" s="650" customFormat="1" ht="25.15" customHeight="1" x14ac:dyDescent="0.2">
      <c r="A30" s="644" t="s">
        <v>1124</v>
      </c>
      <c r="B30" s="649">
        <f t="shared" ref="B30:G30" si="7">SUM(B31:B33)</f>
        <v>198</v>
      </c>
      <c r="C30" s="649">
        <f t="shared" si="7"/>
        <v>241</v>
      </c>
      <c r="D30" s="649">
        <f t="shared" si="7"/>
        <v>124</v>
      </c>
      <c r="E30" s="649">
        <f t="shared" si="7"/>
        <v>169</v>
      </c>
      <c r="F30" s="649">
        <f t="shared" si="7"/>
        <v>2</v>
      </c>
      <c r="G30" s="649">
        <f t="shared" si="7"/>
        <v>12</v>
      </c>
      <c r="H30" s="104">
        <f t="shared" si="2"/>
        <v>746</v>
      </c>
      <c r="I30" s="646" t="s">
        <v>1016</v>
      </c>
    </row>
    <row r="31" spans="1:9" s="352" customFormat="1" ht="22.9" customHeight="1" x14ac:dyDescent="0.2">
      <c r="A31" s="190" t="s">
        <v>1662</v>
      </c>
      <c r="B31" s="193">
        <v>112</v>
      </c>
      <c r="C31" s="193">
        <v>140</v>
      </c>
      <c r="D31" s="193">
        <v>65</v>
      </c>
      <c r="E31" s="193">
        <v>87</v>
      </c>
      <c r="F31" s="193">
        <v>2</v>
      </c>
      <c r="G31" s="193">
        <v>6</v>
      </c>
      <c r="H31" s="222">
        <f t="shared" si="2"/>
        <v>412</v>
      </c>
      <c r="I31" s="191" t="s">
        <v>189</v>
      </c>
    </row>
    <row r="32" spans="1:9" s="352" customFormat="1" ht="22.9" customHeight="1" x14ac:dyDescent="0.2">
      <c r="A32" s="190" t="s">
        <v>1663</v>
      </c>
      <c r="B32" s="193">
        <v>15</v>
      </c>
      <c r="C32" s="193">
        <v>34</v>
      </c>
      <c r="D32" s="193">
        <v>21</v>
      </c>
      <c r="E32" s="193">
        <v>29</v>
      </c>
      <c r="F32" s="193" t="s">
        <v>16</v>
      </c>
      <c r="G32" s="193">
        <v>4</v>
      </c>
      <c r="H32" s="222">
        <f t="shared" si="2"/>
        <v>103</v>
      </c>
      <c r="I32" s="191" t="s">
        <v>190</v>
      </c>
    </row>
    <row r="33" spans="1:9" s="352" customFormat="1" ht="22.9" customHeight="1" x14ac:dyDescent="0.2">
      <c r="A33" s="190" t="s">
        <v>191</v>
      </c>
      <c r="B33" s="193">
        <v>71</v>
      </c>
      <c r="C33" s="193">
        <v>67</v>
      </c>
      <c r="D33" s="193">
        <v>38</v>
      </c>
      <c r="E33" s="193">
        <v>53</v>
      </c>
      <c r="F33" s="193" t="s">
        <v>16</v>
      </c>
      <c r="G33" s="193">
        <v>2</v>
      </c>
      <c r="H33" s="222">
        <f t="shared" si="2"/>
        <v>231</v>
      </c>
      <c r="I33" s="191" t="s">
        <v>1188</v>
      </c>
    </row>
    <row r="34" spans="1:9" s="650" customFormat="1" ht="22.9" customHeight="1" x14ac:dyDescent="0.2">
      <c r="A34" s="644" t="s">
        <v>196</v>
      </c>
      <c r="B34" s="649">
        <f t="shared" ref="B34:G34" si="8">SUM(B35:B37)</f>
        <v>166</v>
      </c>
      <c r="C34" s="649">
        <f t="shared" si="8"/>
        <v>278</v>
      </c>
      <c r="D34" s="649">
        <f t="shared" si="8"/>
        <v>132</v>
      </c>
      <c r="E34" s="649">
        <f t="shared" si="8"/>
        <v>214</v>
      </c>
      <c r="F34" s="649">
        <f t="shared" si="8"/>
        <v>2</v>
      </c>
      <c r="G34" s="649">
        <f t="shared" si="8"/>
        <v>10</v>
      </c>
      <c r="H34" s="104">
        <f t="shared" si="2"/>
        <v>802</v>
      </c>
      <c r="I34" s="646" t="s">
        <v>197</v>
      </c>
    </row>
    <row r="35" spans="1:9" s="352" customFormat="1" ht="22.9" customHeight="1" x14ac:dyDescent="0.2">
      <c r="A35" s="190" t="s">
        <v>1662</v>
      </c>
      <c r="B35" s="193">
        <v>84</v>
      </c>
      <c r="C35" s="193">
        <v>161</v>
      </c>
      <c r="D35" s="193">
        <v>63</v>
      </c>
      <c r="E35" s="193">
        <v>86</v>
      </c>
      <c r="F35" s="193">
        <v>2</v>
      </c>
      <c r="G35" s="193">
        <v>5</v>
      </c>
      <c r="H35" s="222">
        <f t="shared" si="2"/>
        <v>401</v>
      </c>
      <c r="I35" s="191" t="s">
        <v>189</v>
      </c>
    </row>
    <row r="36" spans="1:9" s="352" customFormat="1" ht="22.9" customHeight="1" x14ac:dyDescent="0.2">
      <c r="A36" s="190" t="s">
        <v>1663</v>
      </c>
      <c r="B36" s="193">
        <v>14</v>
      </c>
      <c r="C36" s="193">
        <v>56</v>
      </c>
      <c r="D36" s="193">
        <v>34</v>
      </c>
      <c r="E36" s="193">
        <v>73</v>
      </c>
      <c r="F36" s="193" t="s">
        <v>16</v>
      </c>
      <c r="G36" s="193">
        <v>4</v>
      </c>
      <c r="H36" s="222">
        <f t="shared" si="2"/>
        <v>181</v>
      </c>
      <c r="I36" s="191" t="s">
        <v>190</v>
      </c>
    </row>
    <row r="37" spans="1:9" s="352" customFormat="1" ht="22.9" customHeight="1" x14ac:dyDescent="0.2">
      <c r="A37" s="190" t="s">
        <v>191</v>
      </c>
      <c r="B37" s="193">
        <v>68</v>
      </c>
      <c r="C37" s="193">
        <v>61</v>
      </c>
      <c r="D37" s="193">
        <v>35</v>
      </c>
      <c r="E37" s="193">
        <v>55</v>
      </c>
      <c r="F37" s="193" t="s">
        <v>16</v>
      </c>
      <c r="G37" s="193">
        <v>1</v>
      </c>
      <c r="H37" s="222">
        <f t="shared" si="2"/>
        <v>220</v>
      </c>
      <c r="I37" s="191" t="s">
        <v>1188</v>
      </c>
    </row>
    <row r="38" spans="1:9" s="650" customFormat="1" ht="22.9" customHeight="1" x14ac:dyDescent="0.2">
      <c r="A38" s="644" t="s">
        <v>34</v>
      </c>
      <c r="B38" s="649">
        <f t="shared" ref="B38:G38" si="9">SUM(B39:B41)</f>
        <v>23</v>
      </c>
      <c r="C38" s="649">
        <f t="shared" si="9"/>
        <v>75</v>
      </c>
      <c r="D38" s="649">
        <f t="shared" si="9"/>
        <v>52</v>
      </c>
      <c r="E38" s="649">
        <f t="shared" si="9"/>
        <v>129</v>
      </c>
      <c r="F38" s="1492">
        <f t="shared" si="9"/>
        <v>0</v>
      </c>
      <c r="G38" s="649">
        <f t="shared" si="9"/>
        <v>3</v>
      </c>
      <c r="H38" s="104">
        <f t="shared" si="2"/>
        <v>282</v>
      </c>
      <c r="I38" s="646" t="s">
        <v>198</v>
      </c>
    </row>
    <row r="39" spans="1:9" s="352" customFormat="1" ht="22.9" customHeight="1" x14ac:dyDescent="0.2">
      <c r="A39" s="190" t="s">
        <v>1662</v>
      </c>
      <c r="B39" s="193">
        <v>11</v>
      </c>
      <c r="C39" s="193">
        <v>10</v>
      </c>
      <c r="D39" s="193">
        <v>8</v>
      </c>
      <c r="E39" s="193">
        <v>7</v>
      </c>
      <c r="F39" s="193" t="s">
        <v>16</v>
      </c>
      <c r="G39" s="193">
        <v>1</v>
      </c>
      <c r="H39" s="222">
        <f t="shared" si="2"/>
        <v>37</v>
      </c>
      <c r="I39" s="191" t="s">
        <v>189</v>
      </c>
    </row>
    <row r="40" spans="1:9" s="352" customFormat="1" ht="22.9" customHeight="1" x14ac:dyDescent="0.2">
      <c r="A40" s="190" t="s">
        <v>1663</v>
      </c>
      <c r="B40" s="193">
        <v>6</v>
      </c>
      <c r="C40" s="193">
        <v>39</v>
      </c>
      <c r="D40" s="193">
        <v>20</v>
      </c>
      <c r="E40" s="193">
        <v>92</v>
      </c>
      <c r="F40" s="193" t="s">
        <v>16</v>
      </c>
      <c r="G40" s="193">
        <v>1</v>
      </c>
      <c r="H40" s="222">
        <f t="shared" si="2"/>
        <v>158</v>
      </c>
      <c r="I40" s="191" t="s">
        <v>190</v>
      </c>
    </row>
    <row r="41" spans="1:9" s="352" customFormat="1" ht="22.9" customHeight="1" x14ac:dyDescent="0.2">
      <c r="A41" s="195" t="s">
        <v>191</v>
      </c>
      <c r="B41" s="196">
        <v>6</v>
      </c>
      <c r="C41" s="196">
        <v>26</v>
      </c>
      <c r="D41" s="196">
        <v>24</v>
      </c>
      <c r="E41" s="196">
        <v>30</v>
      </c>
      <c r="F41" s="196" t="s">
        <v>16</v>
      </c>
      <c r="G41" s="196">
        <v>1</v>
      </c>
      <c r="H41" s="488">
        <f t="shared" si="2"/>
        <v>87</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5" max="1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42C4-DEDE-46E6-8B23-FACE2E7CA904}">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1427</v>
      </c>
      <c r="I42" s="1435" t="s">
        <v>1428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4CD0-F98E-4D63-81F7-57257B2BE7F5}">
  <sheetPr>
    <tabColor theme="7" tint="-0.499984740745262"/>
    <pageSetUpPr fitToPage="1"/>
  </sheetPr>
  <dimension ref="A1:O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4" width="8.75" style="17" customWidth="1"/>
    <col min="5" max="5" width="9.75" style="17" customWidth="1"/>
    <col min="6" max="6" width="8.75" style="17" customWidth="1"/>
    <col min="7" max="8" width="9.375" style="17" customWidth="1"/>
    <col min="9" max="11" width="8.75" style="17" customWidth="1"/>
    <col min="12" max="12" width="30.625" style="17" customWidth="1"/>
    <col min="13" max="16384" width="9.125" style="17"/>
  </cols>
  <sheetData>
    <row r="1" spans="1:15" s="7" customFormat="1" ht="27" customHeight="1" x14ac:dyDescent="0.2">
      <c r="A1" s="1816" t="s">
        <v>1106</v>
      </c>
      <c r="B1" s="1816"/>
      <c r="C1" s="1816"/>
      <c r="D1" s="1816"/>
      <c r="E1" s="1816"/>
      <c r="F1" s="1816"/>
      <c r="G1" s="1816"/>
      <c r="H1" s="1816"/>
      <c r="I1" s="1816"/>
      <c r="J1" s="1816"/>
      <c r="K1" s="1816"/>
      <c r="L1" s="1816"/>
    </row>
    <row r="2" spans="1:15" s="7" customFormat="1" ht="18" x14ac:dyDescent="0.2">
      <c r="A2" s="1646" t="s">
        <v>929</v>
      </c>
      <c r="B2" s="1646"/>
      <c r="C2" s="1646"/>
      <c r="D2" s="1646"/>
      <c r="E2" s="1646"/>
      <c r="F2" s="1646"/>
      <c r="G2" s="1646"/>
      <c r="H2" s="1646"/>
      <c r="I2" s="1646"/>
      <c r="J2" s="1646"/>
      <c r="K2" s="1646"/>
      <c r="L2" s="1646"/>
      <c r="O2" s="7" t="s">
        <v>308</v>
      </c>
    </row>
    <row r="3" spans="1:15" s="7" customFormat="1" ht="40.5" customHeight="1" x14ac:dyDescent="0.2">
      <c r="A3" s="1817" t="s">
        <v>1953</v>
      </c>
      <c r="B3" s="1817"/>
      <c r="C3" s="1817"/>
      <c r="D3" s="1817"/>
      <c r="E3" s="1817"/>
      <c r="F3" s="1817"/>
      <c r="G3" s="1817"/>
      <c r="H3" s="1817"/>
      <c r="I3" s="1817"/>
      <c r="J3" s="1817"/>
      <c r="K3" s="1817"/>
      <c r="L3" s="1817"/>
    </row>
    <row r="4" spans="1:15" s="12" customFormat="1" x14ac:dyDescent="0.2">
      <c r="A4" s="34" t="s">
        <v>295</v>
      </c>
      <c r="B4" s="1801"/>
      <c r="C4" s="1801"/>
      <c r="D4" s="1801"/>
      <c r="E4" s="1801"/>
      <c r="F4" s="1801"/>
      <c r="G4" s="1801"/>
      <c r="H4" s="1801"/>
      <c r="I4" s="1801"/>
      <c r="J4" s="1801"/>
      <c r="K4" s="1801"/>
      <c r="L4" s="23" t="s">
        <v>1892</v>
      </c>
    </row>
    <row r="5" spans="1:15" s="9" customFormat="1" ht="25.15" customHeight="1" x14ac:dyDescent="0.2">
      <c r="A5" s="1649" t="s">
        <v>1130</v>
      </c>
      <c r="B5" s="1818" t="s">
        <v>1779</v>
      </c>
      <c r="C5" s="1819"/>
      <c r="D5" s="1819"/>
      <c r="E5" s="1819"/>
      <c r="F5" s="1819"/>
      <c r="G5" s="1819"/>
      <c r="H5" s="1819"/>
      <c r="I5" s="1819"/>
      <c r="J5" s="1819"/>
      <c r="K5" s="1820"/>
      <c r="L5" s="1680" t="s">
        <v>1005</v>
      </c>
    </row>
    <row r="6" spans="1:15" s="9" customFormat="1" ht="73.150000000000006" customHeight="1" x14ac:dyDescent="0.2">
      <c r="A6" s="1755"/>
      <c r="B6" s="1680" t="s">
        <v>1778</v>
      </c>
      <c r="C6" s="1680" t="s">
        <v>1006</v>
      </c>
      <c r="D6" s="1680" t="s">
        <v>1007</v>
      </c>
      <c r="E6" s="1680" t="s">
        <v>1008</v>
      </c>
      <c r="F6" s="1680" t="s">
        <v>1777</v>
      </c>
      <c r="G6" s="1680" t="s">
        <v>1776</v>
      </c>
      <c r="H6" s="1680" t="s">
        <v>1775</v>
      </c>
      <c r="I6" s="1680" t="s">
        <v>1774</v>
      </c>
      <c r="J6" s="1680" t="s">
        <v>998</v>
      </c>
      <c r="K6" s="1814" t="s">
        <v>1753</v>
      </c>
      <c r="L6" s="1732"/>
    </row>
    <row r="7" spans="1:15" s="38" customFormat="1" ht="24" customHeight="1" x14ac:dyDescent="0.2">
      <c r="A7" s="1650"/>
      <c r="B7" s="1681"/>
      <c r="C7" s="1681"/>
      <c r="D7" s="1681"/>
      <c r="E7" s="1681"/>
      <c r="F7" s="1681"/>
      <c r="G7" s="1681"/>
      <c r="H7" s="1681"/>
      <c r="I7" s="1681"/>
      <c r="J7" s="1681"/>
      <c r="K7" s="1815"/>
      <c r="L7" s="1681"/>
    </row>
    <row r="8" spans="1:15" s="12" customFormat="1" ht="22.9" customHeight="1" x14ac:dyDescent="0.2">
      <c r="A8" s="253" t="s">
        <v>1689</v>
      </c>
      <c r="B8" s="254">
        <v>913</v>
      </c>
      <c r="C8" s="254">
        <v>2192</v>
      </c>
      <c r="D8" s="254">
        <v>1455</v>
      </c>
      <c r="E8" s="254">
        <v>2860</v>
      </c>
      <c r="F8" s="254">
        <v>2179</v>
      </c>
      <c r="G8" s="254">
        <v>108</v>
      </c>
      <c r="H8" s="254">
        <v>53</v>
      </c>
      <c r="I8" s="254">
        <v>10</v>
      </c>
      <c r="J8" s="254">
        <v>3274</v>
      </c>
      <c r="K8" s="254">
        <f>SUM(B8:J8)</f>
        <v>13044</v>
      </c>
      <c r="L8" s="255" t="s">
        <v>186</v>
      </c>
    </row>
    <row r="9" spans="1:15" s="38" customFormat="1" ht="22.9" customHeight="1" x14ac:dyDescent="0.2">
      <c r="A9" s="256" t="s">
        <v>1690</v>
      </c>
      <c r="B9" s="257">
        <f t="shared" ref="B9:K9" si="0">B10+B14+B18+B22+B26+B30+B34+B38</f>
        <v>1898</v>
      </c>
      <c r="C9" s="257">
        <f t="shared" si="0"/>
        <v>5178</v>
      </c>
      <c r="D9" s="257">
        <f t="shared" si="0"/>
        <v>3503</v>
      </c>
      <c r="E9" s="257">
        <f t="shared" si="0"/>
        <v>5510</v>
      </c>
      <c r="F9" s="257">
        <f t="shared" si="0"/>
        <v>3416</v>
      </c>
      <c r="G9" s="257">
        <f t="shared" si="0"/>
        <v>144</v>
      </c>
      <c r="H9" s="257">
        <f t="shared" si="0"/>
        <v>89</v>
      </c>
      <c r="I9" s="257">
        <f t="shared" si="0"/>
        <v>21</v>
      </c>
      <c r="J9" s="257">
        <f t="shared" si="0"/>
        <v>4390</v>
      </c>
      <c r="K9" s="257">
        <f t="shared" si="0"/>
        <v>24149</v>
      </c>
      <c r="L9" s="258" t="s">
        <v>187</v>
      </c>
    </row>
    <row r="10" spans="1:15" s="650" customFormat="1" ht="22.9" customHeight="1" x14ac:dyDescent="0.2">
      <c r="A10" s="644" t="s">
        <v>1123</v>
      </c>
      <c r="B10" s="649">
        <f t="shared" ref="B10:G10" si="1">SUM(B11:B13)</f>
        <v>389</v>
      </c>
      <c r="C10" s="649">
        <f t="shared" si="1"/>
        <v>721</v>
      </c>
      <c r="D10" s="649">
        <f t="shared" si="1"/>
        <v>747</v>
      </c>
      <c r="E10" s="649">
        <f t="shared" si="1"/>
        <v>1049</v>
      </c>
      <c r="F10" s="649">
        <f>SUM(F11:F13)</f>
        <v>467</v>
      </c>
      <c r="G10" s="649">
        <f t="shared" si="1"/>
        <v>19</v>
      </c>
      <c r="H10" s="649">
        <f>SUM(H11:H13)</f>
        <v>15</v>
      </c>
      <c r="I10" s="649">
        <f>SUM(I11:I13)</f>
        <v>2</v>
      </c>
      <c r="J10" s="649">
        <f>SUM(J11:J13)</f>
        <v>455</v>
      </c>
      <c r="K10" s="104">
        <f>SUM(K11:K13)</f>
        <v>3864</v>
      </c>
      <c r="L10" s="646" t="s">
        <v>188</v>
      </c>
    </row>
    <row r="11" spans="1:15" s="352" customFormat="1" ht="22.9" customHeight="1" x14ac:dyDescent="0.2">
      <c r="A11" s="190" t="s">
        <v>1662</v>
      </c>
      <c r="B11" s="193">
        <v>299</v>
      </c>
      <c r="C11" s="193">
        <v>413</v>
      </c>
      <c r="D11" s="193">
        <v>532</v>
      </c>
      <c r="E11" s="193">
        <v>714</v>
      </c>
      <c r="F11" s="193">
        <v>96</v>
      </c>
      <c r="G11" s="193">
        <v>9</v>
      </c>
      <c r="H11" s="193">
        <v>15</v>
      </c>
      <c r="I11" s="193">
        <v>2</v>
      </c>
      <c r="J11" s="193">
        <v>417</v>
      </c>
      <c r="K11" s="222">
        <f>SUM(B11:J11)</f>
        <v>2497</v>
      </c>
      <c r="L11" s="191" t="s">
        <v>189</v>
      </c>
    </row>
    <row r="12" spans="1:15" s="352" customFormat="1" ht="22.9" customHeight="1" x14ac:dyDescent="0.2">
      <c r="A12" s="190" t="s">
        <v>1663</v>
      </c>
      <c r="B12" s="193">
        <v>65</v>
      </c>
      <c r="C12" s="193">
        <v>225</v>
      </c>
      <c r="D12" s="193">
        <v>173</v>
      </c>
      <c r="E12" s="193">
        <v>230</v>
      </c>
      <c r="F12" s="193">
        <v>247</v>
      </c>
      <c r="G12" s="193">
        <v>8</v>
      </c>
      <c r="H12" s="193" t="s">
        <v>16</v>
      </c>
      <c r="I12" s="193" t="s">
        <v>16</v>
      </c>
      <c r="J12" s="193">
        <v>24</v>
      </c>
      <c r="K12" s="222">
        <f>SUM(B12:J12)</f>
        <v>972</v>
      </c>
      <c r="L12" s="191" t="s">
        <v>190</v>
      </c>
    </row>
    <row r="13" spans="1:15" s="352" customFormat="1" ht="22.9" customHeight="1" x14ac:dyDescent="0.2">
      <c r="A13" s="190" t="s">
        <v>191</v>
      </c>
      <c r="B13" s="193">
        <v>25</v>
      </c>
      <c r="C13" s="193">
        <v>83</v>
      </c>
      <c r="D13" s="193">
        <v>42</v>
      </c>
      <c r="E13" s="193">
        <v>105</v>
      </c>
      <c r="F13" s="193">
        <v>124</v>
      </c>
      <c r="G13" s="193">
        <v>2</v>
      </c>
      <c r="H13" s="193" t="s">
        <v>16</v>
      </c>
      <c r="I13" s="193" t="s">
        <v>16</v>
      </c>
      <c r="J13" s="193">
        <v>14</v>
      </c>
      <c r="K13" s="222">
        <f>SUM(B13:J13)</f>
        <v>395</v>
      </c>
      <c r="L13" s="191" t="s">
        <v>1188</v>
      </c>
    </row>
    <row r="14" spans="1:15" s="650" customFormat="1" ht="22.9" customHeight="1" x14ac:dyDescent="0.2">
      <c r="A14" s="644" t="s">
        <v>192</v>
      </c>
      <c r="B14" s="649">
        <f t="shared" ref="B14:G14" si="2">SUM(B15:B17)</f>
        <v>276</v>
      </c>
      <c r="C14" s="649">
        <f t="shared" si="2"/>
        <v>543</v>
      </c>
      <c r="D14" s="649">
        <f t="shared" si="2"/>
        <v>602</v>
      </c>
      <c r="E14" s="649">
        <f t="shared" si="2"/>
        <v>865</v>
      </c>
      <c r="F14" s="649">
        <f>SUM(F15:F17)</f>
        <v>380</v>
      </c>
      <c r="G14" s="649">
        <f t="shared" si="2"/>
        <v>17</v>
      </c>
      <c r="H14" s="649">
        <f>SUM(H15:H17)</f>
        <v>15</v>
      </c>
      <c r="I14" s="649">
        <f>SUM(I15:I17)</f>
        <v>2</v>
      </c>
      <c r="J14" s="649">
        <f>SUM(J15:J17)</f>
        <v>1220</v>
      </c>
      <c r="K14" s="104">
        <f>SUM(K15:K17)</f>
        <v>3920</v>
      </c>
      <c r="L14" s="646" t="s">
        <v>193</v>
      </c>
    </row>
    <row r="15" spans="1:15" s="352" customFormat="1" ht="22.9" customHeight="1" x14ac:dyDescent="0.2">
      <c r="A15" s="190" t="s">
        <v>1662</v>
      </c>
      <c r="B15" s="193">
        <v>207</v>
      </c>
      <c r="C15" s="193">
        <v>302</v>
      </c>
      <c r="D15" s="193">
        <v>447</v>
      </c>
      <c r="E15" s="193">
        <v>611</v>
      </c>
      <c r="F15" s="193">
        <v>152</v>
      </c>
      <c r="G15" s="193">
        <v>6</v>
      </c>
      <c r="H15" s="193">
        <v>15</v>
      </c>
      <c r="I15" s="193">
        <v>2</v>
      </c>
      <c r="J15" s="193">
        <v>1055</v>
      </c>
      <c r="K15" s="222">
        <f>SUM(B15:J15)</f>
        <v>2797</v>
      </c>
      <c r="L15" s="191" t="s">
        <v>189</v>
      </c>
    </row>
    <row r="16" spans="1:15" s="352" customFormat="1" ht="22.9" customHeight="1" x14ac:dyDescent="0.2">
      <c r="A16" s="190" t="s">
        <v>1663</v>
      </c>
      <c r="B16" s="193">
        <v>54</v>
      </c>
      <c r="C16" s="193">
        <v>182</v>
      </c>
      <c r="D16" s="193">
        <v>121</v>
      </c>
      <c r="E16" s="193">
        <v>146</v>
      </c>
      <c r="F16" s="193">
        <v>144</v>
      </c>
      <c r="G16" s="193">
        <v>9</v>
      </c>
      <c r="H16" s="193" t="s">
        <v>16</v>
      </c>
      <c r="I16" s="193" t="s">
        <v>16</v>
      </c>
      <c r="J16" s="193">
        <v>117</v>
      </c>
      <c r="K16" s="222">
        <f>SUM(B16:J16)</f>
        <v>773</v>
      </c>
      <c r="L16" s="191" t="s">
        <v>190</v>
      </c>
    </row>
    <row r="17" spans="1:12" s="352" customFormat="1" ht="22.9" customHeight="1" x14ac:dyDescent="0.2">
      <c r="A17" s="190" t="s">
        <v>191</v>
      </c>
      <c r="B17" s="193">
        <v>15</v>
      </c>
      <c r="C17" s="193">
        <v>59</v>
      </c>
      <c r="D17" s="193">
        <v>34</v>
      </c>
      <c r="E17" s="193">
        <v>108</v>
      </c>
      <c r="F17" s="193">
        <v>84</v>
      </c>
      <c r="G17" s="193">
        <v>2</v>
      </c>
      <c r="H17" s="193" t="s">
        <v>16</v>
      </c>
      <c r="I17" s="193" t="s">
        <v>16</v>
      </c>
      <c r="J17" s="193">
        <v>48</v>
      </c>
      <c r="K17" s="222">
        <f>SUM(B17:J17)</f>
        <v>350</v>
      </c>
      <c r="L17" s="191" t="s">
        <v>1188</v>
      </c>
    </row>
    <row r="18" spans="1:12" s="650" customFormat="1" ht="22.9" customHeight="1" x14ac:dyDescent="0.2">
      <c r="A18" s="644" t="s">
        <v>194</v>
      </c>
      <c r="B18" s="649">
        <f t="shared" ref="B18:G18" si="3">SUM(B19:B21)</f>
        <v>115</v>
      </c>
      <c r="C18" s="649">
        <f>SUM(C19:C21)</f>
        <v>400</v>
      </c>
      <c r="D18" s="649">
        <f t="shared" si="3"/>
        <v>256</v>
      </c>
      <c r="E18" s="649">
        <f t="shared" si="3"/>
        <v>390</v>
      </c>
      <c r="F18" s="649">
        <f>SUM(F19:F21)</f>
        <v>305</v>
      </c>
      <c r="G18" s="649">
        <f t="shared" si="3"/>
        <v>4</v>
      </c>
      <c r="H18" s="649">
        <f>SUM(H19:H21)</f>
        <v>6</v>
      </c>
      <c r="I18" s="649">
        <f>SUM(I19:I21)</f>
        <v>2</v>
      </c>
      <c r="J18" s="649">
        <f>SUM(J19:J21)</f>
        <v>579</v>
      </c>
      <c r="K18" s="104">
        <f>SUM(K19:K21)</f>
        <v>2057</v>
      </c>
      <c r="L18" s="646" t="s">
        <v>195</v>
      </c>
    </row>
    <row r="19" spans="1:12" s="352" customFormat="1" ht="22.9" customHeight="1" x14ac:dyDescent="0.2">
      <c r="A19" s="190" t="s">
        <v>1662</v>
      </c>
      <c r="B19" s="193">
        <v>65</v>
      </c>
      <c r="C19" s="193">
        <v>175</v>
      </c>
      <c r="D19" s="193">
        <v>163</v>
      </c>
      <c r="E19" s="193">
        <v>217</v>
      </c>
      <c r="F19" s="193">
        <v>134</v>
      </c>
      <c r="G19" s="193">
        <v>2</v>
      </c>
      <c r="H19" s="193">
        <v>6</v>
      </c>
      <c r="I19" s="193">
        <v>2</v>
      </c>
      <c r="J19" s="193">
        <v>495</v>
      </c>
      <c r="K19" s="222">
        <f>SUM(B19:J19)</f>
        <v>1259</v>
      </c>
      <c r="L19" s="191" t="s">
        <v>189</v>
      </c>
    </row>
    <row r="20" spans="1:12" s="352" customFormat="1" ht="22.9" customHeight="1" x14ac:dyDescent="0.2">
      <c r="A20" s="190" t="s">
        <v>1663</v>
      </c>
      <c r="B20" s="193">
        <v>27</v>
      </c>
      <c r="C20" s="193">
        <v>130</v>
      </c>
      <c r="D20" s="193">
        <v>56</v>
      </c>
      <c r="E20" s="193">
        <v>60</v>
      </c>
      <c r="F20" s="193">
        <v>81</v>
      </c>
      <c r="G20" s="193" t="s">
        <v>16</v>
      </c>
      <c r="H20" s="193" t="s">
        <v>16</v>
      </c>
      <c r="I20" s="193" t="s">
        <v>16</v>
      </c>
      <c r="J20" s="193">
        <v>27</v>
      </c>
      <c r="K20" s="222">
        <f>SUM(B20:J20)</f>
        <v>381</v>
      </c>
      <c r="L20" s="191" t="s">
        <v>190</v>
      </c>
    </row>
    <row r="21" spans="1:12" s="352" customFormat="1" ht="22.9" customHeight="1" x14ac:dyDescent="0.2">
      <c r="A21" s="190" t="s">
        <v>191</v>
      </c>
      <c r="B21" s="193">
        <v>23</v>
      </c>
      <c r="C21" s="193">
        <v>95</v>
      </c>
      <c r="D21" s="193">
        <v>37</v>
      </c>
      <c r="E21" s="193">
        <v>113</v>
      </c>
      <c r="F21" s="193">
        <v>90</v>
      </c>
      <c r="G21" s="193">
        <v>2</v>
      </c>
      <c r="H21" s="193" t="s">
        <v>16</v>
      </c>
      <c r="I21" s="193" t="s">
        <v>16</v>
      </c>
      <c r="J21" s="193">
        <v>57</v>
      </c>
      <c r="K21" s="222">
        <f>SUM(B21:J21)</f>
        <v>417</v>
      </c>
      <c r="L21" s="191" t="s">
        <v>1188</v>
      </c>
    </row>
    <row r="22" spans="1:12" s="650" customFormat="1" ht="22.9" customHeight="1" x14ac:dyDescent="0.2">
      <c r="A22" s="644" t="s">
        <v>1011</v>
      </c>
      <c r="B22" s="649">
        <f t="shared" ref="B22:G22" si="4">SUM(B23:B25)</f>
        <v>395</v>
      </c>
      <c r="C22" s="649">
        <f t="shared" si="4"/>
        <v>1011</v>
      </c>
      <c r="D22" s="649">
        <f t="shared" si="4"/>
        <v>724</v>
      </c>
      <c r="E22" s="649">
        <f t="shared" si="4"/>
        <v>1146</v>
      </c>
      <c r="F22" s="649">
        <f>SUM(F23:F25)</f>
        <v>581</v>
      </c>
      <c r="G22" s="649">
        <f t="shared" si="4"/>
        <v>32</v>
      </c>
      <c r="H22" s="649">
        <f>SUM(H23:H25)</f>
        <v>20</v>
      </c>
      <c r="I22" s="649">
        <f>SUM(I23:I25)</f>
        <v>5</v>
      </c>
      <c r="J22" s="649">
        <f>SUM(J23:J25)</f>
        <v>1442</v>
      </c>
      <c r="K22" s="104">
        <f>SUM(K23:K25)</f>
        <v>5356</v>
      </c>
      <c r="L22" s="646" t="s">
        <v>1010</v>
      </c>
    </row>
    <row r="23" spans="1:12" s="352" customFormat="1" ht="22.9" customHeight="1" x14ac:dyDescent="0.2">
      <c r="A23" s="190" t="s">
        <v>1662</v>
      </c>
      <c r="B23" s="193">
        <v>244</v>
      </c>
      <c r="C23" s="193">
        <v>274</v>
      </c>
      <c r="D23" s="193">
        <v>325</v>
      </c>
      <c r="E23" s="193">
        <v>674</v>
      </c>
      <c r="F23" s="193">
        <v>178</v>
      </c>
      <c r="G23" s="193">
        <v>14</v>
      </c>
      <c r="H23" s="193">
        <v>20</v>
      </c>
      <c r="I23" s="193">
        <v>5</v>
      </c>
      <c r="J23" s="193">
        <v>922</v>
      </c>
      <c r="K23" s="222">
        <f>SUM(B23:J23)</f>
        <v>2656</v>
      </c>
      <c r="L23" s="191" t="s">
        <v>189</v>
      </c>
    </row>
    <row r="24" spans="1:12" s="352" customFormat="1" ht="22.9" customHeight="1" x14ac:dyDescent="0.2">
      <c r="A24" s="190" t="s">
        <v>1663</v>
      </c>
      <c r="B24" s="193">
        <v>105</v>
      </c>
      <c r="C24" s="193">
        <v>410</v>
      </c>
      <c r="D24" s="193">
        <v>249</v>
      </c>
      <c r="E24" s="193">
        <v>233</v>
      </c>
      <c r="F24" s="193">
        <v>185</v>
      </c>
      <c r="G24" s="193">
        <v>10</v>
      </c>
      <c r="H24" s="193" t="s">
        <v>16</v>
      </c>
      <c r="I24" s="193" t="s">
        <v>16</v>
      </c>
      <c r="J24" s="193">
        <v>319</v>
      </c>
      <c r="K24" s="222">
        <f>SUM(B24:J24)</f>
        <v>1511</v>
      </c>
      <c r="L24" s="191" t="s">
        <v>190</v>
      </c>
    </row>
    <row r="25" spans="1:12" s="352" customFormat="1" ht="22.9" customHeight="1" x14ac:dyDescent="0.2">
      <c r="A25" s="647" t="s">
        <v>191</v>
      </c>
      <c r="B25" s="563">
        <v>46</v>
      </c>
      <c r="C25" s="563">
        <v>327</v>
      </c>
      <c r="D25" s="563">
        <v>150</v>
      </c>
      <c r="E25" s="563">
        <v>239</v>
      </c>
      <c r="F25" s="563">
        <v>218</v>
      </c>
      <c r="G25" s="563">
        <v>8</v>
      </c>
      <c r="H25" s="563" t="s">
        <v>16</v>
      </c>
      <c r="I25" s="563" t="s">
        <v>16</v>
      </c>
      <c r="J25" s="563">
        <v>201</v>
      </c>
      <c r="K25" s="554">
        <f>SUM(B25:J25)</f>
        <v>1189</v>
      </c>
      <c r="L25" s="648" t="s">
        <v>1188</v>
      </c>
    </row>
    <row r="26" spans="1:12" s="650" customFormat="1" ht="22.9" customHeight="1" x14ac:dyDescent="0.2">
      <c r="A26" s="651" t="s">
        <v>1014</v>
      </c>
      <c r="B26" s="652">
        <f t="shared" ref="B26:G26" si="5">SUM(B27:B29)</f>
        <v>316</v>
      </c>
      <c r="C26" s="652">
        <f t="shared" si="5"/>
        <v>1036</v>
      </c>
      <c r="D26" s="652">
        <f t="shared" si="5"/>
        <v>515</v>
      </c>
      <c r="E26" s="652">
        <f t="shared" si="5"/>
        <v>881</v>
      </c>
      <c r="F26" s="652">
        <f>SUM(F27:F29)</f>
        <v>702</v>
      </c>
      <c r="G26" s="652">
        <f t="shared" si="5"/>
        <v>30</v>
      </c>
      <c r="H26" s="652">
        <f>SUM(H27:H29)</f>
        <v>14</v>
      </c>
      <c r="I26" s="652">
        <f>SUM(I27:I29)</f>
        <v>4</v>
      </c>
      <c r="J26" s="652">
        <f>SUM(J27:J29)</f>
        <v>335</v>
      </c>
      <c r="K26" s="102">
        <f>SUM(K27:K29)</f>
        <v>3833</v>
      </c>
      <c r="L26" s="653" t="s">
        <v>1013</v>
      </c>
    </row>
    <row r="27" spans="1:12" s="352" customFormat="1" ht="22.9" customHeight="1" x14ac:dyDescent="0.2">
      <c r="A27" s="190" t="s">
        <v>1662</v>
      </c>
      <c r="B27" s="193">
        <v>142</v>
      </c>
      <c r="C27" s="193">
        <v>238</v>
      </c>
      <c r="D27" s="193">
        <v>265</v>
      </c>
      <c r="E27" s="193">
        <v>453</v>
      </c>
      <c r="F27" s="193">
        <v>172</v>
      </c>
      <c r="G27" s="193">
        <v>10</v>
      </c>
      <c r="H27" s="193">
        <v>14</v>
      </c>
      <c r="I27" s="193">
        <v>4</v>
      </c>
      <c r="J27" s="193">
        <v>335</v>
      </c>
      <c r="K27" s="222">
        <f>SUM(B27:J27)</f>
        <v>1633</v>
      </c>
      <c r="L27" s="191" t="s">
        <v>189</v>
      </c>
    </row>
    <row r="28" spans="1:12" s="352" customFormat="1" ht="22.9" customHeight="1" x14ac:dyDescent="0.2">
      <c r="A28" s="190" t="s">
        <v>1663</v>
      </c>
      <c r="B28" s="193">
        <v>121</v>
      </c>
      <c r="C28" s="193">
        <v>553</v>
      </c>
      <c r="D28" s="193">
        <v>176</v>
      </c>
      <c r="E28" s="193">
        <v>202</v>
      </c>
      <c r="F28" s="193">
        <v>363</v>
      </c>
      <c r="G28" s="193">
        <v>20</v>
      </c>
      <c r="H28" s="193" t="s">
        <v>16</v>
      </c>
      <c r="I28" s="193" t="s">
        <v>16</v>
      </c>
      <c r="J28" s="193" t="s">
        <v>16</v>
      </c>
      <c r="K28" s="222">
        <f>SUM(B28:J28)</f>
        <v>1435</v>
      </c>
      <c r="L28" s="191" t="s">
        <v>190</v>
      </c>
    </row>
    <row r="29" spans="1:12" s="352" customFormat="1" ht="22.9" customHeight="1" x14ac:dyDescent="0.2">
      <c r="A29" s="190" t="s">
        <v>191</v>
      </c>
      <c r="B29" s="193">
        <v>53</v>
      </c>
      <c r="C29" s="193">
        <v>245</v>
      </c>
      <c r="D29" s="193">
        <v>74</v>
      </c>
      <c r="E29" s="193">
        <v>226</v>
      </c>
      <c r="F29" s="193">
        <v>167</v>
      </c>
      <c r="G29" s="193" t="s">
        <v>16</v>
      </c>
      <c r="H29" s="193" t="s">
        <v>16</v>
      </c>
      <c r="I29" s="193" t="s">
        <v>16</v>
      </c>
      <c r="J29" s="193" t="s">
        <v>16</v>
      </c>
      <c r="K29" s="222">
        <f>SUM(B29:J29)</f>
        <v>765</v>
      </c>
      <c r="L29" s="191" t="s">
        <v>1188</v>
      </c>
    </row>
    <row r="30" spans="1:12" s="650" customFormat="1" ht="22.9" customHeight="1" x14ac:dyDescent="0.2">
      <c r="A30" s="644" t="s">
        <v>1124</v>
      </c>
      <c r="B30" s="649">
        <f t="shared" ref="B30:G30" si="6">SUM(B31:B33)</f>
        <v>185</v>
      </c>
      <c r="C30" s="649">
        <f t="shared" si="6"/>
        <v>521</v>
      </c>
      <c r="D30" s="649">
        <f t="shared" si="6"/>
        <v>345</v>
      </c>
      <c r="E30" s="649">
        <f t="shared" si="6"/>
        <v>588</v>
      </c>
      <c r="F30" s="649">
        <f>SUM(F31:F33)</f>
        <v>273</v>
      </c>
      <c r="G30" s="649">
        <f t="shared" si="6"/>
        <v>10</v>
      </c>
      <c r="H30" s="649">
        <f>SUM(H31:H33)</f>
        <v>11</v>
      </c>
      <c r="I30" s="649">
        <f>SUM(I31:I33)</f>
        <v>3</v>
      </c>
      <c r="J30" s="649">
        <f>SUM(J31:J33)</f>
        <v>128</v>
      </c>
      <c r="K30" s="104">
        <f>SUM(K31:K33)</f>
        <v>2064</v>
      </c>
      <c r="L30" s="646" t="s">
        <v>1016</v>
      </c>
    </row>
    <row r="31" spans="1:12" s="352" customFormat="1" ht="22.9" customHeight="1" x14ac:dyDescent="0.2">
      <c r="A31" s="190" t="s">
        <v>1662</v>
      </c>
      <c r="B31" s="193">
        <v>110</v>
      </c>
      <c r="C31" s="193">
        <v>198</v>
      </c>
      <c r="D31" s="193">
        <v>185</v>
      </c>
      <c r="E31" s="193">
        <v>329</v>
      </c>
      <c r="F31" s="193">
        <v>139</v>
      </c>
      <c r="G31" s="193">
        <v>9</v>
      </c>
      <c r="H31" s="193">
        <v>11</v>
      </c>
      <c r="I31" s="193">
        <v>3</v>
      </c>
      <c r="J31" s="193">
        <v>128</v>
      </c>
      <c r="K31" s="222">
        <f>SUM(B31:J31)</f>
        <v>1112</v>
      </c>
      <c r="L31" s="191" t="s">
        <v>189</v>
      </c>
    </row>
    <row r="32" spans="1:12" s="352" customFormat="1" ht="22.9" customHeight="1" x14ac:dyDescent="0.2">
      <c r="A32" s="190" t="s">
        <v>1663</v>
      </c>
      <c r="B32" s="193">
        <v>41</v>
      </c>
      <c r="C32" s="193">
        <v>198</v>
      </c>
      <c r="D32" s="193">
        <v>102</v>
      </c>
      <c r="E32" s="193">
        <v>96</v>
      </c>
      <c r="F32" s="193">
        <v>45</v>
      </c>
      <c r="G32" s="193">
        <v>1</v>
      </c>
      <c r="H32" s="193" t="s">
        <v>16</v>
      </c>
      <c r="I32" s="193" t="s">
        <v>16</v>
      </c>
      <c r="J32" s="193" t="s">
        <v>16</v>
      </c>
      <c r="K32" s="222">
        <f>SUM(B32:J32)</f>
        <v>483</v>
      </c>
      <c r="L32" s="191" t="s">
        <v>190</v>
      </c>
    </row>
    <row r="33" spans="1:12" s="352" customFormat="1" ht="22.9" customHeight="1" x14ac:dyDescent="0.2">
      <c r="A33" s="190" t="s">
        <v>191</v>
      </c>
      <c r="B33" s="193">
        <v>34</v>
      </c>
      <c r="C33" s="193">
        <v>125</v>
      </c>
      <c r="D33" s="193">
        <v>58</v>
      </c>
      <c r="E33" s="193">
        <v>163</v>
      </c>
      <c r="F33" s="193">
        <v>89</v>
      </c>
      <c r="G33" s="193" t="s">
        <v>16</v>
      </c>
      <c r="H33" s="193" t="s">
        <v>16</v>
      </c>
      <c r="I33" s="193" t="s">
        <v>16</v>
      </c>
      <c r="J33" s="193" t="s">
        <v>16</v>
      </c>
      <c r="K33" s="222">
        <f>SUM(B33:J33)</f>
        <v>469</v>
      </c>
      <c r="L33" s="191" t="s">
        <v>1188</v>
      </c>
    </row>
    <row r="34" spans="1:12" s="650" customFormat="1" ht="22.9" customHeight="1" x14ac:dyDescent="0.2">
      <c r="A34" s="644" t="s">
        <v>196</v>
      </c>
      <c r="B34" s="649">
        <f t="shared" ref="B34:G34" si="7">SUM(B35:B37)</f>
        <v>156</v>
      </c>
      <c r="C34" s="649">
        <f t="shared" si="7"/>
        <v>572</v>
      </c>
      <c r="D34" s="649">
        <f t="shared" si="7"/>
        <v>280</v>
      </c>
      <c r="E34" s="649">
        <f t="shared" si="7"/>
        <v>539</v>
      </c>
      <c r="F34" s="649">
        <f>SUM(F35:F37)</f>
        <v>371</v>
      </c>
      <c r="G34" s="649">
        <f t="shared" si="7"/>
        <v>21</v>
      </c>
      <c r="H34" s="649">
        <f>SUM(H35:H37)</f>
        <v>5</v>
      </c>
      <c r="I34" s="649">
        <f>SUM(I35:I37)</f>
        <v>2</v>
      </c>
      <c r="J34" s="649">
        <f>SUM(J35:J37)</f>
        <v>116</v>
      </c>
      <c r="K34" s="104">
        <f>SUM(K35:K37)</f>
        <v>2062</v>
      </c>
      <c r="L34" s="646" t="s">
        <v>197</v>
      </c>
    </row>
    <row r="35" spans="1:12" s="352" customFormat="1" ht="22.9" customHeight="1" x14ac:dyDescent="0.2">
      <c r="A35" s="190" t="s">
        <v>1662</v>
      </c>
      <c r="B35" s="193">
        <v>82</v>
      </c>
      <c r="C35" s="193">
        <v>185</v>
      </c>
      <c r="D35" s="193">
        <v>164</v>
      </c>
      <c r="E35" s="193">
        <v>299</v>
      </c>
      <c r="F35" s="193">
        <v>142</v>
      </c>
      <c r="G35" s="193">
        <v>12</v>
      </c>
      <c r="H35" s="193">
        <v>5</v>
      </c>
      <c r="I35" s="193">
        <v>2</v>
      </c>
      <c r="J35" s="193">
        <v>116</v>
      </c>
      <c r="K35" s="222">
        <f>SUM(B35:J35)</f>
        <v>1007</v>
      </c>
      <c r="L35" s="191" t="s">
        <v>189</v>
      </c>
    </row>
    <row r="36" spans="1:12" s="352" customFormat="1" ht="22.9" customHeight="1" x14ac:dyDescent="0.2">
      <c r="A36" s="190" t="s">
        <v>1663</v>
      </c>
      <c r="B36" s="193">
        <v>48</v>
      </c>
      <c r="C36" s="193">
        <v>304</v>
      </c>
      <c r="D36" s="193">
        <v>75</v>
      </c>
      <c r="E36" s="193">
        <v>89</v>
      </c>
      <c r="F36" s="193">
        <v>146</v>
      </c>
      <c r="G36" s="193">
        <v>9</v>
      </c>
      <c r="H36" s="193" t="s">
        <v>16</v>
      </c>
      <c r="I36" s="193" t="s">
        <v>16</v>
      </c>
      <c r="J36" s="193" t="s">
        <v>16</v>
      </c>
      <c r="K36" s="222">
        <f>SUM(B36:J36)</f>
        <v>671</v>
      </c>
      <c r="L36" s="191" t="s">
        <v>190</v>
      </c>
    </row>
    <row r="37" spans="1:12" s="352" customFormat="1" ht="22.9" customHeight="1" x14ac:dyDescent="0.2">
      <c r="A37" s="190" t="s">
        <v>191</v>
      </c>
      <c r="B37" s="193">
        <v>26</v>
      </c>
      <c r="C37" s="193">
        <v>83</v>
      </c>
      <c r="D37" s="193">
        <v>41</v>
      </c>
      <c r="E37" s="193">
        <v>151</v>
      </c>
      <c r="F37" s="193">
        <v>83</v>
      </c>
      <c r="G37" s="193" t="s">
        <v>16</v>
      </c>
      <c r="H37" s="193" t="s">
        <v>16</v>
      </c>
      <c r="I37" s="193" t="s">
        <v>16</v>
      </c>
      <c r="J37" s="193" t="s">
        <v>16</v>
      </c>
      <c r="K37" s="222">
        <f>SUM(B37:J37)</f>
        <v>384</v>
      </c>
      <c r="L37" s="191" t="s">
        <v>1188</v>
      </c>
    </row>
    <row r="38" spans="1:12" s="650" customFormat="1" ht="22.9" customHeight="1" x14ac:dyDescent="0.2">
      <c r="A38" s="644" t="s">
        <v>34</v>
      </c>
      <c r="B38" s="649">
        <f t="shared" ref="B38:G38" si="8">SUM(B39:B41)</f>
        <v>66</v>
      </c>
      <c r="C38" s="649">
        <f t="shared" si="8"/>
        <v>374</v>
      </c>
      <c r="D38" s="649">
        <f t="shared" si="8"/>
        <v>34</v>
      </c>
      <c r="E38" s="649">
        <f t="shared" si="8"/>
        <v>52</v>
      </c>
      <c r="F38" s="649">
        <f>SUM(F39:F41)</f>
        <v>337</v>
      </c>
      <c r="G38" s="649">
        <f t="shared" si="8"/>
        <v>11</v>
      </c>
      <c r="H38" s="649">
        <f>SUM(H39:H41)</f>
        <v>3</v>
      </c>
      <c r="I38" s="649">
        <f>SUM(I39:I41)</f>
        <v>1</v>
      </c>
      <c r="J38" s="649">
        <f>SUM(J39:J41)</f>
        <v>115</v>
      </c>
      <c r="K38" s="104">
        <f>SUM(K39:K41)</f>
        <v>993</v>
      </c>
      <c r="L38" s="646" t="s">
        <v>198</v>
      </c>
    </row>
    <row r="39" spans="1:12" s="352" customFormat="1" ht="22.9" customHeight="1" x14ac:dyDescent="0.2">
      <c r="A39" s="190" t="s">
        <v>1662</v>
      </c>
      <c r="B39" s="193">
        <v>6</v>
      </c>
      <c r="C39" s="193">
        <v>10</v>
      </c>
      <c r="D39" s="193">
        <v>6</v>
      </c>
      <c r="E39" s="193">
        <v>21</v>
      </c>
      <c r="F39" s="193">
        <v>29</v>
      </c>
      <c r="G39" s="193">
        <v>2</v>
      </c>
      <c r="H39" s="193">
        <v>3</v>
      </c>
      <c r="I39" s="193">
        <v>1</v>
      </c>
      <c r="J39" s="193">
        <v>107</v>
      </c>
      <c r="K39" s="222">
        <f>SUM(B39:J39)</f>
        <v>185</v>
      </c>
      <c r="L39" s="191" t="s">
        <v>189</v>
      </c>
    </row>
    <row r="40" spans="1:12" s="352" customFormat="1" ht="22.9" customHeight="1" x14ac:dyDescent="0.2">
      <c r="A40" s="190" t="s">
        <v>1663</v>
      </c>
      <c r="B40" s="193">
        <v>40</v>
      </c>
      <c r="C40" s="193">
        <v>207</v>
      </c>
      <c r="D40" s="193">
        <v>20</v>
      </c>
      <c r="E40" s="193">
        <v>19</v>
      </c>
      <c r="F40" s="193">
        <v>215</v>
      </c>
      <c r="G40" s="193">
        <v>9</v>
      </c>
      <c r="H40" s="193" t="s">
        <v>16</v>
      </c>
      <c r="I40" s="193" t="s">
        <v>16</v>
      </c>
      <c r="J40" s="193">
        <v>7</v>
      </c>
      <c r="K40" s="222">
        <f>SUM(B40:J40)</f>
        <v>517</v>
      </c>
      <c r="L40" s="191" t="s">
        <v>190</v>
      </c>
    </row>
    <row r="41" spans="1:12" s="352" customFormat="1" ht="22.9" customHeight="1" x14ac:dyDescent="0.2">
      <c r="A41" s="195" t="s">
        <v>191</v>
      </c>
      <c r="B41" s="196">
        <v>20</v>
      </c>
      <c r="C41" s="196">
        <v>157</v>
      </c>
      <c r="D41" s="196">
        <v>8</v>
      </c>
      <c r="E41" s="196">
        <v>12</v>
      </c>
      <c r="F41" s="196">
        <v>93</v>
      </c>
      <c r="G41" s="196" t="s">
        <v>16</v>
      </c>
      <c r="H41" s="196" t="s">
        <v>16</v>
      </c>
      <c r="I41" s="196" t="s">
        <v>16</v>
      </c>
      <c r="J41" s="196">
        <v>1</v>
      </c>
      <c r="K41" s="488">
        <f>SUM(B41:J41)</f>
        <v>291</v>
      </c>
      <c r="L41" s="197" t="s">
        <v>1188</v>
      </c>
    </row>
  </sheetData>
  <mergeCells count="17">
    <mergeCell ref="B6:B7"/>
    <mergeCell ref="A1:L1"/>
    <mergeCell ref="A2:L2"/>
    <mergeCell ref="A3:L3"/>
    <mergeCell ref="B4:K4"/>
    <mergeCell ref="A5:A7"/>
    <mergeCell ref="B5:K5"/>
    <mergeCell ref="L5:L7"/>
    <mergeCell ref="K6:K7"/>
    <mergeCell ref="J6:J7"/>
    <mergeCell ref="I6:I7"/>
    <mergeCell ref="H6:H7"/>
    <mergeCell ref="G6:G7"/>
    <mergeCell ref="F6:F7"/>
    <mergeCell ref="E6:E7"/>
    <mergeCell ref="D6:D7"/>
    <mergeCell ref="C6:C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1"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FBF6-45DC-429E-B58A-256D2CBBC949}">
  <sheetPr>
    <tabColor theme="7" tint="-0.499984740745262"/>
    <pageSetUpPr fitToPage="1"/>
  </sheetPr>
  <dimension ref="A1:N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5" width="9.75" style="17" customWidth="1"/>
    <col min="6" max="7" width="10.375" style="17" customWidth="1"/>
    <col min="8" max="10" width="9.75" style="17" customWidth="1"/>
    <col min="11" max="11" width="30.625" style="17" customWidth="1"/>
    <col min="12" max="16384" width="9.125" style="17"/>
  </cols>
  <sheetData>
    <row r="1" spans="1:14" s="7" customFormat="1" ht="27" customHeight="1" x14ac:dyDescent="0.2">
      <c r="A1" s="1816" t="s">
        <v>1107</v>
      </c>
      <c r="B1" s="1816"/>
      <c r="C1" s="1816"/>
      <c r="D1" s="1816"/>
      <c r="E1" s="1816"/>
      <c r="F1" s="1816"/>
      <c r="G1" s="1816"/>
      <c r="H1" s="1816"/>
      <c r="I1" s="1816"/>
      <c r="J1" s="1816"/>
      <c r="K1" s="1816"/>
    </row>
    <row r="2" spans="1:14" s="7" customFormat="1" ht="18" x14ac:dyDescent="0.2">
      <c r="A2" s="1646" t="s">
        <v>929</v>
      </c>
      <c r="B2" s="1646"/>
      <c r="C2" s="1646"/>
      <c r="D2" s="1646"/>
      <c r="E2" s="1646"/>
      <c r="F2" s="1646"/>
      <c r="G2" s="1646"/>
      <c r="H2" s="1646"/>
      <c r="I2" s="1646"/>
      <c r="J2" s="1646"/>
      <c r="K2" s="1646"/>
      <c r="N2" s="7" t="s">
        <v>310</v>
      </c>
    </row>
    <row r="3" spans="1:14" s="7" customFormat="1" ht="40.5" customHeight="1" x14ac:dyDescent="0.2">
      <c r="A3" s="1817" t="s">
        <v>1954</v>
      </c>
      <c r="B3" s="1817"/>
      <c r="C3" s="1817"/>
      <c r="D3" s="1817"/>
      <c r="E3" s="1817"/>
      <c r="F3" s="1817"/>
      <c r="G3" s="1817"/>
      <c r="H3" s="1817"/>
      <c r="I3" s="1817"/>
      <c r="J3" s="1817"/>
      <c r="K3" s="1817"/>
    </row>
    <row r="4" spans="1:14" s="12" customFormat="1" x14ac:dyDescent="0.2">
      <c r="A4" s="34" t="s">
        <v>297</v>
      </c>
      <c r="B4" s="1801"/>
      <c r="C4" s="1801"/>
      <c r="D4" s="1801"/>
      <c r="E4" s="1801"/>
      <c r="F4" s="1801"/>
      <c r="G4" s="1801"/>
      <c r="H4" s="1801"/>
      <c r="I4" s="1801"/>
      <c r="J4" s="1801"/>
      <c r="K4" s="23" t="s">
        <v>1893</v>
      </c>
    </row>
    <row r="5" spans="1:14" s="9" customFormat="1" ht="25.15" customHeight="1" x14ac:dyDescent="0.2">
      <c r="A5" s="1649" t="s">
        <v>1130</v>
      </c>
      <c r="B5" s="1734" t="s">
        <v>1780</v>
      </c>
      <c r="C5" s="1735"/>
      <c r="D5" s="1735"/>
      <c r="E5" s="1735"/>
      <c r="F5" s="1735"/>
      <c r="G5" s="1735"/>
      <c r="H5" s="1735"/>
      <c r="I5" s="1735"/>
      <c r="J5" s="1736"/>
      <c r="K5" s="1680" t="s">
        <v>1005</v>
      </c>
    </row>
    <row r="6" spans="1:14" s="9" customFormat="1" ht="73.150000000000006" customHeight="1" x14ac:dyDescent="0.2">
      <c r="A6" s="1755"/>
      <c r="B6" s="1680" t="s">
        <v>1778</v>
      </c>
      <c r="C6" s="1680" t="s">
        <v>1006</v>
      </c>
      <c r="D6" s="1680" t="s">
        <v>1007</v>
      </c>
      <c r="E6" s="1739" t="s">
        <v>1777</v>
      </c>
      <c r="F6" s="1739" t="s">
        <v>1776</v>
      </c>
      <c r="G6" s="1739" t="s">
        <v>1775</v>
      </c>
      <c r="H6" s="1739" t="s">
        <v>1774</v>
      </c>
      <c r="I6" s="1739" t="s">
        <v>998</v>
      </c>
      <c r="J6" s="1821" t="s">
        <v>1753</v>
      </c>
      <c r="K6" s="1732"/>
    </row>
    <row r="7" spans="1:14" s="38" customFormat="1" ht="24" customHeight="1" x14ac:dyDescent="0.2">
      <c r="A7" s="1650"/>
      <c r="B7" s="1681"/>
      <c r="C7" s="1681"/>
      <c r="D7" s="1681"/>
      <c r="E7" s="1681"/>
      <c r="F7" s="1681"/>
      <c r="G7" s="1681"/>
      <c r="H7" s="1681"/>
      <c r="I7" s="1681"/>
      <c r="J7" s="1815"/>
      <c r="K7" s="1681"/>
    </row>
    <row r="8" spans="1:14" s="12" customFormat="1" ht="22.9" customHeight="1" x14ac:dyDescent="0.2">
      <c r="A8" s="253" t="s">
        <v>1689</v>
      </c>
      <c r="B8" s="254">
        <v>442</v>
      </c>
      <c r="C8" s="254">
        <v>1158</v>
      </c>
      <c r="D8" s="254">
        <v>1064</v>
      </c>
      <c r="E8" s="254">
        <v>1242</v>
      </c>
      <c r="F8" s="254">
        <v>65</v>
      </c>
      <c r="G8" s="254">
        <v>19</v>
      </c>
      <c r="H8" s="254">
        <v>7</v>
      </c>
      <c r="I8" s="254">
        <v>2220</v>
      </c>
      <c r="J8" s="254">
        <f>SUM(B8:I8)</f>
        <v>6217</v>
      </c>
      <c r="K8" s="255" t="s">
        <v>186</v>
      </c>
    </row>
    <row r="9" spans="1:14" s="38" customFormat="1" ht="22.9" customHeight="1" x14ac:dyDescent="0.2">
      <c r="A9" s="256" t="s">
        <v>1690</v>
      </c>
      <c r="B9" s="257">
        <f t="shared" ref="B9:J9" si="0">B10+B14+B18+B22+B26+B30+B34+B38</f>
        <v>944</v>
      </c>
      <c r="C9" s="257">
        <f t="shared" si="0"/>
        <v>2564</v>
      </c>
      <c r="D9" s="257">
        <f t="shared" si="0"/>
        <v>2576</v>
      </c>
      <c r="E9" s="257">
        <f t="shared" si="0"/>
        <v>2004</v>
      </c>
      <c r="F9" s="257">
        <f t="shared" si="0"/>
        <v>89</v>
      </c>
      <c r="G9" s="257">
        <f t="shared" si="0"/>
        <v>33</v>
      </c>
      <c r="H9" s="257">
        <f t="shared" si="0"/>
        <v>15</v>
      </c>
      <c r="I9" s="257">
        <f t="shared" si="0"/>
        <v>2909</v>
      </c>
      <c r="J9" s="257">
        <f t="shared" si="0"/>
        <v>11134</v>
      </c>
      <c r="K9" s="258" t="s">
        <v>187</v>
      </c>
    </row>
    <row r="10" spans="1:14" s="214" customFormat="1" ht="22.9" customHeight="1" x14ac:dyDescent="0.2">
      <c r="A10" s="644" t="s">
        <v>1123</v>
      </c>
      <c r="B10" s="649">
        <f t="shared" ref="B10:J10" si="1">SUM(B11:B13)</f>
        <v>204</v>
      </c>
      <c r="C10" s="649">
        <f t="shared" si="1"/>
        <v>325</v>
      </c>
      <c r="D10" s="649">
        <f t="shared" si="1"/>
        <v>563</v>
      </c>
      <c r="E10" s="649">
        <f t="shared" si="1"/>
        <v>241</v>
      </c>
      <c r="F10" s="649">
        <f t="shared" si="1"/>
        <v>5</v>
      </c>
      <c r="G10" s="649">
        <f t="shared" si="1"/>
        <v>7</v>
      </c>
      <c r="H10" s="649">
        <f t="shared" si="1"/>
        <v>1</v>
      </c>
      <c r="I10" s="649">
        <f t="shared" si="1"/>
        <v>289</v>
      </c>
      <c r="J10" s="104">
        <f t="shared" si="1"/>
        <v>1635</v>
      </c>
      <c r="K10" s="646" t="s">
        <v>188</v>
      </c>
    </row>
    <row r="11" spans="1:14" s="38" customFormat="1" ht="22.9" customHeight="1" x14ac:dyDescent="0.2">
      <c r="A11" s="190" t="s">
        <v>1662</v>
      </c>
      <c r="B11" s="193">
        <v>155</v>
      </c>
      <c r="C11" s="193">
        <v>181</v>
      </c>
      <c r="D11" s="193">
        <v>396</v>
      </c>
      <c r="E11" s="193">
        <v>58</v>
      </c>
      <c r="F11" s="193" t="s">
        <v>16</v>
      </c>
      <c r="G11" s="193">
        <v>7</v>
      </c>
      <c r="H11" s="193">
        <v>1</v>
      </c>
      <c r="I11" s="193">
        <v>270</v>
      </c>
      <c r="J11" s="222">
        <f>SUM(B11:I11)</f>
        <v>1068</v>
      </c>
      <c r="K11" s="191" t="s">
        <v>189</v>
      </c>
    </row>
    <row r="12" spans="1:14" s="38" customFormat="1" ht="22.9" customHeight="1" x14ac:dyDescent="0.2">
      <c r="A12" s="190" t="s">
        <v>1663</v>
      </c>
      <c r="B12" s="193">
        <v>38</v>
      </c>
      <c r="C12" s="193">
        <v>97</v>
      </c>
      <c r="D12" s="193">
        <v>135</v>
      </c>
      <c r="E12" s="193">
        <v>122</v>
      </c>
      <c r="F12" s="193">
        <v>3</v>
      </c>
      <c r="G12" s="193" t="s">
        <v>16</v>
      </c>
      <c r="H12" s="193" t="s">
        <v>16</v>
      </c>
      <c r="I12" s="193">
        <v>14</v>
      </c>
      <c r="J12" s="222">
        <f>SUM(B12:I12)</f>
        <v>409</v>
      </c>
      <c r="K12" s="191" t="s">
        <v>190</v>
      </c>
    </row>
    <row r="13" spans="1:14" s="38" customFormat="1" ht="22.9" customHeight="1" x14ac:dyDescent="0.2">
      <c r="A13" s="190" t="s">
        <v>191</v>
      </c>
      <c r="B13" s="193">
        <v>11</v>
      </c>
      <c r="C13" s="193">
        <v>47</v>
      </c>
      <c r="D13" s="193">
        <v>32</v>
      </c>
      <c r="E13" s="193">
        <v>61</v>
      </c>
      <c r="F13" s="193">
        <v>2</v>
      </c>
      <c r="G13" s="193" t="s">
        <v>16</v>
      </c>
      <c r="H13" s="193" t="s">
        <v>16</v>
      </c>
      <c r="I13" s="193">
        <v>5</v>
      </c>
      <c r="J13" s="222">
        <f>SUM(B13:I13)</f>
        <v>158</v>
      </c>
      <c r="K13" s="191" t="s">
        <v>1188</v>
      </c>
    </row>
    <row r="14" spans="1:14" s="498" customFormat="1" ht="22.9" customHeight="1" x14ac:dyDescent="0.2">
      <c r="A14" s="644" t="s">
        <v>192</v>
      </c>
      <c r="B14" s="649">
        <f t="shared" ref="B14:J14" si="2">SUM(B15:B17)</f>
        <v>146</v>
      </c>
      <c r="C14" s="649">
        <f t="shared" si="2"/>
        <v>242</v>
      </c>
      <c r="D14" s="649">
        <f t="shared" si="2"/>
        <v>455</v>
      </c>
      <c r="E14" s="649">
        <f t="shared" si="2"/>
        <v>198</v>
      </c>
      <c r="F14" s="649">
        <f t="shared" si="2"/>
        <v>10</v>
      </c>
      <c r="G14" s="649">
        <f t="shared" si="2"/>
        <v>5</v>
      </c>
      <c r="H14" s="649">
        <f t="shared" si="2"/>
        <v>2</v>
      </c>
      <c r="I14" s="649">
        <f t="shared" si="2"/>
        <v>844</v>
      </c>
      <c r="J14" s="104">
        <f t="shared" si="2"/>
        <v>1902</v>
      </c>
      <c r="K14" s="646" t="s">
        <v>193</v>
      </c>
    </row>
    <row r="15" spans="1:14" s="38" customFormat="1" ht="22.9" customHeight="1" x14ac:dyDescent="0.2">
      <c r="A15" s="190" t="s">
        <v>1662</v>
      </c>
      <c r="B15" s="193">
        <v>112</v>
      </c>
      <c r="C15" s="193">
        <v>127</v>
      </c>
      <c r="D15" s="193">
        <v>345</v>
      </c>
      <c r="E15" s="193">
        <v>83</v>
      </c>
      <c r="F15" s="193">
        <v>3</v>
      </c>
      <c r="G15" s="193">
        <v>5</v>
      </c>
      <c r="H15" s="193">
        <v>2</v>
      </c>
      <c r="I15" s="193">
        <v>750</v>
      </c>
      <c r="J15" s="222">
        <f>SUM(B15:I15)</f>
        <v>1427</v>
      </c>
      <c r="K15" s="191" t="s">
        <v>189</v>
      </c>
    </row>
    <row r="16" spans="1:14" s="38" customFormat="1" ht="22.9" customHeight="1" x14ac:dyDescent="0.2">
      <c r="A16" s="190" t="s">
        <v>1663</v>
      </c>
      <c r="B16" s="193">
        <v>26</v>
      </c>
      <c r="C16" s="193">
        <v>82</v>
      </c>
      <c r="D16" s="193">
        <v>84</v>
      </c>
      <c r="E16" s="193">
        <v>79</v>
      </c>
      <c r="F16" s="193">
        <v>7</v>
      </c>
      <c r="G16" s="193" t="s">
        <v>16</v>
      </c>
      <c r="H16" s="193" t="s">
        <v>16</v>
      </c>
      <c r="I16" s="193">
        <v>71</v>
      </c>
      <c r="J16" s="222">
        <f>SUM(B16:I16)</f>
        <v>349</v>
      </c>
      <c r="K16" s="191" t="s">
        <v>190</v>
      </c>
    </row>
    <row r="17" spans="1:11" s="38" customFormat="1" ht="22.9" customHeight="1" x14ac:dyDescent="0.2">
      <c r="A17" s="190" t="s">
        <v>191</v>
      </c>
      <c r="B17" s="193">
        <v>8</v>
      </c>
      <c r="C17" s="193">
        <v>33</v>
      </c>
      <c r="D17" s="193">
        <v>26</v>
      </c>
      <c r="E17" s="193">
        <v>36</v>
      </c>
      <c r="F17" s="193" t="s">
        <v>16</v>
      </c>
      <c r="G17" s="193" t="s">
        <v>16</v>
      </c>
      <c r="H17" s="193" t="s">
        <v>16</v>
      </c>
      <c r="I17" s="193">
        <v>23</v>
      </c>
      <c r="J17" s="222">
        <f>SUM(B17:I17)</f>
        <v>126</v>
      </c>
      <c r="K17" s="191" t="s">
        <v>1188</v>
      </c>
    </row>
    <row r="18" spans="1:11" s="498" customFormat="1" ht="22.9" customHeight="1" x14ac:dyDescent="0.2">
      <c r="A18" s="644" t="s">
        <v>194</v>
      </c>
      <c r="B18" s="649">
        <f t="shared" ref="B18:J18" si="3">SUM(B19:B21)</f>
        <v>68</v>
      </c>
      <c r="C18" s="649">
        <f t="shared" si="3"/>
        <v>199</v>
      </c>
      <c r="D18" s="649">
        <f t="shared" si="3"/>
        <v>197</v>
      </c>
      <c r="E18" s="649">
        <f t="shared" si="3"/>
        <v>193</v>
      </c>
      <c r="F18" s="649">
        <f t="shared" si="3"/>
        <v>3</v>
      </c>
      <c r="G18" s="649">
        <f t="shared" si="3"/>
        <v>3</v>
      </c>
      <c r="H18" s="649">
        <f t="shared" si="3"/>
        <v>2</v>
      </c>
      <c r="I18" s="649">
        <f t="shared" si="3"/>
        <v>395</v>
      </c>
      <c r="J18" s="104">
        <f t="shared" si="3"/>
        <v>1060</v>
      </c>
      <c r="K18" s="646" t="s">
        <v>195</v>
      </c>
    </row>
    <row r="19" spans="1:11" s="38" customFormat="1" ht="22.9" customHeight="1" x14ac:dyDescent="0.2">
      <c r="A19" s="190" t="s">
        <v>1662</v>
      </c>
      <c r="B19" s="193">
        <v>40</v>
      </c>
      <c r="C19" s="193">
        <v>82</v>
      </c>
      <c r="D19" s="193">
        <v>124</v>
      </c>
      <c r="E19" s="193">
        <v>90</v>
      </c>
      <c r="F19" s="193">
        <v>2</v>
      </c>
      <c r="G19" s="193">
        <v>3</v>
      </c>
      <c r="H19" s="193">
        <v>2</v>
      </c>
      <c r="I19" s="193">
        <v>341</v>
      </c>
      <c r="J19" s="222">
        <f>SUM(B19:I19)</f>
        <v>684</v>
      </c>
      <c r="K19" s="191" t="s">
        <v>189</v>
      </c>
    </row>
    <row r="20" spans="1:11" s="38" customFormat="1" ht="22.9" customHeight="1" x14ac:dyDescent="0.2">
      <c r="A20" s="190" t="s">
        <v>1663</v>
      </c>
      <c r="B20" s="193">
        <v>15</v>
      </c>
      <c r="C20" s="193">
        <v>64</v>
      </c>
      <c r="D20" s="193">
        <v>43</v>
      </c>
      <c r="E20" s="193">
        <v>57</v>
      </c>
      <c r="F20" s="193" t="s">
        <v>16</v>
      </c>
      <c r="G20" s="193" t="s">
        <v>16</v>
      </c>
      <c r="H20" s="193" t="s">
        <v>16</v>
      </c>
      <c r="I20" s="193">
        <v>19</v>
      </c>
      <c r="J20" s="222">
        <f>SUM(B20:I20)</f>
        <v>198</v>
      </c>
      <c r="K20" s="191" t="s">
        <v>190</v>
      </c>
    </row>
    <row r="21" spans="1:11" s="38" customFormat="1" ht="22.9" customHeight="1" x14ac:dyDescent="0.2">
      <c r="A21" s="190" t="s">
        <v>191</v>
      </c>
      <c r="B21" s="193">
        <v>13</v>
      </c>
      <c r="C21" s="193">
        <v>53</v>
      </c>
      <c r="D21" s="193">
        <v>30</v>
      </c>
      <c r="E21" s="193">
        <v>46</v>
      </c>
      <c r="F21" s="193">
        <v>1</v>
      </c>
      <c r="G21" s="193" t="s">
        <v>16</v>
      </c>
      <c r="H21" s="193" t="s">
        <v>16</v>
      </c>
      <c r="I21" s="193">
        <v>35</v>
      </c>
      <c r="J21" s="222">
        <f>SUM(B21:I21)</f>
        <v>178</v>
      </c>
      <c r="K21" s="191" t="s">
        <v>1188</v>
      </c>
    </row>
    <row r="22" spans="1:11" s="498" customFormat="1" ht="22.9" customHeight="1" x14ac:dyDescent="0.2">
      <c r="A22" s="644" t="s">
        <v>1011</v>
      </c>
      <c r="B22" s="649">
        <f t="shared" ref="B22:J22" si="4">SUM(B23:B25)</f>
        <v>168</v>
      </c>
      <c r="C22" s="649">
        <f t="shared" si="4"/>
        <v>490</v>
      </c>
      <c r="D22" s="649">
        <f t="shared" si="4"/>
        <v>500</v>
      </c>
      <c r="E22" s="649">
        <f t="shared" si="4"/>
        <v>340</v>
      </c>
      <c r="F22" s="649">
        <f t="shared" si="4"/>
        <v>17</v>
      </c>
      <c r="G22" s="649">
        <f t="shared" si="4"/>
        <v>4</v>
      </c>
      <c r="H22" s="649">
        <f t="shared" si="4"/>
        <v>2</v>
      </c>
      <c r="I22" s="649">
        <f t="shared" si="4"/>
        <v>958</v>
      </c>
      <c r="J22" s="104">
        <f t="shared" si="4"/>
        <v>2479</v>
      </c>
      <c r="K22" s="646" t="s">
        <v>1010</v>
      </c>
    </row>
    <row r="23" spans="1:11" s="38" customFormat="1" ht="22.9" customHeight="1" x14ac:dyDescent="0.2">
      <c r="A23" s="190" t="s">
        <v>1662</v>
      </c>
      <c r="B23" s="193">
        <v>95</v>
      </c>
      <c r="C23" s="193">
        <v>116</v>
      </c>
      <c r="D23" s="193">
        <v>210</v>
      </c>
      <c r="E23" s="193">
        <v>110</v>
      </c>
      <c r="F23" s="193">
        <v>5</v>
      </c>
      <c r="G23" s="193">
        <v>4</v>
      </c>
      <c r="H23" s="193">
        <v>2</v>
      </c>
      <c r="I23" s="193">
        <v>584</v>
      </c>
      <c r="J23" s="222">
        <f>SUM(B23:I23)</f>
        <v>1126</v>
      </c>
      <c r="K23" s="191" t="s">
        <v>189</v>
      </c>
    </row>
    <row r="24" spans="1:11" s="38" customFormat="1" ht="22.9" customHeight="1" x14ac:dyDescent="0.2">
      <c r="A24" s="190" t="s">
        <v>1663</v>
      </c>
      <c r="B24" s="193">
        <v>48</v>
      </c>
      <c r="C24" s="193">
        <v>193</v>
      </c>
      <c r="D24" s="193">
        <v>178</v>
      </c>
      <c r="E24" s="193">
        <v>118</v>
      </c>
      <c r="F24" s="193">
        <v>5</v>
      </c>
      <c r="G24" s="193" t="s">
        <v>16</v>
      </c>
      <c r="H24" s="193" t="s">
        <v>16</v>
      </c>
      <c r="I24" s="193">
        <v>237</v>
      </c>
      <c r="J24" s="222">
        <f>SUM(B24:I24)</f>
        <v>779</v>
      </c>
      <c r="K24" s="191" t="s">
        <v>190</v>
      </c>
    </row>
    <row r="25" spans="1:11" s="38" customFormat="1" ht="22.9" customHeight="1" x14ac:dyDescent="0.2">
      <c r="A25" s="647" t="s">
        <v>191</v>
      </c>
      <c r="B25" s="563">
        <v>25</v>
      </c>
      <c r="C25" s="563">
        <v>181</v>
      </c>
      <c r="D25" s="563">
        <v>112</v>
      </c>
      <c r="E25" s="563">
        <v>112</v>
      </c>
      <c r="F25" s="563">
        <v>7</v>
      </c>
      <c r="G25" s="563" t="s">
        <v>16</v>
      </c>
      <c r="H25" s="563" t="s">
        <v>16</v>
      </c>
      <c r="I25" s="563">
        <v>137</v>
      </c>
      <c r="J25" s="554">
        <f>SUM(B25:I25)</f>
        <v>574</v>
      </c>
      <c r="K25" s="648" t="s">
        <v>1188</v>
      </c>
    </row>
    <row r="26" spans="1:11" s="498" customFormat="1" ht="22.9" customHeight="1" x14ac:dyDescent="0.2">
      <c r="A26" s="651" t="s">
        <v>1014</v>
      </c>
      <c r="B26" s="652">
        <f t="shared" ref="B26:J26" si="5">SUM(B27:B29)</f>
        <v>162</v>
      </c>
      <c r="C26" s="652">
        <f t="shared" si="5"/>
        <v>543</v>
      </c>
      <c r="D26" s="652">
        <f t="shared" si="5"/>
        <v>382</v>
      </c>
      <c r="E26" s="652">
        <f t="shared" si="5"/>
        <v>422</v>
      </c>
      <c r="F26" s="652">
        <f t="shared" si="5"/>
        <v>23</v>
      </c>
      <c r="G26" s="652">
        <f t="shared" si="5"/>
        <v>7</v>
      </c>
      <c r="H26" s="652">
        <f t="shared" si="5"/>
        <v>3</v>
      </c>
      <c r="I26" s="652">
        <f t="shared" si="5"/>
        <v>221</v>
      </c>
      <c r="J26" s="102">
        <f t="shared" si="5"/>
        <v>1763</v>
      </c>
      <c r="K26" s="653" t="s">
        <v>1013</v>
      </c>
    </row>
    <row r="27" spans="1:11" s="38" customFormat="1" ht="22.9" customHeight="1" x14ac:dyDescent="0.2">
      <c r="A27" s="190" t="s">
        <v>1662</v>
      </c>
      <c r="B27" s="193">
        <v>69</v>
      </c>
      <c r="C27" s="193">
        <v>99</v>
      </c>
      <c r="D27" s="193">
        <v>177</v>
      </c>
      <c r="E27" s="193">
        <v>103</v>
      </c>
      <c r="F27" s="193">
        <v>7</v>
      </c>
      <c r="G27" s="193">
        <v>7</v>
      </c>
      <c r="H27" s="193">
        <v>3</v>
      </c>
      <c r="I27" s="193">
        <v>221</v>
      </c>
      <c r="J27" s="222">
        <f>SUM(B27:I27)</f>
        <v>686</v>
      </c>
      <c r="K27" s="191" t="s">
        <v>189</v>
      </c>
    </row>
    <row r="28" spans="1:11" s="38" customFormat="1" ht="22.9" customHeight="1" x14ac:dyDescent="0.2">
      <c r="A28" s="190" t="s">
        <v>1663</v>
      </c>
      <c r="B28" s="193">
        <v>64</v>
      </c>
      <c r="C28" s="193">
        <v>306</v>
      </c>
      <c r="D28" s="193">
        <v>143</v>
      </c>
      <c r="E28" s="193">
        <v>230</v>
      </c>
      <c r="F28" s="193">
        <v>16</v>
      </c>
      <c r="G28" s="193" t="s">
        <v>16</v>
      </c>
      <c r="H28" s="193" t="s">
        <v>16</v>
      </c>
      <c r="I28" s="193" t="s">
        <v>16</v>
      </c>
      <c r="J28" s="222">
        <f>SUM(B28:I28)</f>
        <v>759</v>
      </c>
      <c r="K28" s="191" t="s">
        <v>190</v>
      </c>
    </row>
    <row r="29" spans="1:11" s="38" customFormat="1" ht="22.9" customHeight="1" x14ac:dyDescent="0.2">
      <c r="A29" s="190" t="s">
        <v>191</v>
      </c>
      <c r="B29" s="193">
        <v>29</v>
      </c>
      <c r="C29" s="193">
        <v>138</v>
      </c>
      <c r="D29" s="193">
        <v>62</v>
      </c>
      <c r="E29" s="193">
        <v>89</v>
      </c>
      <c r="F29" s="193" t="s">
        <v>16</v>
      </c>
      <c r="G29" s="193" t="s">
        <v>16</v>
      </c>
      <c r="H29" s="193" t="s">
        <v>16</v>
      </c>
      <c r="I29" s="193" t="s">
        <v>16</v>
      </c>
      <c r="J29" s="222">
        <f>SUM(B29:I29)</f>
        <v>318</v>
      </c>
      <c r="K29" s="191" t="s">
        <v>1188</v>
      </c>
    </row>
    <row r="30" spans="1:11" s="498" customFormat="1" ht="22.9" customHeight="1" x14ac:dyDescent="0.2">
      <c r="A30" s="644" t="s">
        <v>1124</v>
      </c>
      <c r="B30" s="649">
        <f t="shared" ref="B30:J30" si="6">SUM(B31:B33)</f>
        <v>82</v>
      </c>
      <c r="C30" s="649">
        <f t="shared" si="6"/>
        <v>249</v>
      </c>
      <c r="D30" s="649">
        <f t="shared" si="6"/>
        <v>249</v>
      </c>
      <c r="E30" s="649">
        <f t="shared" si="6"/>
        <v>164</v>
      </c>
      <c r="F30" s="649">
        <f t="shared" si="6"/>
        <v>8</v>
      </c>
      <c r="G30" s="649">
        <f t="shared" si="6"/>
        <v>4</v>
      </c>
      <c r="H30" s="649">
        <f t="shared" si="6"/>
        <v>2</v>
      </c>
      <c r="I30" s="649">
        <f t="shared" si="6"/>
        <v>68</v>
      </c>
      <c r="J30" s="104">
        <f t="shared" si="6"/>
        <v>826</v>
      </c>
      <c r="K30" s="646" t="s">
        <v>1016</v>
      </c>
    </row>
    <row r="31" spans="1:11" s="38" customFormat="1" ht="22.9" customHeight="1" x14ac:dyDescent="0.2">
      <c r="A31" s="190" t="s">
        <v>1662</v>
      </c>
      <c r="B31" s="193">
        <v>44</v>
      </c>
      <c r="C31" s="193">
        <v>84</v>
      </c>
      <c r="D31" s="193">
        <v>126</v>
      </c>
      <c r="E31" s="193">
        <v>89</v>
      </c>
      <c r="F31" s="193">
        <v>7</v>
      </c>
      <c r="G31" s="193">
        <v>4</v>
      </c>
      <c r="H31" s="193">
        <v>2</v>
      </c>
      <c r="I31" s="193">
        <v>68</v>
      </c>
      <c r="J31" s="222">
        <f>SUM(B31:I31)</f>
        <v>424</v>
      </c>
      <c r="K31" s="191" t="s">
        <v>189</v>
      </c>
    </row>
    <row r="32" spans="1:11" s="38" customFormat="1" ht="22.9" customHeight="1" x14ac:dyDescent="0.2">
      <c r="A32" s="190" t="s">
        <v>1663</v>
      </c>
      <c r="B32" s="193">
        <v>21</v>
      </c>
      <c r="C32" s="193">
        <v>99</v>
      </c>
      <c r="D32" s="193">
        <v>83</v>
      </c>
      <c r="E32" s="193">
        <v>26</v>
      </c>
      <c r="F32" s="193">
        <v>1</v>
      </c>
      <c r="G32" s="193" t="s">
        <v>16</v>
      </c>
      <c r="H32" s="193" t="s">
        <v>16</v>
      </c>
      <c r="I32" s="193" t="s">
        <v>16</v>
      </c>
      <c r="J32" s="222">
        <f>SUM(B32:I32)</f>
        <v>230</v>
      </c>
      <c r="K32" s="191" t="s">
        <v>190</v>
      </c>
    </row>
    <row r="33" spans="1:11" s="38" customFormat="1" ht="22.9" customHeight="1" x14ac:dyDescent="0.2">
      <c r="A33" s="190" t="s">
        <v>191</v>
      </c>
      <c r="B33" s="193">
        <v>17</v>
      </c>
      <c r="C33" s="193">
        <v>66</v>
      </c>
      <c r="D33" s="193">
        <v>40</v>
      </c>
      <c r="E33" s="193">
        <v>49</v>
      </c>
      <c r="F33" s="193" t="s">
        <v>16</v>
      </c>
      <c r="G33" s="193" t="s">
        <v>16</v>
      </c>
      <c r="H33" s="193" t="s">
        <v>16</v>
      </c>
      <c r="I33" s="193" t="s">
        <v>16</v>
      </c>
      <c r="J33" s="222">
        <f>SUM(B33:I33)</f>
        <v>172</v>
      </c>
      <c r="K33" s="191" t="s">
        <v>1188</v>
      </c>
    </row>
    <row r="34" spans="1:11" s="498" customFormat="1" ht="22.9" customHeight="1" x14ac:dyDescent="0.2">
      <c r="A34" s="644" t="s">
        <v>196</v>
      </c>
      <c r="B34" s="649">
        <f t="shared" ref="B34:J34" si="7">SUM(B35:B37)</f>
        <v>76</v>
      </c>
      <c r="C34" s="649">
        <f t="shared" si="7"/>
        <v>283</v>
      </c>
      <c r="D34" s="649">
        <f t="shared" si="7"/>
        <v>205</v>
      </c>
      <c r="E34" s="649">
        <f t="shared" si="7"/>
        <v>222</v>
      </c>
      <c r="F34" s="649">
        <f t="shared" si="7"/>
        <v>14</v>
      </c>
      <c r="G34" s="649">
        <f t="shared" si="7"/>
        <v>2</v>
      </c>
      <c r="H34" s="649">
        <f t="shared" si="7"/>
        <v>2</v>
      </c>
      <c r="I34" s="649">
        <f t="shared" si="7"/>
        <v>51</v>
      </c>
      <c r="J34" s="104">
        <f t="shared" si="7"/>
        <v>855</v>
      </c>
      <c r="K34" s="646" t="s">
        <v>197</v>
      </c>
    </row>
    <row r="35" spans="1:11" s="38" customFormat="1" ht="22.9" customHeight="1" x14ac:dyDescent="0.2">
      <c r="A35" s="190" t="s">
        <v>1662</v>
      </c>
      <c r="B35" s="193">
        <v>34</v>
      </c>
      <c r="C35" s="193">
        <v>76</v>
      </c>
      <c r="D35" s="193">
        <v>110</v>
      </c>
      <c r="E35" s="193">
        <v>92</v>
      </c>
      <c r="F35" s="193">
        <v>7</v>
      </c>
      <c r="G35" s="193">
        <v>2</v>
      </c>
      <c r="H35" s="193">
        <v>2</v>
      </c>
      <c r="I35" s="193">
        <v>51</v>
      </c>
      <c r="J35" s="222">
        <f>SUM(B35:I35)</f>
        <v>374</v>
      </c>
      <c r="K35" s="191" t="s">
        <v>189</v>
      </c>
    </row>
    <row r="36" spans="1:11" s="38" customFormat="1" ht="22.9" customHeight="1" x14ac:dyDescent="0.2">
      <c r="A36" s="190" t="s">
        <v>1663</v>
      </c>
      <c r="B36" s="193">
        <v>28</v>
      </c>
      <c r="C36" s="193">
        <v>166</v>
      </c>
      <c r="D36" s="193">
        <v>64</v>
      </c>
      <c r="E36" s="193">
        <v>85</v>
      </c>
      <c r="F36" s="193">
        <v>7</v>
      </c>
      <c r="G36" s="193" t="s">
        <v>16</v>
      </c>
      <c r="H36" s="193" t="s">
        <v>16</v>
      </c>
      <c r="I36" s="193" t="s">
        <v>16</v>
      </c>
      <c r="J36" s="222">
        <f>SUM(B36:I36)</f>
        <v>350</v>
      </c>
      <c r="K36" s="191" t="s">
        <v>190</v>
      </c>
    </row>
    <row r="37" spans="1:11" s="38" customFormat="1" ht="22.9" customHeight="1" x14ac:dyDescent="0.2">
      <c r="A37" s="190" t="s">
        <v>191</v>
      </c>
      <c r="B37" s="193">
        <v>14</v>
      </c>
      <c r="C37" s="193">
        <v>41</v>
      </c>
      <c r="D37" s="193">
        <v>31</v>
      </c>
      <c r="E37" s="193">
        <v>45</v>
      </c>
      <c r="F37" s="193" t="s">
        <v>16</v>
      </c>
      <c r="G37" s="193" t="s">
        <v>16</v>
      </c>
      <c r="H37" s="193" t="s">
        <v>16</v>
      </c>
      <c r="I37" s="193" t="s">
        <v>16</v>
      </c>
      <c r="J37" s="222">
        <f>SUM(B37:I37)</f>
        <v>131</v>
      </c>
      <c r="K37" s="191" t="s">
        <v>1188</v>
      </c>
    </row>
    <row r="38" spans="1:11" s="498" customFormat="1" ht="22.9" customHeight="1" x14ac:dyDescent="0.2">
      <c r="A38" s="644" t="s">
        <v>34</v>
      </c>
      <c r="B38" s="649">
        <f t="shared" ref="B38:J38" si="8">SUM(B39:B41)</f>
        <v>38</v>
      </c>
      <c r="C38" s="649">
        <f t="shared" si="8"/>
        <v>233</v>
      </c>
      <c r="D38" s="649">
        <f t="shared" si="8"/>
        <v>25</v>
      </c>
      <c r="E38" s="649">
        <f t="shared" si="8"/>
        <v>224</v>
      </c>
      <c r="F38" s="649">
        <f t="shared" si="8"/>
        <v>9</v>
      </c>
      <c r="G38" s="649">
        <f t="shared" si="8"/>
        <v>1</v>
      </c>
      <c r="H38" s="649">
        <f t="shared" si="8"/>
        <v>1</v>
      </c>
      <c r="I38" s="649">
        <f t="shared" si="8"/>
        <v>83</v>
      </c>
      <c r="J38" s="104">
        <f t="shared" si="8"/>
        <v>614</v>
      </c>
      <c r="K38" s="646" t="s">
        <v>198</v>
      </c>
    </row>
    <row r="39" spans="1:11" s="38" customFormat="1" ht="22.9" customHeight="1" x14ac:dyDescent="0.2">
      <c r="A39" s="190" t="s">
        <v>1662</v>
      </c>
      <c r="B39" s="193">
        <v>5</v>
      </c>
      <c r="C39" s="193">
        <v>10</v>
      </c>
      <c r="D39" s="193">
        <v>5</v>
      </c>
      <c r="E39" s="193">
        <v>24</v>
      </c>
      <c r="F39" s="193">
        <v>1</v>
      </c>
      <c r="G39" s="193">
        <v>1</v>
      </c>
      <c r="H39" s="193">
        <v>1</v>
      </c>
      <c r="I39" s="193">
        <v>76</v>
      </c>
      <c r="J39" s="222">
        <f>SUM(B39:I39)</f>
        <v>123</v>
      </c>
      <c r="K39" s="191" t="s">
        <v>189</v>
      </c>
    </row>
    <row r="40" spans="1:11" s="38" customFormat="1" ht="22.9" customHeight="1" x14ac:dyDescent="0.2">
      <c r="A40" s="190" t="s">
        <v>1663</v>
      </c>
      <c r="B40" s="193">
        <v>23</v>
      </c>
      <c r="C40" s="193">
        <v>134</v>
      </c>
      <c r="D40" s="193">
        <v>17</v>
      </c>
      <c r="E40" s="193">
        <v>142</v>
      </c>
      <c r="F40" s="193">
        <v>8</v>
      </c>
      <c r="G40" s="193" t="s">
        <v>16</v>
      </c>
      <c r="H40" s="193" t="s">
        <v>16</v>
      </c>
      <c r="I40" s="193">
        <v>6</v>
      </c>
      <c r="J40" s="222">
        <f>SUM(B40:I40)</f>
        <v>330</v>
      </c>
      <c r="K40" s="191" t="s">
        <v>190</v>
      </c>
    </row>
    <row r="41" spans="1:11" s="38" customFormat="1" ht="22.9" customHeight="1" x14ac:dyDescent="0.2">
      <c r="A41" s="195" t="s">
        <v>191</v>
      </c>
      <c r="B41" s="196">
        <v>10</v>
      </c>
      <c r="C41" s="196">
        <v>89</v>
      </c>
      <c r="D41" s="196">
        <v>3</v>
      </c>
      <c r="E41" s="196">
        <v>58</v>
      </c>
      <c r="F41" s="196" t="s">
        <v>16</v>
      </c>
      <c r="G41" s="196" t="s">
        <v>16</v>
      </c>
      <c r="H41" s="196" t="s">
        <v>16</v>
      </c>
      <c r="I41" s="196">
        <v>1</v>
      </c>
      <c r="J41" s="488">
        <f>SUM(B41:I41)</f>
        <v>161</v>
      </c>
      <c r="K41" s="197" t="s">
        <v>1188</v>
      </c>
    </row>
  </sheetData>
  <mergeCells count="16">
    <mergeCell ref="J6:J7"/>
    <mergeCell ref="A1:K1"/>
    <mergeCell ref="A2:K2"/>
    <mergeCell ref="A3:K3"/>
    <mergeCell ref="B4:J4"/>
    <mergeCell ref="A5:A7"/>
    <mergeCell ref="B5:J5"/>
    <mergeCell ref="K5:K7"/>
    <mergeCell ref="B6:B7"/>
    <mergeCell ref="C6:C7"/>
    <mergeCell ref="D6:D7"/>
    <mergeCell ref="E6:E7"/>
    <mergeCell ref="F6:F7"/>
    <mergeCell ref="G6:G7"/>
    <mergeCell ref="H6:H7"/>
    <mergeCell ref="I6:I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0"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9D1C-A01B-47F2-A650-075CE5495D9E}">
  <sheetPr>
    <tabColor theme="7" tint="-0.499984740745262"/>
    <pageSetUpPr fitToPage="1"/>
  </sheetPr>
  <dimension ref="A1:O41"/>
  <sheetViews>
    <sheetView view="pageBreakPreview" zoomScale="60" zoomScaleNormal="100" workbookViewId="0">
      <selection activeCell="A90" sqref="A90"/>
    </sheetView>
  </sheetViews>
  <sheetFormatPr defaultColWidth="9.125" defaultRowHeight="12.75" x14ac:dyDescent="0.2"/>
  <cols>
    <col min="1" max="1" width="30.625" style="17" customWidth="1"/>
    <col min="2" max="4" width="8.75" style="17" customWidth="1"/>
    <col min="5" max="5" width="9.75" style="17" customWidth="1"/>
    <col min="6" max="6" width="8.75" style="17" customWidth="1"/>
    <col min="7" max="8" width="9.375" style="17" customWidth="1"/>
    <col min="9" max="11" width="8.75" style="17" customWidth="1"/>
    <col min="12" max="12" width="30.625" style="17" customWidth="1"/>
    <col min="13" max="16384" width="9.125" style="17"/>
  </cols>
  <sheetData>
    <row r="1" spans="1:15" s="7" customFormat="1" ht="27" customHeight="1" x14ac:dyDescent="0.2">
      <c r="A1" s="1816" t="s">
        <v>1202</v>
      </c>
      <c r="B1" s="1816"/>
      <c r="C1" s="1816"/>
      <c r="D1" s="1816"/>
      <c r="E1" s="1816"/>
      <c r="F1" s="1816"/>
      <c r="G1" s="1816"/>
      <c r="H1" s="1816"/>
      <c r="I1" s="1816"/>
      <c r="J1" s="1816"/>
      <c r="K1" s="1816"/>
      <c r="L1" s="1816"/>
    </row>
    <row r="2" spans="1:15" s="7" customFormat="1" ht="18" x14ac:dyDescent="0.2">
      <c r="A2" s="1646" t="s">
        <v>929</v>
      </c>
      <c r="B2" s="1646"/>
      <c r="C2" s="1646"/>
      <c r="D2" s="1646"/>
      <c r="E2" s="1646"/>
      <c r="F2" s="1646"/>
      <c r="G2" s="1646"/>
      <c r="H2" s="1646"/>
      <c r="I2" s="1646"/>
      <c r="J2" s="1646"/>
      <c r="K2" s="1646"/>
      <c r="L2" s="1646"/>
      <c r="O2" s="7" t="s">
        <v>312</v>
      </c>
    </row>
    <row r="3" spans="1:15" s="7" customFormat="1" ht="40.5" customHeight="1" x14ac:dyDescent="0.2">
      <c r="A3" s="1817" t="s">
        <v>1955</v>
      </c>
      <c r="B3" s="1817"/>
      <c r="C3" s="1817"/>
      <c r="D3" s="1817"/>
      <c r="E3" s="1817"/>
      <c r="F3" s="1817"/>
      <c r="G3" s="1817"/>
      <c r="H3" s="1817"/>
      <c r="I3" s="1817"/>
      <c r="J3" s="1817"/>
      <c r="K3" s="1817"/>
      <c r="L3" s="1817"/>
    </row>
    <row r="4" spans="1:15" s="12" customFormat="1" x14ac:dyDescent="0.2">
      <c r="A4" s="34" t="s">
        <v>299</v>
      </c>
      <c r="B4" s="1801"/>
      <c r="C4" s="1801"/>
      <c r="D4" s="1801"/>
      <c r="E4" s="1801"/>
      <c r="F4" s="1801"/>
      <c r="G4" s="1801"/>
      <c r="H4" s="1801"/>
      <c r="I4" s="1801"/>
      <c r="J4" s="1801"/>
      <c r="K4" s="1801"/>
      <c r="L4" s="23" t="s">
        <v>1894</v>
      </c>
    </row>
    <row r="5" spans="1:15" s="9" customFormat="1" ht="25.15" customHeight="1" x14ac:dyDescent="0.2">
      <c r="A5" s="1649" t="s">
        <v>1130</v>
      </c>
      <c r="B5" s="1818" t="s">
        <v>1779</v>
      </c>
      <c r="C5" s="1819"/>
      <c r="D5" s="1819"/>
      <c r="E5" s="1819"/>
      <c r="F5" s="1819"/>
      <c r="G5" s="1819"/>
      <c r="H5" s="1819"/>
      <c r="I5" s="1819"/>
      <c r="J5" s="1819"/>
      <c r="K5" s="1820"/>
      <c r="L5" s="1680" t="s">
        <v>1005</v>
      </c>
    </row>
    <row r="6" spans="1:15" s="9" customFormat="1" ht="73.150000000000006" customHeight="1" x14ac:dyDescent="0.2">
      <c r="A6" s="1755"/>
      <c r="B6" s="1680" t="s">
        <v>1778</v>
      </c>
      <c r="C6" s="1680" t="s">
        <v>1006</v>
      </c>
      <c r="D6" s="1680" t="s">
        <v>1007</v>
      </c>
      <c r="E6" s="1680" t="s">
        <v>1008</v>
      </c>
      <c r="F6" s="1680" t="s">
        <v>1777</v>
      </c>
      <c r="G6" s="1680" t="s">
        <v>1776</v>
      </c>
      <c r="H6" s="1680" t="s">
        <v>1775</v>
      </c>
      <c r="I6" s="1680" t="s">
        <v>1774</v>
      </c>
      <c r="J6" s="1680" t="s">
        <v>998</v>
      </c>
      <c r="K6" s="1814" t="s">
        <v>1753</v>
      </c>
      <c r="L6" s="1732"/>
    </row>
    <row r="7" spans="1:15" s="38" customFormat="1" ht="24" customHeight="1" x14ac:dyDescent="0.2">
      <c r="A7" s="1650"/>
      <c r="B7" s="1681"/>
      <c r="C7" s="1681"/>
      <c r="D7" s="1681"/>
      <c r="E7" s="1681"/>
      <c r="F7" s="1681"/>
      <c r="G7" s="1681"/>
      <c r="H7" s="1681"/>
      <c r="I7" s="1681"/>
      <c r="J7" s="1681"/>
      <c r="K7" s="1815"/>
      <c r="L7" s="1681"/>
    </row>
    <row r="8" spans="1:15" s="12" customFormat="1" ht="22.9" customHeight="1" x14ac:dyDescent="0.2">
      <c r="A8" s="253" t="s">
        <v>1689</v>
      </c>
      <c r="B8" s="254">
        <v>471</v>
      </c>
      <c r="C8" s="254">
        <v>1034</v>
      </c>
      <c r="D8" s="254">
        <v>391</v>
      </c>
      <c r="E8" s="254">
        <v>2860</v>
      </c>
      <c r="F8" s="254">
        <v>937</v>
      </c>
      <c r="G8" s="254">
        <v>43</v>
      </c>
      <c r="H8" s="254">
        <v>34</v>
      </c>
      <c r="I8" s="254">
        <v>3</v>
      </c>
      <c r="J8" s="254">
        <v>1054</v>
      </c>
      <c r="K8" s="254">
        <f>SUM(B8:J8)</f>
        <v>6827</v>
      </c>
      <c r="L8" s="255" t="s">
        <v>186</v>
      </c>
    </row>
    <row r="9" spans="1:15" s="38" customFormat="1" ht="22.9" customHeight="1" x14ac:dyDescent="0.2">
      <c r="A9" s="256" t="s">
        <v>1690</v>
      </c>
      <c r="B9" s="257">
        <f t="shared" ref="B9:K9" si="0">B10+B14+B18+B22+B26+B30+B34+B38</f>
        <v>954</v>
      </c>
      <c r="C9" s="257">
        <f t="shared" si="0"/>
        <v>2614</v>
      </c>
      <c r="D9" s="257">
        <f t="shared" si="0"/>
        <v>927</v>
      </c>
      <c r="E9" s="257">
        <f t="shared" si="0"/>
        <v>5510</v>
      </c>
      <c r="F9" s="257">
        <f t="shared" si="0"/>
        <v>1412</v>
      </c>
      <c r="G9" s="257">
        <f t="shared" si="0"/>
        <v>55</v>
      </c>
      <c r="H9" s="257">
        <f t="shared" si="0"/>
        <v>56</v>
      </c>
      <c r="I9" s="257">
        <f t="shared" si="0"/>
        <v>6</v>
      </c>
      <c r="J9" s="257">
        <f t="shared" si="0"/>
        <v>1481</v>
      </c>
      <c r="K9" s="257">
        <f t="shared" si="0"/>
        <v>13015</v>
      </c>
      <c r="L9" s="258" t="s">
        <v>187</v>
      </c>
    </row>
    <row r="10" spans="1:15" s="650" customFormat="1" ht="22.9" customHeight="1" x14ac:dyDescent="0.2">
      <c r="A10" s="644" t="s">
        <v>1123</v>
      </c>
      <c r="B10" s="649">
        <f t="shared" ref="B10:G10" si="1">SUM(B11:B13)</f>
        <v>185</v>
      </c>
      <c r="C10" s="649">
        <f t="shared" si="1"/>
        <v>396</v>
      </c>
      <c r="D10" s="649">
        <f>SUM(D11:D13)</f>
        <v>184</v>
      </c>
      <c r="E10" s="649">
        <f>SUM(E11:E13)</f>
        <v>1049</v>
      </c>
      <c r="F10" s="649">
        <f t="shared" si="1"/>
        <v>226</v>
      </c>
      <c r="G10" s="649">
        <f t="shared" si="1"/>
        <v>14</v>
      </c>
      <c r="H10" s="649">
        <f>SUM(H11:H13)</f>
        <v>8</v>
      </c>
      <c r="I10" s="649">
        <f>SUM(I11:I13)</f>
        <v>1</v>
      </c>
      <c r="J10" s="649">
        <f>SUM(J11:J13)</f>
        <v>166</v>
      </c>
      <c r="K10" s="104">
        <f>SUM(K11:K13)</f>
        <v>2229</v>
      </c>
      <c r="L10" s="646" t="s">
        <v>188</v>
      </c>
    </row>
    <row r="11" spans="1:15" s="352" customFormat="1" ht="22.9" customHeight="1" x14ac:dyDescent="0.2">
      <c r="A11" s="190" t="s">
        <v>1662</v>
      </c>
      <c r="B11" s="193">
        <v>144</v>
      </c>
      <c r="C11" s="193">
        <v>232</v>
      </c>
      <c r="D11" s="193">
        <v>136</v>
      </c>
      <c r="E11" s="193">
        <v>714</v>
      </c>
      <c r="F11" s="193">
        <v>38</v>
      </c>
      <c r="G11" s="193">
        <v>9</v>
      </c>
      <c r="H11" s="193">
        <v>8</v>
      </c>
      <c r="I11" s="193">
        <v>1</v>
      </c>
      <c r="J11" s="193">
        <v>147</v>
      </c>
      <c r="K11" s="222">
        <f>SUM(B11:J11)</f>
        <v>1429</v>
      </c>
      <c r="L11" s="191" t="s">
        <v>189</v>
      </c>
    </row>
    <row r="12" spans="1:15" s="352" customFormat="1" ht="22.9" customHeight="1" x14ac:dyDescent="0.2">
      <c r="A12" s="190" t="s">
        <v>1663</v>
      </c>
      <c r="B12" s="193">
        <v>27</v>
      </c>
      <c r="C12" s="193">
        <v>128</v>
      </c>
      <c r="D12" s="193">
        <v>38</v>
      </c>
      <c r="E12" s="193">
        <v>230</v>
      </c>
      <c r="F12" s="193">
        <v>125</v>
      </c>
      <c r="G12" s="193">
        <v>5</v>
      </c>
      <c r="H12" s="193" t="s">
        <v>16</v>
      </c>
      <c r="I12" s="193" t="s">
        <v>16</v>
      </c>
      <c r="J12" s="193">
        <v>10</v>
      </c>
      <c r="K12" s="222">
        <f>SUM(B12:J12)</f>
        <v>563</v>
      </c>
      <c r="L12" s="191" t="s">
        <v>190</v>
      </c>
    </row>
    <row r="13" spans="1:15" s="352" customFormat="1" ht="22.9" customHeight="1" x14ac:dyDescent="0.2">
      <c r="A13" s="190" t="s">
        <v>191</v>
      </c>
      <c r="B13" s="193">
        <v>14</v>
      </c>
      <c r="C13" s="193">
        <v>36</v>
      </c>
      <c r="D13" s="193">
        <v>10</v>
      </c>
      <c r="E13" s="193">
        <v>105</v>
      </c>
      <c r="F13" s="193">
        <v>63</v>
      </c>
      <c r="G13" s="193" t="s">
        <v>16</v>
      </c>
      <c r="H13" s="193" t="s">
        <v>16</v>
      </c>
      <c r="I13" s="193" t="s">
        <v>16</v>
      </c>
      <c r="J13" s="193">
        <v>9</v>
      </c>
      <c r="K13" s="222">
        <f>SUM(B13:J13)</f>
        <v>237</v>
      </c>
      <c r="L13" s="191" t="s">
        <v>1188</v>
      </c>
    </row>
    <row r="14" spans="1:15" s="650" customFormat="1" ht="22.9" customHeight="1" x14ac:dyDescent="0.2">
      <c r="A14" s="644" t="s">
        <v>192</v>
      </c>
      <c r="B14" s="649">
        <f t="shared" ref="B14:G14" si="2">SUM(B15:B17)</f>
        <v>130</v>
      </c>
      <c r="C14" s="649">
        <f t="shared" si="2"/>
        <v>301</v>
      </c>
      <c r="D14" s="649">
        <f>SUM(D15:D17)</f>
        <v>147</v>
      </c>
      <c r="E14" s="649">
        <f>SUM(E15:E17)</f>
        <v>865</v>
      </c>
      <c r="F14" s="649">
        <f t="shared" si="2"/>
        <v>182</v>
      </c>
      <c r="G14" s="649">
        <f t="shared" si="2"/>
        <v>7</v>
      </c>
      <c r="H14" s="649">
        <f>SUM(H15:H17)</f>
        <v>10</v>
      </c>
      <c r="I14" s="1492">
        <f>SUM(I15:I17)</f>
        <v>0</v>
      </c>
      <c r="J14" s="649">
        <f>SUM(J15:J17)</f>
        <v>376</v>
      </c>
      <c r="K14" s="104">
        <f>SUM(K15:K17)</f>
        <v>2018</v>
      </c>
      <c r="L14" s="646" t="s">
        <v>193</v>
      </c>
    </row>
    <row r="15" spans="1:15" s="352" customFormat="1" ht="22.9" customHeight="1" x14ac:dyDescent="0.2">
      <c r="A15" s="190" t="s">
        <v>1662</v>
      </c>
      <c r="B15" s="193">
        <v>95</v>
      </c>
      <c r="C15" s="193">
        <v>175</v>
      </c>
      <c r="D15" s="193">
        <v>102</v>
      </c>
      <c r="E15" s="193">
        <v>611</v>
      </c>
      <c r="F15" s="193">
        <v>69</v>
      </c>
      <c r="G15" s="193">
        <v>3</v>
      </c>
      <c r="H15" s="193">
        <v>10</v>
      </c>
      <c r="I15" s="193" t="s">
        <v>16</v>
      </c>
      <c r="J15" s="193">
        <v>305</v>
      </c>
      <c r="K15" s="222">
        <f>SUM(B15:J15)</f>
        <v>1370</v>
      </c>
      <c r="L15" s="191" t="s">
        <v>189</v>
      </c>
    </row>
    <row r="16" spans="1:15" s="352" customFormat="1" ht="22.9" customHeight="1" x14ac:dyDescent="0.2">
      <c r="A16" s="190" t="s">
        <v>1663</v>
      </c>
      <c r="B16" s="193">
        <v>28</v>
      </c>
      <c r="C16" s="193">
        <v>100</v>
      </c>
      <c r="D16" s="193">
        <v>37</v>
      </c>
      <c r="E16" s="193">
        <v>146</v>
      </c>
      <c r="F16" s="193">
        <v>65</v>
      </c>
      <c r="G16" s="193">
        <v>2</v>
      </c>
      <c r="H16" s="193" t="s">
        <v>16</v>
      </c>
      <c r="I16" s="193" t="s">
        <v>16</v>
      </c>
      <c r="J16" s="193">
        <v>46</v>
      </c>
      <c r="K16" s="222">
        <f>SUM(B16:J16)</f>
        <v>424</v>
      </c>
      <c r="L16" s="191" t="s">
        <v>190</v>
      </c>
    </row>
    <row r="17" spans="1:12" s="352" customFormat="1" ht="22.9" customHeight="1" x14ac:dyDescent="0.2">
      <c r="A17" s="190" t="s">
        <v>191</v>
      </c>
      <c r="B17" s="193">
        <v>7</v>
      </c>
      <c r="C17" s="193">
        <v>26</v>
      </c>
      <c r="D17" s="193">
        <v>8</v>
      </c>
      <c r="E17" s="193">
        <v>108</v>
      </c>
      <c r="F17" s="193">
        <v>48</v>
      </c>
      <c r="G17" s="193">
        <v>2</v>
      </c>
      <c r="H17" s="193" t="s">
        <v>16</v>
      </c>
      <c r="I17" s="193" t="s">
        <v>16</v>
      </c>
      <c r="J17" s="193">
        <v>25</v>
      </c>
      <c r="K17" s="222">
        <f>SUM(B17:J17)</f>
        <v>224</v>
      </c>
      <c r="L17" s="191" t="s">
        <v>1188</v>
      </c>
    </row>
    <row r="18" spans="1:12" s="650" customFormat="1" ht="22.9" customHeight="1" x14ac:dyDescent="0.2">
      <c r="A18" s="644" t="s">
        <v>194</v>
      </c>
      <c r="B18" s="649">
        <f t="shared" ref="B18:G18" si="3">SUM(B19:B21)</f>
        <v>47</v>
      </c>
      <c r="C18" s="649">
        <f>SUM(C19:C21)</f>
        <v>201</v>
      </c>
      <c r="D18" s="649">
        <f>SUM(D19:D21)</f>
        <v>59</v>
      </c>
      <c r="E18" s="649">
        <f>SUM(E19:E21)</f>
        <v>390</v>
      </c>
      <c r="F18" s="649">
        <f t="shared" si="3"/>
        <v>112</v>
      </c>
      <c r="G18" s="649">
        <f t="shared" si="3"/>
        <v>1</v>
      </c>
      <c r="H18" s="649">
        <f>SUM(H19:H21)</f>
        <v>3</v>
      </c>
      <c r="I18" s="1492">
        <f>SUM(I19:I21)</f>
        <v>0</v>
      </c>
      <c r="J18" s="649">
        <f>SUM(J19:J21)</f>
        <v>184</v>
      </c>
      <c r="K18" s="104">
        <f>SUM(K19:K21)</f>
        <v>997</v>
      </c>
      <c r="L18" s="646" t="s">
        <v>195</v>
      </c>
    </row>
    <row r="19" spans="1:12" s="352" customFormat="1" ht="22.9" customHeight="1" x14ac:dyDescent="0.2">
      <c r="A19" s="190" t="s">
        <v>1662</v>
      </c>
      <c r="B19" s="193">
        <v>25</v>
      </c>
      <c r="C19" s="193">
        <v>93</v>
      </c>
      <c r="D19" s="193">
        <v>39</v>
      </c>
      <c r="E19" s="193">
        <v>217</v>
      </c>
      <c r="F19" s="193">
        <v>44</v>
      </c>
      <c r="G19" s="193" t="s">
        <v>16</v>
      </c>
      <c r="H19" s="193">
        <v>3</v>
      </c>
      <c r="I19" s="193" t="s">
        <v>16</v>
      </c>
      <c r="J19" s="193">
        <v>154</v>
      </c>
      <c r="K19" s="222">
        <f>SUM(B19:J19)</f>
        <v>575</v>
      </c>
      <c r="L19" s="191" t="s">
        <v>189</v>
      </c>
    </row>
    <row r="20" spans="1:12" s="352" customFormat="1" ht="22.9" customHeight="1" x14ac:dyDescent="0.2">
      <c r="A20" s="190" t="s">
        <v>1663</v>
      </c>
      <c r="B20" s="193">
        <v>12</v>
      </c>
      <c r="C20" s="193">
        <v>66</v>
      </c>
      <c r="D20" s="193">
        <v>13</v>
      </c>
      <c r="E20" s="193">
        <v>60</v>
      </c>
      <c r="F20" s="193">
        <v>24</v>
      </c>
      <c r="G20" s="193" t="s">
        <v>16</v>
      </c>
      <c r="H20" s="193" t="s">
        <v>16</v>
      </c>
      <c r="I20" s="193" t="s">
        <v>16</v>
      </c>
      <c r="J20" s="193">
        <v>8</v>
      </c>
      <c r="K20" s="222">
        <f>SUM(B20:J20)</f>
        <v>183</v>
      </c>
      <c r="L20" s="191" t="s">
        <v>190</v>
      </c>
    </row>
    <row r="21" spans="1:12" s="352" customFormat="1" ht="22.9" customHeight="1" x14ac:dyDescent="0.2">
      <c r="A21" s="190" t="s">
        <v>191</v>
      </c>
      <c r="B21" s="193">
        <v>10</v>
      </c>
      <c r="C21" s="193">
        <v>42</v>
      </c>
      <c r="D21" s="193">
        <v>7</v>
      </c>
      <c r="E21" s="193">
        <v>113</v>
      </c>
      <c r="F21" s="193">
        <v>44</v>
      </c>
      <c r="G21" s="193">
        <v>1</v>
      </c>
      <c r="H21" s="193" t="s">
        <v>16</v>
      </c>
      <c r="I21" s="193" t="s">
        <v>16</v>
      </c>
      <c r="J21" s="193">
        <v>22</v>
      </c>
      <c r="K21" s="222">
        <f>SUM(B21:J21)</f>
        <v>239</v>
      </c>
      <c r="L21" s="191" t="s">
        <v>1188</v>
      </c>
    </row>
    <row r="22" spans="1:12" s="650" customFormat="1" ht="22.9" customHeight="1" x14ac:dyDescent="0.2">
      <c r="A22" s="644" t="s">
        <v>1011</v>
      </c>
      <c r="B22" s="649">
        <f t="shared" ref="B22:G22" si="4">SUM(B23:B25)</f>
        <v>227</v>
      </c>
      <c r="C22" s="649">
        <f t="shared" si="4"/>
        <v>521</v>
      </c>
      <c r="D22" s="649">
        <f>SUM(D23:D25)</f>
        <v>224</v>
      </c>
      <c r="E22" s="649">
        <f>SUM(E23:E25)</f>
        <v>1146</v>
      </c>
      <c r="F22" s="649">
        <f t="shared" si="4"/>
        <v>241</v>
      </c>
      <c r="G22" s="649">
        <f t="shared" si="4"/>
        <v>15</v>
      </c>
      <c r="H22" s="649">
        <f>SUM(H23:H25)</f>
        <v>16</v>
      </c>
      <c r="I22" s="649">
        <f>SUM(I23:I25)</f>
        <v>3</v>
      </c>
      <c r="J22" s="649">
        <f>SUM(J23:J25)</f>
        <v>484</v>
      </c>
      <c r="K22" s="104">
        <f>SUM(K23:K25)</f>
        <v>2877</v>
      </c>
      <c r="L22" s="646" t="s">
        <v>1010</v>
      </c>
    </row>
    <row r="23" spans="1:12" s="352" customFormat="1" ht="22.9" customHeight="1" x14ac:dyDescent="0.2">
      <c r="A23" s="190" t="s">
        <v>1662</v>
      </c>
      <c r="B23" s="193">
        <v>149</v>
      </c>
      <c r="C23" s="193">
        <v>158</v>
      </c>
      <c r="D23" s="193">
        <v>115</v>
      </c>
      <c r="E23" s="193">
        <v>674</v>
      </c>
      <c r="F23" s="193">
        <v>68</v>
      </c>
      <c r="G23" s="193">
        <v>9</v>
      </c>
      <c r="H23" s="193">
        <v>16</v>
      </c>
      <c r="I23" s="193">
        <v>3</v>
      </c>
      <c r="J23" s="193">
        <v>338</v>
      </c>
      <c r="K23" s="222">
        <f>SUM(B23:J23)</f>
        <v>1530</v>
      </c>
      <c r="L23" s="191" t="s">
        <v>189</v>
      </c>
    </row>
    <row r="24" spans="1:12" s="352" customFormat="1" ht="22.9" customHeight="1" x14ac:dyDescent="0.2">
      <c r="A24" s="190" t="s">
        <v>1663</v>
      </c>
      <c r="B24" s="193">
        <v>57</v>
      </c>
      <c r="C24" s="193">
        <v>217</v>
      </c>
      <c r="D24" s="193">
        <v>71</v>
      </c>
      <c r="E24" s="193">
        <v>233</v>
      </c>
      <c r="F24" s="193">
        <v>67</v>
      </c>
      <c r="G24" s="193">
        <v>5</v>
      </c>
      <c r="H24" s="193" t="s">
        <v>16</v>
      </c>
      <c r="I24" s="193" t="s">
        <v>16</v>
      </c>
      <c r="J24" s="193">
        <v>82</v>
      </c>
      <c r="K24" s="222">
        <f>SUM(B24:J24)</f>
        <v>732</v>
      </c>
      <c r="L24" s="191" t="s">
        <v>190</v>
      </c>
    </row>
    <row r="25" spans="1:12" s="352" customFormat="1" ht="22.9" customHeight="1" x14ac:dyDescent="0.2">
      <c r="A25" s="647" t="s">
        <v>191</v>
      </c>
      <c r="B25" s="563">
        <v>21</v>
      </c>
      <c r="C25" s="563">
        <v>146</v>
      </c>
      <c r="D25" s="563">
        <v>38</v>
      </c>
      <c r="E25" s="563">
        <v>239</v>
      </c>
      <c r="F25" s="563">
        <v>106</v>
      </c>
      <c r="G25" s="563">
        <v>1</v>
      </c>
      <c r="H25" s="563" t="s">
        <v>16</v>
      </c>
      <c r="I25" s="563" t="s">
        <v>16</v>
      </c>
      <c r="J25" s="563">
        <v>64</v>
      </c>
      <c r="K25" s="554">
        <f>SUM(B25:J25)</f>
        <v>615</v>
      </c>
      <c r="L25" s="648" t="s">
        <v>1188</v>
      </c>
    </row>
    <row r="26" spans="1:12" s="650" customFormat="1" ht="22.9" customHeight="1" x14ac:dyDescent="0.2">
      <c r="A26" s="651" t="s">
        <v>1014</v>
      </c>
      <c r="B26" s="652">
        <f t="shared" ref="B26:G26" si="5">SUM(B27:B29)</f>
        <v>154</v>
      </c>
      <c r="C26" s="652">
        <f t="shared" si="5"/>
        <v>493</v>
      </c>
      <c r="D26" s="652">
        <f>SUM(D27:D29)</f>
        <v>133</v>
      </c>
      <c r="E26" s="652">
        <f>SUM(E27:E29)</f>
        <v>881</v>
      </c>
      <c r="F26" s="652">
        <f t="shared" si="5"/>
        <v>280</v>
      </c>
      <c r="G26" s="652">
        <f t="shared" si="5"/>
        <v>7</v>
      </c>
      <c r="H26" s="652">
        <f>SUM(H27:H29)</f>
        <v>7</v>
      </c>
      <c r="I26" s="652">
        <f>SUM(I27:I29)</f>
        <v>1</v>
      </c>
      <c r="J26" s="652">
        <f>SUM(J27:J29)</f>
        <v>114</v>
      </c>
      <c r="K26" s="102">
        <f>SUM(K27:K29)</f>
        <v>2070</v>
      </c>
      <c r="L26" s="653" t="s">
        <v>1013</v>
      </c>
    </row>
    <row r="27" spans="1:12" s="352" customFormat="1" ht="22.9" customHeight="1" x14ac:dyDescent="0.2">
      <c r="A27" s="190" t="s">
        <v>1662</v>
      </c>
      <c r="B27" s="193">
        <v>73</v>
      </c>
      <c r="C27" s="193">
        <v>139</v>
      </c>
      <c r="D27" s="193">
        <v>88</v>
      </c>
      <c r="E27" s="193">
        <v>453</v>
      </c>
      <c r="F27" s="193">
        <v>69</v>
      </c>
      <c r="G27" s="193">
        <v>3</v>
      </c>
      <c r="H27" s="193">
        <v>7</v>
      </c>
      <c r="I27" s="193">
        <v>1</v>
      </c>
      <c r="J27" s="193">
        <v>114</v>
      </c>
      <c r="K27" s="222">
        <f>SUM(B27:J27)</f>
        <v>947</v>
      </c>
      <c r="L27" s="191" t="s">
        <v>189</v>
      </c>
    </row>
    <row r="28" spans="1:12" s="352" customFormat="1" ht="22.9" customHeight="1" x14ac:dyDescent="0.2">
      <c r="A28" s="190" t="s">
        <v>1663</v>
      </c>
      <c r="B28" s="193">
        <v>57</v>
      </c>
      <c r="C28" s="193">
        <v>247</v>
      </c>
      <c r="D28" s="193">
        <v>33</v>
      </c>
      <c r="E28" s="193">
        <v>202</v>
      </c>
      <c r="F28" s="193">
        <v>133</v>
      </c>
      <c r="G28" s="193">
        <v>4</v>
      </c>
      <c r="H28" s="193" t="s">
        <v>16</v>
      </c>
      <c r="I28" s="193" t="s">
        <v>16</v>
      </c>
      <c r="J28" s="193" t="s">
        <v>16</v>
      </c>
      <c r="K28" s="222">
        <f>SUM(B28:J28)</f>
        <v>676</v>
      </c>
      <c r="L28" s="191" t="s">
        <v>190</v>
      </c>
    </row>
    <row r="29" spans="1:12" s="352" customFormat="1" ht="22.9" customHeight="1" x14ac:dyDescent="0.2">
      <c r="A29" s="190" t="s">
        <v>191</v>
      </c>
      <c r="B29" s="193">
        <v>24</v>
      </c>
      <c r="C29" s="193">
        <v>107</v>
      </c>
      <c r="D29" s="193">
        <v>12</v>
      </c>
      <c r="E29" s="193">
        <v>226</v>
      </c>
      <c r="F29" s="193">
        <v>78</v>
      </c>
      <c r="G29" s="193" t="s">
        <v>16</v>
      </c>
      <c r="H29" s="193" t="s">
        <v>16</v>
      </c>
      <c r="I29" s="193" t="s">
        <v>16</v>
      </c>
      <c r="J29" s="193" t="s">
        <v>16</v>
      </c>
      <c r="K29" s="222">
        <f>SUM(B29:J29)</f>
        <v>447</v>
      </c>
      <c r="L29" s="191" t="s">
        <v>1188</v>
      </c>
    </row>
    <row r="30" spans="1:12" s="650" customFormat="1" ht="22.9" customHeight="1" x14ac:dyDescent="0.2">
      <c r="A30" s="644" t="s">
        <v>1124</v>
      </c>
      <c r="B30" s="649">
        <f t="shared" ref="B30:G30" si="6">SUM(B31:B33)</f>
        <v>103</v>
      </c>
      <c r="C30" s="649">
        <f t="shared" si="6"/>
        <v>272</v>
      </c>
      <c r="D30" s="649">
        <f>SUM(D31:D33)</f>
        <v>96</v>
      </c>
      <c r="E30" s="649">
        <f>SUM(E31:E33)</f>
        <v>588</v>
      </c>
      <c r="F30" s="649">
        <f t="shared" si="6"/>
        <v>109</v>
      </c>
      <c r="G30" s="649">
        <f t="shared" si="6"/>
        <v>2</v>
      </c>
      <c r="H30" s="649">
        <f>SUM(H31:H33)</f>
        <v>7</v>
      </c>
      <c r="I30" s="649">
        <f>SUM(I31:I33)</f>
        <v>1</v>
      </c>
      <c r="J30" s="649">
        <f>SUM(J31:J33)</f>
        <v>60</v>
      </c>
      <c r="K30" s="104">
        <f>SUM(K31:K33)</f>
        <v>1238</v>
      </c>
      <c r="L30" s="646" t="s">
        <v>1016</v>
      </c>
    </row>
    <row r="31" spans="1:12" s="352" customFormat="1" ht="22.9" customHeight="1" x14ac:dyDescent="0.2">
      <c r="A31" s="190" t="s">
        <v>1662</v>
      </c>
      <c r="B31" s="193">
        <v>66</v>
      </c>
      <c r="C31" s="193">
        <v>114</v>
      </c>
      <c r="D31" s="193">
        <v>59</v>
      </c>
      <c r="E31" s="193">
        <v>329</v>
      </c>
      <c r="F31" s="193">
        <v>50</v>
      </c>
      <c r="G31" s="193">
        <v>2</v>
      </c>
      <c r="H31" s="193">
        <v>7</v>
      </c>
      <c r="I31" s="193">
        <v>1</v>
      </c>
      <c r="J31" s="193">
        <v>60</v>
      </c>
      <c r="K31" s="222">
        <f>SUM(B31:J31)</f>
        <v>688</v>
      </c>
      <c r="L31" s="191" t="s">
        <v>189</v>
      </c>
    </row>
    <row r="32" spans="1:12" s="352" customFormat="1" ht="22.9" customHeight="1" x14ac:dyDescent="0.2">
      <c r="A32" s="190" t="s">
        <v>1663</v>
      </c>
      <c r="B32" s="193">
        <v>20</v>
      </c>
      <c r="C32" s="193">
        <v>99</v>
      </c>
      <c r="D32" s="193">
        <v>19</v>
      </c>
      <c r="E32" s="193">
        <v>96</v>
      </c>
      <c r="F32" s="193">
        <v>19</v>
      </c>
      <c r="G32" s="193" t="s">
        <v>16</v>
      </c>
      <c r="H32" s="193" t="s">
        <v>16</v>
      </c>
      <c r="I32" s="193" t="s">
        <v>16</v>
      </c>
      <c r="J32" s="193" t="s">
        <v>16</v>
      </c>
      <c r="K32" s="222">
        <f>SUM(B32:J32)</f>
        <v>253</v>
      </c>
      <c r="L32" s="191" t="s">
        <v>190</v>
      </c>
    </row>
    <row r="33" spans="1:12" s="352" customFormat="1" ht="22.9" customHeight="1" x14ac:dyDescent="0.2">
      <c r="A33" s="190" t="s">
        <v>191</v>
      </c>
      <c r="B33" s="193">
        <v>17</v>
      </c>
      <c r="C33" s="193">
        <v>59</v>
      </c>
      <c r="D33" s="193">
        <v>18</v>
      </c>
      <c r="E33" s="193">
        <v>163</v>
      </c>
      <c r="F33" s="193">
        <v>40</v>
      </c>
      <c r="G33" s="193" t="s">
        <v>16</v>
      </c>
      <c r="H33" s="193" t="s">
        <v>16</v>
      </c>
      <c r="I33" s="193" t="s">
        <v>16</v>
      </c>
      <c r="J33" s="193" t="s">
        <v>16</v>
      </c>
      <c r="K33" s="222">
        <f>SUM(B33:J33)</f>
        <v>297</v>
      </c>
      <c r="L33" s="191" t="s">
        <v>1188</v>
      </c>
    </row>
    <row r="34" spans="1:12" s="650" customFormat="1" ht="22.9" customHeight="1" x14ac:dyDescent="0.2">
      <c r="A34" s="644" t="s">
        <v>196</v>
      </c>
      <c r="B34" s="649">
        <f t="shared" ref="B34:G34" si="7">SUM(B35:B37)</f>
        <v>80</v>
      </c>
      <c r="C34" s="649">
        <f t="shared" si="7"/>
        <v>289</v>
      </c>
      <c r="D34" s="649">
        <f>SUM(D35:D37)</f>
        <v>75</v>
      </c>
      <c r="E34" s="649">
        <f>SUM(E35:E37)</f>
        <v>539</v>
      </c>
      <c r="F34" s="649">
        <f t="shared" si="7"/>
        <v>149</v>
      </c>
      <c r="G34" s="649">
        <f t="shared" si="7"/>
        <v>7</v>
      </c>
      <c r="H34" s="649">
        <f>SUM(H35:H37)</f>
        <v>3</v>
      </c>
      <c r="I34" s="1492">
        <f>SUM(I35:I37)</f>
        <v>0</v>
      </c>
      <c r="J34" s="649">
        <f>SUM(J35:J37)</f>
        <v>65</v>
      </c>
      <c r="K34" s="104">
        <f>SUM(K35:K37)</f>
        <v>1207</v>
      </c>
      <c r="L34" s="646" t="s">
        <v>197</v>
      </c>
    </row>
    <row r="35" spans="1:12" s="352" customFormat="1" ht="22.9" customHeight="1" x14ac:dyDescent="0.2">
      <c r="A35" s="190" t="s">
        <v>1662</v>
      </c>
      <c r="B35" s="193">
        <v>48</v>
      </c>
      <c r="C35" s="193">
        <v>109</v>
      </c>
      <c r="D35" s="193">
        <v>54</v>
      </c>
      <c r="E35" s="193">
        <v>299</v>
      </c>
      <c r="F35" s="193">
        <v>50</v>
      </c>
      <c r="G35" s="193">
        <v>5</v>
      </c>
      <c r="H35" s="193">
        <v>3</v>
      </c>
      <c r="I35" s="193" t="s">
        <v>16</v>
      </c>
      <c r="J35" s="193">
        <v>65</v>
      </c>
      <c r="K35" s="222">
        <f>SUM(B35:J35)</f>
        <v>633</v>
      </c>
      <c r="L35" s="191" t="s">
        <v>189</v>
      </c>
    </row>
    <row r="36" spans="1:12" s="352" customFormat="1" ht="22.9" customHeight="1" x14ac:dyDescent="0.2">
      <c r="A36" s="190" t="s">
        <v>1663</v>
      </c>
      <c r="B36" s="193">
        <v>20</v>
      </c>
      <c r="C36" s="193">
        <v>138</v>
      </c>
      <c r="D36" s="193">
        <v>11</v>
      </c>
      <c r="E36" s="193">
        <v>89</v>
      </c>
      <c r="F36" s="193">
        <v>61</v>
      </c>
      <c r="G36" s="193">
        <v>2</v>
      </c>
      <c r="H36" s="193" t="s">
        <v>16</v>
      </c>
      <c r="I36" s="193" t="s">
        <v>16</v>
      </c>
      <c r="J36" s="193" t="s">
        <v>16</v>
      </c>
      <c r="K36" s="222">
        <f>SUM(B36:J36)</f>
        <v>321</v>
      </c>
      <c r="L36" s="191" t="s">
        <v>190</v>
      </c>
    </row>
    <row r="37" spans="1:12" s="352" customFormat="1" ht="22.9" customHeight="1" x14ac:dyDescent="0.2">
      <c r="A37" s="190" t="s">
        <v>191</v>
      </c>
      <c r="B37" s="193">
        <v>12</v>
      </c>
      <c r="C37" s="193">
        <v>42</v>
      </c>
      <c r="D37" s="193">
        <v>10</v>
      </c>
      <c r="E37" s="193">
        <v>151</v>
      </c>
      <c r="F37" s="193">
        <v>38</v>
      </c>
      <c r="G37" s="193" t="s">
        <v>16</v>
      </c>
      <c r="H37" s="193" t="s">
        <v>16</v>
      </c>
      <c r="I37" s="193" t="s">
        <v>16</v>
      </c>
      <c r="J37" s="193" t="s">
        <v>16</v>
      </c>
      <c r="K37" s="222">
        <f>SUM(B37:J37)</f>
        <v>253</v>
      </c>
      <c r="L37" s="191" t="s">
        <v>1188</v>
      </c>
    </row>
    <row r="38" spans="1:12" s="650" customFormat="1" ht="22.9" customHeight="1" x14ac:dyDescent="0.2">
      <c r="A38" s="644" t="s">
        <v>34</v>
      </c>
      <c r="B38" s="649">
        <f t="shared" ref="B38:G38" si="8">SUM(B39:B41)</f>
        <v>28</v>
      </c>
      <c r="C38" s="649">
        <f t="shared" si="8"/>
        <v>141</v>
      </c>
      <c r="D38" s="649">
        <f>SUM(D39:D41)</f>
        <v>9</v>
      </c>
      <c r="E38" s="649">
        <f>SUM(E39:E41)</f>
        <v>52</v>
      </c>
      <c r="F38" s="649">
        <f t="shared" si="8"/>
        <v>113</v>
      </c>
      <c r="G38" s="649">
        <f t="shared" si="8"/>
        <v>2</v>
      </c>
      <c r="H38" s="649">
        <f>SUM(H39:H41)</f>
        <v>2</v>
      </c>
      <c r="I38" s="1492">
        <f>SUM(I39:I41)</f>
        <v>0</v>
      </c>
      <c r="J38" s="649">
        <f>SUM(J39:J41)</f>
        <v>32</v>
      </c>
      <c r="K38" s="104">
        <f>SUM(K39:K41)</f>
        <v>379</v>
      </c>
      <c r="L38" s="646" t="s">
        <v>198</v>
      </c>
    </row>
    <row r="39" spans="1:12" s="352" customFormat="1" ht="22.9" customHeight="1" x14ac:dyDescent="0.2">
      <c r="A39" s="190" t="s">
        <v>1662</v>
      </c>
      <c r="B39" s="193">
        <v>1</v>
      </c>
      <c r="C39" s="193" t="s">
        <v>16</v>
      </c>
      <c r="D39" s="193">
        <v>1</v>
      </c>
      <c r="E39" s="193">
        <v>21</v>
      </c>
      <c r="F39" s="193">
        <v>5</v>
      </c>
      <c r="G39" s="193">
        <v>1</v>
      </c>
      <c r="H39" s="193">
        <v>2</v>
      </c>
      <c r="I39" s="193" t="s">
        <v>16</v>
      </c>
      <c r="J39" s="193">
        <v>31</v>
      </c>
      <c r="K39" s="222">
        <f>SUM(B39:J39)</f>
        <v>62</v>
      </c>
      <c r="L39" s="191" t="s">
        <v>189</v>
      </c>
    </row>
    <row r="40" spans="1:12" s="352" customFormat="1" ht="22.9" customHeight="1" x14ac:dyDescent="0.2">
      <c r="A40" s="190" t="s">
        <v>1663</v>
      </c>
      <c r="B40" s="193">
        <v>17</v>
      </c>
      <c r="C40" s="193">
        <v>73</v>
      </c>
      <c r="D40" s="193">
        <v>3</v>
      </c>
      <c r="E40" s="193">
        <v>19</v>
      </c>
      <c r="F40" s="193">
        <v>73</v>
      </c>
      <c r="G40" s="193">
        <v>1</v>
      </c>
      <c r="H40" s="193" t="s">
        <v>16</v>
      </c>
      <c r="I40" s="193" t="s">
        <v>16</v>
      </c>
      <c r="J40" s="193">
        <v>1</v>
      </c>
      <c r="K40" s="222">
        <f>SUM(B40:J40)</f>
        <v>187</v>
      </c>
      <c r="L40" s="191" t="s">
        <v>190</v>
      </c>
    </row>
    <row r="41" spans="1:12" s="352" customFormat="1" ht="22.9" customHeight="1" x14ac:dyDescent="0.2">
      <c r="A41" s="195" t="s">
        <v>191</v>
      </c>
      <c r="B41" s="196">
        <v>10</v>
      </c>
      <c r="C41" s="196">
        <v>68</v>
      </c>
      <c r="D41" s="196">
        <v>5</v>
      </c>
      <c r="E41" s="196">
        <v>12</v>
      </c>
      <c r="F41" s="196">
        <v>35</v>
      </c>
      <c r="G41" s="196" t="s">
        <v>16</v>
      </c>
      <c r="H41" s="196" t="s">
        <v>16</v>
      </c>
      <c r="I41" s="196" t="s">
        <v>16</v>
      </c>
      <c r="J41" s="196" t="s">
        <v>16</v>
      </c>
      <c r="K41" s="488">
        <f>SUM(B41:J41)</f>
        <v>130</v>
      </c>
      <c r="L41" s="197" t="s">
        <v>1188</v>
      </c>
    </row>
  </sheetData>
  <mergeCells count="17">
    <mergeCell ref="K6:K7"/>
    <mergeCell ref="A1:L1"/>
    <mergeCell ref="A2:L2"/>
    <mergeCell ref="A3:L3"/>
    <mergeCell ref="B4:K4"/>
    <mergeCell ref="A5:A7"/>
    <mergeCell ref="B5:K5"/>
    <mergeCell ref="L5:L7"/>
    <mergeCell ref="B6:B7"/>
    <mergeCell ref="C6:C7"/>
    <mergeCell ref="D6:D7"/>
    <mergeCell ref="E6:E7"/>
    <mergeCell ref="F6:F7"/>
    <mergeCell ref="G6:G7"/>
    <mergeCell ref="H6:H7"/>
    <mergeCell ref="I6:I7"/>
    <mergeCell ref="J6:J7"/>
  </mergeCells>
  <printOptions horizontalCentered="1"/>
  <pageMargins left="0.5" right="0.5" top="0.5" bottom="0.5" header="0" footer="0"/>
  <pageSetup paperSize="9" scale="83" fitToHeight="0" orientation="landscape" r:id="rId1"/>
  <headerFooter alignWithMargins="0">
    <oddFooter>&amp;C&amp;P</oddFooter>
  </headerFooter>
  <rowBreaks count="1" manualBreakCount="1">
    <brk id="25" max="11"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9E28-AAF5-419B-87D1-783F70F951E6}">
  <sheetPr>
    <tabColor theme="8" tint="-0.499984740745262"/>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313</v>
      </c>
    </row>
    <row r="2" spans="1:1" ht="23.25" x14ac:dyDescent="0.35">
      <c r="A2" s="43" t="s">
        <v>1477</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D5CD-7581-444A-A83E-E641E6FF6011}">
  <sheetPr>
    <tabColor theme="8" tint="-0.249977111117893"/>
    <pageSetUpPr fitToPage="1"/>
  </sheetPr>
  <dimension ref="A1:Q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0" width="9.125" style="17"/>
    <col min="11" max="17" width="13.125" style="17" customWidth="1"/>
    <col min="18" max="16384" width="9.125" style="17"/>
  </cols>
  <sheetData>
    <row r="1" spans="1:17" s="7" customFormat="1" ht="21" customHeight="1" x14ac:dyDescent="0.25">
      <c r="A1" s="1645" t="s">
        <v>314</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316</v>
      </c>
    </row>
    <row r="3" spans="1:17" s="7" customFormat="1" ht="21" customHeight="1" x14ac:dyDescent="0.2">
      <c r="A3" s="1647" t="s">
        <v>1697</v>
      </c>
      <c r="B3" s="1647"/>
      <c r="C3" s="1647"/>
      <c r="D3" s="1647"/>
      <c r="E3" s="1647"/>
      <c r="F3" s="1647"/>
      <c r="G3" s="1647"/>
      <c r="H3" s="1647"/>
    </row>
    <row r="4" spans="1:17" s="12" customFormat="1" x14ac:dyDescent="0.2">
      <c r="A4" s="34" t="s">
        <v>301</v>
      </c>
      <c r="B4" s="8"/>
      <c r="C4" s="8"/>
      <c r="D4" s="8"/>
      <c r="E4" s="1759"/>
      <c r="F4" s="1759"/>
      <c r="G4" s="1759"/>
      <c r="H4" s="23" t="s">
        <v>1895</v>
      </c>
    </row>
    <row r="5" spans="1:17" s="12" customFormat="1" ht="25.15" customHeight="1" x14ac:dyDescent="0.2">
      <c r="A5" s="1649" t="s">
        <v>667</v>
      </c>
      <c r="B5" s="1822" t="s">
        <v>1757</v>
      </c>
      <c r="C5" s="1823"/>
      <c r="D5" s="1823"/>
      <c r="E5" s="1823"/>
      <c r="F5" s="1824"/>
      <c r="G5" s="1825" t="s">
        <v>1246</v>
      </c>
      <c r="H5" s="1652" t="s">
        <v>606</v>
      </c>
      <c r="M5" s="1370" t="s">
        <v>542</v>
      </c>
      <c r="N5" s="1374" t="s">
        <v>1507</v>
      </c>
      <c r="O5" s="1379" t="s">
        <v>1508</v>
      </c>
      <c r="P5" s="1370" t="s">
        <v>1509</v>
      </c>
      <c r="Q5" s="1374" t="s">
        <v>35</v>
      </c>
    </row>
    <row r="6" spans="1:17" s="9" customFormat="1" ht="67.900000000000006" customHeight="1" x14ac:dyDescent="0.2">
      <c r="A6" s="1650"/>
      <c r="B6" s="697" t="s">
        <v>808</v>
      </c>
      <c r="C6" s="607" t="s">
        <v>809</v>
      </c>
      <c r="D6" s="697" t="s">
        <v>1772</v>
      </c>
      <c r="E6" s="606" t="s">
        <v>810</v>
      </c>
      <c r="F6" s="607" t="s">
        <v>811</v>
      </c>
      <c r="G6" s="1826"/>
      <c r="H6" s="1653"/>
      <c r="K6" s="38"/>
      <c r="L6" s="38"/>
      <c r="M6" s="1342" t="s">
        <v>541</v>
      </c>
      <c r="N6" s="1379" t="s">
        <v>1506</v>
      </c>
      <c r="O6" s="1379" t="s">
        <v>1574</v>
      </c>
      <c r="P6" s="1342" t="s">
        <v>1505</v>
      </c>
      <c r="Q6" s="1379" t="s">
        <v>34</v>
      </c>
    </row>
    <row r="7" spans="1:17" s="12" customFormat="1" ht="43.15" customHeight="1" x14ac:dyDescent="0.2">
      <c r="A7" s="713" t="s">
        <v>1247</v>
      </c>
      <c r="B7" s="92">
        <f t="shared" ref="B7:G7" si="0">SUM(B8:B15)</f>
        <v>33292</v>
      </c>
      <c r="C7" s="92">
        <f t="shared" si="0"/>
        <v>2693</v>
      </c>
      <c r="D7" s="92">
        <f t="shared" si="0"/>
        <v>165082</v>
      </c>
      <c r="E7" s="92">
        <f t="shared" si="0"/>
        <v>419396</v>
      </c>
      <c r="F7" s="92">
        <f t="shared" si="0"/>
        <v>896502</v>
      </c>
      <c r="G7" s="92">
        <f t="shared" si="0"/>
        <v>1516965</v>
      </c>
      <c r="H7" s="714" t="s">
        <v>1218</v>
      </c>
      <c r="K7" s="694" t="s">
        <v>317</v>
      </c>
      <c r="L7" s="1428" t="s">
        <v>1497</v>
      </c>
      <c r="M7" s="1376">
        <f t="shared" ref="M7:M14" si="1">F8</f>
        <v>229164</v>
      </c>
      <c r="N7" s="1375">
        <f t="shared" ref="N7:N14" si="2">E8</f>
        <v>276950</v>
      </c>
      <c r="O7" s="1376">
        <f t="shared" ref="O7:O14" si="3">D8</f>
        <v>42710</v>
      </c>
      <c r="P7" s="1375">
        <f t="shared" ref="P7:P14" si="4">C8</f>
        <v>2611</v>
      </c>
      <c r="Q7" s="1376">
        <f t="shared" ref="Q7:Q14" si="5">B8</f>
        <v>7101</v>
      </c>
    </row>
    <row r="8" spans="1:17" s="38" customFormat="1" ht="43.15" customHeight="1" x14ac:dyDescent="0.2">
      <c r="A8" s="605" t="s">
        <v>229</v>
      </c>
      <c r="B8" s="64">
        <v>7101</v>
      </c>
      <c r="C8" s="64">
        <v>2611</v>
      </c>
      <c r="D8" s="64">
        <v>42710</v>
      </c>
      <c r="E8" s="64">
        <v>276950</v>
      </c>
      <c r="F8" s="64">
        <v>229164</v>
      </c>
      <c r="G8" s="104">
        <f t="shared" ref="G8:G15" si="6">SUM(B8:F8)</f>
        <v>558536</v>
      </c>
      <c r="H8" s="694" t="s">
        <v>317</v>
      </c>
      <c r="K8" s="696" t="s">
        <v>220</v>
      </c>
      <c r="L8" s="1429" t="s">
        <v>1498</v>
      </c>
      <c r="M8" s="1376">
        <f t="shared" si="1"/>
        <v>387071</v>
      </c>
      <c r="N8" s="1375">
        <f t="shared" si="2"/>
        <v>59833</v>
      </c>
      <c r="O8" s="1376">
        <f t="shared" si="3"/>
        <v>84893</v>
      </c>
      <c r="P8" s="1375" t="str">
        <f t="shared" si="4"/>
        <v>0</v>
      </c>
      <c r="Q8" s="1376">
        <f t="shared" si="5"/>
        <v>16715</v>
      </c>
    </row>
    <row r="9" spans="1:17" s="12" customFormat="1" ht="43.15" customHeight="1" x14ac:dyDescent="0.2">
      <c r="A9" s="695" t="s">
        <v>318</v>
      </c>
      <c r="B9" s="678">
        <v>16715</v>
      </c>
      <c r="C9" s="678" t="s">
        <v>16</v>
      </c>
      <c r="D9" s="678">
        <v>84893</v>
      </c>
      <c r="E9" s="678">
        <v>59833</v>
      </c>
      <c r="F9" s="678">
        <v>387071</v>
      </c>
      <c r="G9" s="93">
        <f>SUM(B9:F9)</f>
        <v>548512</v>
      </c>
      <c r="H9" s="696" t="s">
        <v>220</v>
      </c>
      <c r="K9" s="694" t="s">
        <v>219</v>
      </c>
      <c r="L9" s="1428" t="s">
        <v>1499</v>
      </c>
      <c r="M9" s="1376">
        <f t="shared" si="1"/>
        <v>81544</v>
      </c>
      <c r="N9" s="1375">
        <f t="shared" si="2"/>
        <v>60491</v>
      </c>
      <c r="O9" s="1376">
        <f t="shared" si="3"/>
        <v>11323</v>
      </c>
      <c r="P9" s="1375" t="str">
        <f t="shared" si="4"/>
        <v>0</v>
      </c>
      <c r="Q9" s="1376">
        <f t="shared" si="5"/>
        <v>2044</v>
      </c>
    </row>
    <row r="10" spans="1:17" s="38" customFormat="1" ht="43.15" customHeight="1" x14ac:dyDescent="0.2">
      <c r="A10" s="605" t="s">
        <v>319</v>
      </c>
      <c r="B10" s="64">
        <v>2044</v>
      </c>
      <c r="C10" s="64" t="s">
        <v>16</v>
      </c>
      <c r="D10" s="64">
        <v>11323</v>
      </c>
      <c r="E10" s="64">
        <v>60491</v>
      </c>
      <c r="F10" s="64">
        <v>81544</v>
      </c>
      <c r="G10" s="104">
        <f t="shared" si="6"/>
        <v>155402</v>
      </c>
      <c r="H10" s="694" t="s">
        <v>219</v>
      </c>
      <c r="K10" s="696" t="s">
        <v>218</v>
      </c>
      <c r="L10" s="1429" t="s">
        <v>1500</v>
      </c>
      <c r="M10" s="1376">
        <f t="shared" si="1"/>
        <v>73870</v>
      </c>
      <c r="N10" s="1375">
        <f t="shared" si="2"/>
        <v>2680</v>
      </c>
      <c r="O10" s="1376">
        <f t="shared" si="3"/>
        <v>9021</v>
      </c>
      <c r="P10" s="1375" t="str">
        <f t="shared" si="4"/>
        <v>0</v>
      </c>
      <c r="Q10" s="1376">
        <f t="shared" si="5"/>
        <v>2473</v>
      </c>
    </row>
    <row r="11" spans="1:17" s="12" customFormat="1" ht="43.15" customHeight="1" x14ac:dyDescent="0.2">
      <c r="A11" s="695" t="s">
        <v>320</v>
      </c>
      <c r="B11" s="678">
        <v>2473</v>
      </c>
      <c r="C11" s="678" t="s">
        <v>16</v>
      </c>
      <c r="D11" s="678">
        <v>9021</v>
      </c>
      <c r="E11" s="678">
        <v>2680</v>
      </c>
      <c r="F11" s="678">
        <v>73870</v>
      </c>
      <c r="G11" s="93">
        <f t="shared" si="6"/>
        <v>88044</v>
      </c>
      <c r="H11" s="696" t="s">
        <v>218</v>
      </c>
      <c r="K11" s="694" t="s">
        <v>217</v>
      </c>
      <c r="L11" s="1428" t="s">
        <v>1501</v>
      </c>
      <c r="M11" s="1376">
        <f t="shared" si="1"/>
        <v>38261</v>
      </c>
      <c r="N11" s="1375">
        <f t="shared" si="2"/>
        <v>9899</v>
      </c>
      <c r="O11" s="1376">
        <f t="shared" si="3"/>
        <v>4994</v>
      </c>
      <c r="P11" s="1375" t="str">
        <f t="shared" si="4"/>
        <v>0</v>
      </c>
      <c r="Q11" s="1376">
        <f t="shared" si="5"/>
        <v>1120</v>
      </c>
    </row>
    <row r="12" spans="1:17" s="38" customFormat="1" ht="43.15" customHeight="1" x14ac:dyDescent="0.2">
      <c r="A12" s="605" t="s">
        <v>321</v>
      </c>
      <c r="B12" s="64">
        <v>1120</v>
      </c>
      <c r="C12" s="64" t="s">
        <v>16</v>
      </c>
      <c r="D12" s="64">
        <v>4994</v>
      </c>
      <c r="E12" s="64">
        <v>9899</v>
      </c>
      <c r="F12" s="64">
        <v>38261</v>
      </c>
      <c r="G12" s="104">
        <f t="shared" si="6"/>
        <v>54274</v>
      </c>
      <c r="H12" s="694" t="s">
        <v>217</v>
      </c>
      <c r="K12" s="696" t="s">
        <v>1026</v>
      </c>
      <c r="L12" s="1429" t="s">
        <v>1502</v>
      </c>
      <c r="M12" s="1376">
        <f t="shared" si="1"/>
        <v>4340</v>
      </c>
      <c r="N12" s="1375">
        <f t="shared" si="2"/>
        <v>203</v>
      </c>
      <c r="O12" s="1376">
        <f t="shared" si="3"/>
        <v>1519</v>
      </c>
      <c r="P12" s="1375" t="str">
        <f t="shared" si="4"/>
        <v>0</v>
      </c>
      <c r="Q12" s="1376">
        <f t="shared" si="5"/>
        <v>158</v>
      </c>
    </row>
    <row r="13" spans="1:17" s="12" customFormat="1" ht="43.15" customHeight="1" x14ac:dyDescent="0.2">
      <c r="A13" s="695" t="s">
        <v>322</v>
      </c>
      <c r="B13" s="678">
        <v>158</v>
      </c>
      <c r="C13" s="678" t="s">
        <v>16</v>
      </c>
      <c r="D13" s="678">
        <v>1519</v>
      </c>
      <c r="E13" s="678">
        <v>203</v>
      </c>
      <c r="F13" s="678">
        <v>4340</v>
      </c>
      <c r="G13" s="93">
        <f t="shared" si="6"/>
        <v>6220</v>
      </c>
      <c r="H13" s="696" t="s">
        <v>1026</v>
      </c>
      <c r="K13" s="694" t="s">
        <v>708</v>
      </c>
      <c r="L13" s="1428" t="s">
        <v>1503</v>
      </c>
      <c r="M13" s="1376">
        <f t="shared" si="1"/>
        <v>69994</v>
      </c>
      <c r="N13" s="1375">
        <f t="shared" si="2"/>
        <v>6958</v>
      </c>
      <c r="O13" s="1376">
        <f t="shared" si="3"/>
        <v>3559</v>
      </c>
      <c r="P13" s="1375">
        <f t="shared" si="4"/>
        <v>82</v>
      </c>
      <c r="Q13" s="1376">
        <f t="shared" si="5"/>
        <v>1552</v>
      </c>
    </row>
    <row r="14" spans="1:17" s="38" customFormat="1" ht="43.15" customHeight="1" x14ac:dyDescent="0.2">
      <c r="A14" s="605" t="s">
        <v>511</v>
      </c>
      <c r="B14" s="64">
        <v>1552</v>
      </c>
      <c r="C14" s="64">
        <v>82</v>
      </c>
      <c r="D14" s="64">
        <v>3559</v>
      </c>
      <c r="E14" s="64">
        <v>6958</v>
      </c>
      <c r="F14" s="64">
        <v>69994</v>
      </c>
      <c r="G14" s="104">
        <f t="shared" si="6"/>
        <v>82145</v>
      </c>
      <c r="H14" s="694" t="s">
        <v>708</v>
      </c>
      <c r="K14" s="696" t="s">
        <v>216</v>
      </c>
      <c r="L14" s="1429" t="s">
        <v>1504</v>
      </c>
      <c r="M14" s="1376">
        <f t="shared" si="1"/>
        <v>12258</v>
      </c>
      <c r="N14" s="1375">
        <f t="shared" si="2"/>
        <v>2382</v>
      </c>
      <c r="O14" s="1376">
        <f t="shared" si="3"/>
        <v>7063</v>
      </c>
      <c r="P14" s="1375" t="str">
        <f t="shared" si="4"/>
        <v>0</v>
      </c>
      <c r="Q14" s="1376">
        <f t="shared" si="5"/>
        <v>2129</v>
      </c>
    </row>
    <row r="15" spans="1:17" s="12" customFormat="1" ht="43.15" customHeight="1" x14ac:dyDescent="0.2">
      <c r="A15" s="699" t="s">
        <v>222</v>
      </c>
      <c r="B15" s="700">
        <v>2129</v>
      </c>
      <c r="C15" s="700" t="s">
        <v>16</v>
      </c>
      <c r="D15" s="700">
        <v>7063</v>
      </c>
      <c r="E15" s="700">
        <v>2382</v>
      </c>
      <c r="F15" s="700">
        <v>12258</v>
      </c>
      <c r="G15" s="345">
        <f t="shared" si="6"/>
        <v>23832</v>
      </c>
      <c r="H15" s="701" t="s">
        <v>216</v>
      </c>
    </row>
  </sheetData>
  <mergeCells count="8">
    <mergeCell ref="A1:H1"/>
    <mergeCell ref="A2:H2"/>
    <mergeCell ref="A3:H3"/>
    <mergeCell ref="E4:G4"/>
    <mergeCell ref="H5:H6"/>
    <mergeCell ref="A5:A6"/>
    <mergeCell ref="B5:F5"/>
    <mergeCell ref="G5:G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31A5-E07D-4161-A8AD-DFECA5B7E1EA}">
  <sheetPr>
    <tabColor theme="8" tint="-0.499984740745262"/>
    <pageSetUpPr fitToPage="1"/>
  </sheetPr>
  <dimension ref="A1:M15"/>
  <sheetViews>
    <sheetView view="pageBreakPreview" zoomScale="60" zoomScaleNormal="100" workbookViewId="0">
      <selection activeCell="A90" sqref="A90"/>
    </sheetView>
  </sheetViews>
  <sheetFormatPr defaultColWidth="9.125" defaultRowHeight="12.75" x14ac:dyDescent="0.2"/>
  <cols>
    <col min="1" max="1" width="30.375" style="17" customWidth="1"/>
    <col min="2" max="5" width="18.75" style="17" customWidth="1"/>
    <col min="6" max="6" width="30.375" style="17" customWidth="1"/>
    <col min="7" max="16384" width="9.125" style="17"/>
  </cols>
  <sheetData>
    <row r="1" spans="1:13" s="7" customFormat="1" ht="21" customHeight="1" x14ac:dyDescent="0.25">
      <c r="A1" s="1645" t="s">
        <v>323</v>
      </c>
      <c r="B1" s="1645"/>
      <c r="C1" s="1645"/>
      <c r="D1" s="1645"/>
      <c r="E1" s="1645"/>
      <c r="F1" s="1645"/>
    </row>
    <row r="2" spans="1:13" s="7" customFormat="1" ht="21" customHeight="1" x14ac:dyDescent="0.2">
      <c r="A2" s="1646" t="s">
        <v>929</v>
      </c>
      <c r="B2" s="1646"/>
      <c r="C2" s="1646"/>
      <c r="D2" s="1646"/>
      <c r="E2" s="1646"/>
      <c r="F2" s="1646"/>
    </row>
    <row r="3" spans="1:13" s="7" customFormat="1" ht="21" customHeight="1" x14ac:dyDescent="0.2">
      <c r="A3" s="1647" t="s">
        <v>1701</v>
      </c>
      <c r="B3" s="1647"/>
      <c r="C3" s="1647"/>
      <c r="D3" s="1647"/>
      <c r="E3" s="1647"/>
      <c r="F3" s="1647"/>
    </row>
    <row r="4" spans="1:13" s="12" customFormat="1" x14ac:dyDescent="0.2">
      <c r="A4" s="34" t="s">
        <v>303</v>
      </c>
      <c r="B4" s="8"/>
      <c r="C4" s="26"/>
      <c r="D4" s="26"/>
      <c r="E4" s="26"/>
      <c r="F4" s="23" t="s">
        <v>1896</v>
      </c>
    </row>
    <row r="5" spans="1:13" s="9" customFormat="1" ht="25.15" customHeight="1" x14ac:dyDescent="0.2">
      <c r="A5" s="1649" t="s">
        <v>770</v>
      </c>
      <c r="B5" s="1828" t="s">
        <v>1146</v>
      </c>
      <c r="C5" s="1829"/>
      <c r="D5" s="1829"/>
      <c r="E5" s="1829"/>
      <c r="F5" s="1680" t="s">
        <v>606</v>
      </c>
    </row>
    <row r="6" spans="1:13" s="9" customFormat="1" ht="60" customHeight="1" x14ac:dyDescent="0.2">
      <c r="A6" s="1827"/>
      <c r="B6" s="603" t="s">
        <v>1516</v>
      </c>
      <c r="C6" s="603" t="s">
        <v>1210</v>
      </c>
      <c r="D6" s="603" t="s">
        <v>326</v>
      </c>
      <c r="E6" s="693" t="s">
        <v>1767</v>
      </c>
      <c r="F6" s="1830"/>
      <c r="I6" s="12"/>
      <c r="J6" s="12"/>
      <c r="K6" s="1370" t="s">
        <v>1511</v>
      </c>
      <c r="L6" s="1374" t="s">
        <v>1512</v>
      </c>
      <c r="M6" s="1379" t="s">
        <v>1513</v>
      </c>
    </row>
    <row r="7" spans="1:13" s="12" customFormat="1" ht="43.15" customHeight="1" thickBot="1" x14ac:dyDescent="0.25">
      <c r="A7" s="236" t="s">
        <v>1259</v>
      </c>
      <c r="B7" s="395">
        <f>SUM(B8:B15)</f>
        <v>2984</v>
      </c>
      <c r="C7" s="395">
        <f>SUM(C8:C15)</f>
        <v>15661</v>
      </c>
      <c r="D7" s="395">
        <f>SUM(D8:D15)</f>
        <v>204056</v>
      </c>
      <c r="E7" s="1104">
        <f>SUM(E8:E15)</f>
        <v>222701</v>
      </c>
      <c r="F7" s="394" t="s">
        <v>12</v>
      </c>
      <c r="I7" s="38"/>
      <c r="J7" s="38"/>
      <c r="K7" s="1342" t="s">
        <v>1510</v>
      </c>
      <c r="L7" s="1379" t="s">
        <v>1514</v>
      </c>
      <c r="M7" s="1379" t="s">
        <v>1515</v>
      </c>
    </row>
    <row r="8" spans="1:13" s="38" customFormat="1" ht="43.15" customHeight="1" thickTop="1" thickBot="1" x14ac:dyDescent="0.25">
      <c r="A8" s="660" t="s">
        <v>229</v>
      </c>
      <c r="B8" s="90">
        <v>1204</v>
      </c>
      <c r="C8" s="90">
        <v>2621</v>
      </c>
      <c r="D8" s="90">
        <v>58410</v>
      </c>
      <c r="E8" s="1105">
        <f t="shared" ref="E8:E15" si="0">SUM(B8:D8)</f>
        <v>62235</v>
      </c>
      <c r="F8" s="662" t="s">
        <v>317</v>
      </c>
      <c r="I8" s="694" t="s">
        <v>317</v>
      </c>
      <c r="J8" s="1428" t="s">
        <v>1497</v>
      </c>
      <c r="K8" s="1376">
        <f>D8</f>
        <v>58410</v>
      </c>
      <c r="L8" s="1375">
        <f>C8</f>
        <v>2621</v>
      </c>
      <c r="M8" s="1376">
        <f>B8</f>
        <v>1204</v>
      </c>
    </row>
    <row r="9" spans="1:13" s="12" customFormat="1" ht="43.15" customHeight="1" thickTop="1" thickBot="1" x14ac:dyDescent="0.25">
      <c r="A9" s="661" t="s">
        <v>318</v>
      </c>
      <c r="B9" s="29">
        <v>751</v>
      </c>
      <c r="C9" s="29">
        <v>4425</v>
      </c>
      <c r="D9" s="29">
        <v>70624</v>
      </c>
      <c r="E9" s="1106">
        <f t="shared" si="0"/>
        <v>75800</v>
      </c>
      <c r="F9" s="663" t="s">
        <v>220</v>
      </c>
      <c r="I9" s="696" t="s">
        <v>220</v>
      </c>
      <c r="J9" s="1429" t="s">
        <v>1498</v>
      </c>
      <c r="K9" s="1376">
        <f t="shared" ref="K9:K15" si="1">D9</f>
        <v>70624</v>
      </c>
      <c r="L9" s="1375">
        <f t="shared" ref="L9:L15" si="2">C9</f>
        <v>4425</v>
      </c>
      <c r="M9" s="1376">
        <f t="shared" ref="M9:M15" si="3">B9</f>
        <v>751</v>
      </c>
    </row>
    <row r="10" spans="1:13" s="38" customFormat="1" ht="43.15" customHeight="1" thickTop="1" thickBot="1" x14ac:dyDescent="0.25">
      <c r="A10" s="660" t="s">
        <v>319</v>
      </c>
      <c r="B10" s="90">
        <v>367</v>
      </c>
      <c r="C10" s="90">
        <v>3275</v>
      </c>
      <c r="D10" s="90">
        <v>22511</v>
      </c>
      <c r="E10" s="1105">
        <f>SUM(B10:D10)</f>
        <v>26153</v>
      </c>
      <c r="F10" s="662" t="s">
        <v>219</v>
      </c>
      <c r="I10" s="694" t="s">
        <v>219</v>
      </c>
      <c r="J10" s="1428" t="s">
        <v>1499</v>
      </c>
      <c r="K10" s="1376">
        <f t="shared" si="1"/>
        <v>22511</v>
      </c>
      <c r="L10" s="1375">
        <f t="shared" si="2"/>
        <v>3275</v>
      </c>
      <c r="M10" s="1376">
        <f t="shared" si="3"/>
        <v>367</v>
      </c>
    </row>
    <row r="11" spans="1:13" s="12" customFormat="1" ht="43.15" customHeight="1" thickTop="1" thickBot="1" x14ac:dyDescent="0.25">
      <c r="A11" s="661" t="s">
        <v>320</v>
      </c>
      <c r="B11" s="29">
        <v>129</v>
      </c>
      <c r="C11" s="29">
        <v>1273</v>
      </c>
      <c r="D11" s="29">
        <v>13741</v>
      </c>
      <c r="E11" s="1106">
        <f t="shared" si="0"/>
        <v>15143</v>
      </c>
      <c r="F11" s="663" t="s">
        <v>218</v>
      </c>
      <c r="I11" s="696" t="s">
        <v>218</v>
      </c>
      <c r="J11" s="1429" t="s">
        <v>1500</v>
      </c>
      <c r="K11" s="1376">
        <f t="shared" si="1"/>
        <v>13741</v>
      </c>
      <c r="L11" s="1375">
        <f t="shared" si="2"/>
        <v>1273</v>
      </c>
      <c r="M11" s="1376">
        <f t="shared" si="3"/>
        <v>129</v>
      </c>
    </row>
    <row r="12" spans="1:13" s="38" customFormat="1" ht="43.15" customHeight="1" thickTop="1" thickBot="1" x14ac:dyDescent="0.25">
      <c r="A12" s="660" t="s">
        <v>321</v>
      </c>
      <c r="B12" s="90">
        <v>120</v>
      </c>
      <c r="C12" s="90">
        <v>476</v>
      </c>
      <c r="D12" s="90">
        <v>12343</v>
      </c>
      <c r="E12" s="1105">
        <f>SUM(B12:D12)</f>
        <v>12939</v>
      </c>
      <c r="F12" s="662" t="s">
        <v>217</v>
      </c>
      <c r="I12" s="694" t="s">
        <v>217</v>
      </c>
      <c r="J12" s="1428" t="s">
        <v>1501</v>
      </c>
      <c r="K12" s="1376">
        <f t="shared" si="1"/>
        <v>12343</v>
      </c>
      <c r="L12" s="1375">
        <f t="shared" si="2"/>
        <v>476</v>
      </c>
      <c r="M12" s="1376">
        <f t="shared" si="3"/>
        <v>120</v>
      </c>
    </row>
    <row r="13" spans="1:13" s="12" customFormat="1" ht="43.15" customHeight="1" thickTop="1" thickBot="1" x14ac:dyDescent="0.25">
      <c r="A13" s="661" t="s">
        <v>322</v>
      </c>
      <c r="B13" s="29">
        <v>77</v>
      </c>
      <c r="C13" s="29">
        <v>254</v>
      </c>
      <c r="D13" s="29">
        <v>2961</v>
      </c>
      <c r="E13" s="1106">
        <f t="shared" si="0"/>
        <v>3292</v>
      </c>
      <c r="F13" s="663" t="s">
        <v>1026</v>
      </c>
      <c r="I13" s="696" t="s">
        <v>1026</v>
      </c>
      <c r="J13" s="1429" t="s">
        <v>1502</v>
      </c>
      <c r="K13" s="1376">
        <f t="shared" si="1"/>
        <v>2961</v>
      </c>
      <c r="L13" s="1375">
        <f t="shared" si="2"/>
        <v>254</v>
      </c>
      <c r="M13" s="1376">
        <f t="shared" si="3"/>
        <v>77</v>
      </c>
    </row>
    <row r="14" spans="1:13" s="38" customFormat="1" ht="43.15" customHeight="1" thickTop="1" thickBot="1" x14ac:dyDescent="0.25">
      <c r="A14" s="660" t="s">
        <v>511</v>
      </c>
      <c r="B14" s="90">
        <v>111</v>
      </c>
      <c r="C14" s="90">
        <v>2938</v>
      </c>
      <c r="D14" s="90">
        <v>13040</v>
      </c>
      <c r="E14" s="1105">
        <f t="shared" si="0"/>
        <v>16089</v>
      </c>
      <c r="F14" s="662" t="s">
        <v>708</v>
      </c>
      <c r="I14" s="694" t="s">
        <v>708</v>
      </c>
      <c r="J14" s="1428" t="s">
        <v>1503</v>
      </c>
      <c r="K14" s="1376">
        <f t="shared" si="1"/>
        <v>13040</v>
      </c>
      <c r="L14" s="1375">
        <f t="shared" si="2"/>
        <v>2938</v>
      </c>
      <c r="M14" s="1376">
        <f t="shared" si="3"/>
        <v>111</v>
      </c>
    </row>
    <row r="15" spans="1:13" s="12" customFormat="1" ht="43.15" customHeight="1" thickTop="1" x14ac:dyDescent="0.2">
      <c r="A15" s="702" t="s">
        <v>222</v>
      </c>
      <c r="B15" s="242">
        <v>225</v>
      </c>
      <c r="C15" s="242">
        <v>399</v>
      </c>
      <c r="D15" s="242">
        <v>10426</v>
      </c>
      <c r="E15" s="1107">
        <f t="shared" si="0"/>
        <v>11050</v>
      </c>
      <c r="F15" s="703" t="s">
        <v>216</v>
      </c>
      <c r="I15" s="696" t="s">
        <v>216</v>
      </c>
      <c r="J15" s="1429" t="s">
        <v>1504</v>
      </c>
      <c r="K15" s="1376">
        <f t="shared" si="1"/>
        <v>10426</v>
      </c>
      <c r="L15" s="1375">
        <f t="shared" si="2"/>
        <v>399</v>
      </c>
      <c r="M15" s="1376">
        <f t="shared" si="3"/>
        <v>225</v>
      </c>
    </row>
  </sheetData>
  <mergeCells count="6">
    <mergeCell ref="A1:F1"/>
    <mergeCell ref="A2:F2"/>
    <mergeCell ref="A3:F3"/>
    <mergeCell ref="A5:A6"/>
    <mergeCell ref="B5:E5"/>
    <mergeCell ref="F5:F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DF5F-51B3-4C40-AAD2-0D3D58E2B055}">
  <sheetPr>
    <tabColor theme="8" tint="-0.249977111117893"/>
    <pageSetUpPr fitToPage="1"/>
  </sheetPr>
  <dimension ref="A1:K98"/>
  <sheetViews>
    <sheetView view="pageBreakPreview" zoomScale="60" zoomScaleNormal="100" workbookViewId="0">
      <selection activeCell="A90" sqref="A90"/>
    </sheetView>
  </sheetViews>
  <sheetFormatPr defaultColWidth="9.125" defaultRowHeight="12.75" x14ac:dyDescent="0.2"/>
  <cols>
    <col min="1" max="1" width="4.75" style="16" customWidth="1"/>
    <col min="2" max="2" width="45.75" style="47" customWidth="1"/>
    <col min="3" max="5" width="10.75" style="17" customWidth="1"/>
    <col min="6" max="6" width="10.75" style="48" customWidth="1"/>
    <col min="7" max="7" width="45.75" style="48" customWidth="1"/>
    <col min="8" max="8" width="4.75" style="16" customWidth="1"/>
    <col min="9" max="16384" width="9.125" style="17"/>
  </cols>
  <sheetData>
    <row r="1" spans="1:11" s="7" customFormat="1" ht="21" customHeight="1" x14ac:dyDescent="0.25">
      <c r="A1" s="1645" t="s">
        <v>327</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329</v>
      </c>
    </row>
    <row r="3" spans="1:11" s="7" customFormat="1" ht="21" customHeight="1" x14ac:dyDescent="0.2">
      <c r="A3" s="1647" t="s">
        <v>1698</v>
      </c>
      <c r="B3" s="1647"/>
      <c r="C3" s="1647"/>
      <c r="D3" s="1647"/>
      <c r="E3" s="1647"/>
      <c r="F3" s="1647"/>
      <c r="G3" s="1647"/>
      <c r="H3" s="1647"/>
    </row>
    <row r="4" spans="1:11" s="12" customFormat="1" x14ac:dyDescent="0.2">
      <c r="A4" s="1835" t="s">
        <v>305</v>
      </c>
      <c r="B4" s="1836"/>
      <c r="C4" s="8"/>
      <c r="D4" s="24"/>
      <c r="E4" s="24"/>
      <c r="F4" s="25"/>
      <c r="G4" s="1837" t="s">
        <v>1897</v>
      </c>
      <c r="H4" s="1837"/>
    </row>
    <row r="5" spans="1:11" s="9" customFormat="1" ht="25.15" customHeight="1" x14ac:dyDescent="0.2">
      <c r="A5" s="1738" t="s">
        <v>1923</v>
      </c>
      <c r="B5" s="1737" t="s">
        <v>330</v>
      </c>
      <c r="C5" s="1828" t="s">
        <v>1146</v>
      </c>
      <c r="D5" s="1838"/>
      <c r="E5" s="1838"/>
      <c r="F5" s="1838"/>
      <c r="G5" s="1739" t="s">
        <v>609</v>
      </c>
      <c r="H5" s="1839" t="s">
        <v>1924</v>
      </c>
    </row>
    <row r="6" spans="1:11" s="9" customFormat="1" ht="49.9" customHeight="1" x14ac:dyDescent="0.2">
      <c r="A6" s="1693"/>
      <c r="B6" s="1679"/>
      <c r="C6" s="708" t="s">
        <v>1147</v>
      </c>
      <c r="D6" s="1465" t="s">
        <v>325</v>
      </c>
      <c r="E6" s="1465" t="s">
        <v>326</v>
      </c>
      <c r="F6" s="693" t="s">
        <v>1767</v>
      </c>
      <c r="G6" s="1681"/>
      <c r="H6" s="1840"/>
    </row>
    <row r="7" spans="1:11" s="67" customFormat="1" ht="2.4500000000000002" customHeight="1" thickBot="1" x14ac:dyDescent="0.25">
      <c r="A7" s="130"/>
      <c r="B7" s="131"/>
      <c r="C7" s="131"/>
      <c r="D7" s="131"/>
      <c r="E7" s="131"/>
      <c r="F7" s="170"/>
      <c r="G7" s="132"/>
      <c r="H7" s="133"/>
    </row>
    <row r="8" spans="1:11" s="63" customFormat="1" ht="19.899999999999999" customHeight="1" thickTop="1" x14ac:dyDescent="0.2">
      <c r="A8" s="1831" t="s">
        <v>1259</v>
      </c>
      <c r="B8" s="1832"/>
      <c r="C8" s="129">
        <f>SUM(C9:C98)</f>
        <v>2984</v>
      </c>
      <c r="D8" s="129">
        <f>SUM(D9:D98)</f>
        <v>15661</v>
      </c>
      <c r="E8" s="129">
        <f>SUM(E9:E98)</f>
        <v>204056</v>
      </c>
      <c r="F8" s="129">
        <f>SUM(F9:F98)</f>
        <v>222701</v>
      </c>
      <c r="G8" s="1833" t="s">
        <v>12</v>
      </c>
      <c r="H8" s="1834"/>
    </row>
    <row r="9" spans="1:11" s="67" customFormat="1" ht="21" customHeight="1" x14ac:dyDescent="0.2">
      <c r="A9" s="792">
        <v>1</v>
      </c>
      <c r="B9" s="117" t="s">
        <v>331</v>
      </c>
      <c r="C9" s="118" t="s">
        <v>16</v>
      </c>
      <c r="D9" s="118" t="s">
        <v>16</v>
      </c>
      <c r="E9" s="118">
        <v>503</v>
      </c>
      <c r="F9" s="171">
        <f t="shared" ref="F9:F40" si="0">SUM(C9:E9)</f>
        <v>503</v>
      </c>
      <c r="G9" s="119" t="s">
        <v>332</v>
      </c>
      <c r="H9" s="789">
        <v>1</v>
      </c>
    </row>
    <row r="10" spans="1:11" s="63" customFormat="1" ht="21" customHeight="1" x14ac:dyDescent="0.2">
      <c r="A10" s="793">
        <v>2</v>
      </c>
      <c r="B10" s="121" t="s">
        <v>333</v>
      </c>
      <c r="C10" s="122" t="s">
        <v>16</v>
      </c>
      <c r="D10" s="122" t="s">
        <v>16</v>
      </c>
      <c r="E10" s="122">
        <v>8</v>
      </c>
      <c r="F10" s="172">
        <f t="shared" si="0"/>
        <v>8</v>
      </c>
      <c r="G10" s="123" t="s">
        <v>334</v>
      </c>
      <c r="H10" s="790">
        <v>2</v>
      </c>
    </row>
    <row r="11" spans="1:11" s="67" customFormat="1" ht="21" customHeight="1" x14ac:dyDescent="0.2">
      <c r="A11" s="792">
        <v>3</v>
      </c>
      <c r="B11" s="117" t="s">
        <v>335</v>
      </c>
      <c r="C11" s="118" t="s">
        <v>16</v>
      </c>
      <c r="D11" s="118">
        <v>12</v>
      </c>
      <c r="E11" s="118">
        <v>67</v>
      </c>
      <c r="F11" s="171">
        <f t="shared" si="0"/>
        <v>79</v>
      </c>
      <c r="G11" s="119" t="s">
        <v>336</v>
      </c>
      <c r="H11" s="789">
        <v>3</v>
      </c>
    </row>
    <row r="12" spans="1:11" s="63" customFormat="1" ht="21" customHeight="1" x14ac:dyDescent="0.2">
      <c r="A12" s="793">
        <v>4</v>
      </c>
      <c r="B12" s="121" t="s">
        <v>337</v>
      </c>
      <c r="C12" s="122">
        <v>142</v>
      </c>
      <c r="D12" s="122">
        <v>4</v>
      </c>
      <c r="E12" s="122">
        <v>204</v>
      </c>
      <c r="F12" s="172">
        <f t="shared" si="0"/>
        <v>350</v>
      </c>
      <c r="G12" s="123" t="s">
        <v>338</v>
      </c>
      <c r="H12" s="790">
        <v>4</v>
      </c>
    </row>
    <row r="13" spans="1:11" s="67" customFormat="1" ht="21" customHeight="1" x14ac:dyDescent="0.2">
      <c r="A13" s="792">
        <v>5</v>
      </c>
      <c r="B13" s="117" t="s">
        <v>339</v>
      </c>
      <c r="C13" s="118">
        <v>27</v>
      </c>
      <c r="D13" s="118">
        <v>2</v>
      </c>
      <c r="E13" s="118">
        <v>160</v>
      </c>
      <c r="F13" s="171">
        <f t="shared" si="0"/>
        <v>189</v>
      </c>
      <c r="G13" s="119" t="s">
        <v>340</v>
      </c>
      <c r="H13" s="789">
        <v>5</v>
      </c>
    </row>
    <row r="14" spans="1:11" s="63" customFormat="1" ht="21" customHeight="1" x14ac:dyDescent="0.2">
      <c r="A14" s="793">
        <v>6</v>
      </c>
      <c r="B14" s="121" t="s">
        <v>341</v>
      </c>
      <c r="C14" s="122">
        <v>15</v>
      </c>
      <c r="D14" s="122">
        <v>16</v>
      </c>
      <c r="E14" s="122">
        <v>114</v>
      </c>
      <c r="F14" s="172">
        <f t="shared" si="0"/>
        <v>145</v>
      </c>
      <c r="G14" s="123" t="s">
        <v>342</v>
      </c>
      <c r="H14" s="790">
        <v>6</v>
      </c>
    </row>
    <row r="15" spans="1:11" s="67" customFormat="1" ht="21" customHeight="1" x14ac:dyDescent="0.2">
      <c r="A15" s="792">
        <v>7</v>
      </c>
      <c r="B15" s="117" t="s">
        <v>343</v>
      </c>
      <c r="C15" s="118">
        <v>3</v>
      </c>
      <c r="D15" s="118" t="s">
        <v>16</v>
      </c>
      <c r="E15" s="118">
        <v>56</v>
      </c>
      <c r="F15" s="171">
        <f t="shared" si="0"/>
        <v>59</v>
      </c>
      <c r="G15" s="119" t="s">
        <v>344</v>
      </c>
      <c r="H15" s="789">
        <v>7</v>
      </c>
    </row>
    <row r="16" spans="1:11" s="63" customFormat="1" ht="21" customHeight="1" x14ac:dyDescent="0.2">
      <c r="A16" s="793">
        <v>12</v>
      </c>
      <c r="B16" s="121" t="s">
        <v>333</v>
      </c>
      <c r="C16" s="122" t="s">
        <v>16</v>
      </c>
      <c r="D16" s="122">
        <v>3</v>
      </c>
      <c r="E16" s="122">
        <v>127</v>
      </c>
      <c r="F16" s="172">
        <f t="shared" si="0"/>
        <v>130</v>
      </c>
      <c r="G16" s="123" t="s">
        <v>334</v>
      </c>
      <c r="H16" s="790">
        <v>12</v>
      </c>
    </row>
    <row r="17" spans="1:8" s="67" customFormat="1" ht="21" customHeight="1" x14ac:dyDescent="0.2">
      <c r="A17" s="792">
        <v>13</v>
      </c>
      <c r="B17" s="117" t="s">
        <v>337</v>
      </c>
      <c r="C17" s="118">
        <v>29</v>
      </c>
      <c r="D17" s="118">
        <v>14</v>
      </c>
      <c r="E17" s="118">
        <v>233</v>
      </c>
      <c r="F17" s="171">
        <f t="shared" si="0"/>
        <v>276</v>
      </c>
      <c r="G17" s="119" t="s">
        <v>338</v>
      </c>
      <c r="H17" s="789">
        <v>13</v>
      </c>
    </row>
    <row r="18" spans="1:8" s="63" customFormat="1" ht="21" customHeight="1" x14ac:dyDescent="0.2">
      <c r="A18" s="793">
        <v>14</v>
      </c>
      <c r="B18" s="121" t="s">
        <v>345</v>
      </c>
      <c r="C18" s="122">
        <v>17</v>
      </c>
      <c r="D18" s="122">
        <v>36</v>
      </c>
      <c r="E18" s="122">
        <v>469</v>
      </c>
      <c r="F18" s="172">
        <f t="shared" si="0"/>
        <v>522</v>
      </c>
      <c r="G18" s="123" t="s">
        <v>346</v>
      </c>
      <c r="H18" s="790">
        <v>14</v>
      </c>
    </row>
    <row r="19" spans="1:8" s="67" customFormat="1" ht="21" customHeight="1" x14ac:dyDescent="0.2">
      <c r="A19" s="792">
        <v>15</v>
      </c>
      <c r="B19" s="117" t="s">
        <v>347</v>
      </c>
      <c r="C19" s="118">
        <v>18</v>
      </c>
      <c r="D19" s="118">
        <v>18</v>
      </c>
      <c r="E19" s="118">
        <v>500</v>
      </c>
      <c r="F19" s="171">
        <f t="shared" si="0"/>
        <v>536</v>
      </c>
      <c r="G19" s="119" t="s">
        <v>348</v>
      </c>
      <c r="H19" s="789">
        <v>15</v>
      </c>
    </row>
    <row r="20" spans="1:8" s="63" customFormat="1" ht="21" customHeight="1" x14ac:dyDescent="0.2">
      <c r="A20" s="793">
        <v>16</v>
      </c>
      <c r="B20" s="121" t="s">
        <v>341</v>
      </c>
      <c r="C20" s="122">
        <v>19</v>
      </c>
      <c r="D20" s="122">
        <v>18</v>
      </c>
      <c r="E20" s="122">
        <v>550</v>
      </c>
      <c r="F20" s="172">
        <f t="shared" si="0"/>
        <v>587</v>
      </c>
      <c r="G20" s="123" t="s">
        <v>342</v>
      </c>
      <c r="H20" s="790">
        <v>16</v>
      </c>
    </row>
    <row r="21" spans="1:8" s="67" customFormat="1" ht="21" customHeight="1" x14ac:dyDescent="0.2">
      <c r="A21" s="792">
        <v>17</v>
      </c>
      <c r="B21" s="117" t="s">
        <v>1109</v>
      </c>
      <c r="C21" s="118">
        <v>13</v>
      </c>
      <c r="D21" s="118">
        <v>15</v>
      </c>
      <c r="E21" s="118">
        <v>200</v>
      </c>
      <c r="F21" s="171">
        <f t="shared" si="0"/>
        <v>228</v>
      </c>
      <c r="G21" s="119" t="s">
        <v>349</v>
      </c>
      <c r="H21" s="789">
        <v>17</v>
      </c>
    </row>
    <row r="22" spans="1:8" s="63" customFormat="1" ht="21" customHeight="1" x14ac:dyDescent="0.2">
      <c r="A22" s="793">
        <v>18</v>
      </c>
      <c r="B22" s="121" t="s">
        <v>350</v>
      </c>
      <c r="C22" s="122">
        <v>2</v>
      </c>
      <c r="D22" s="122">
        <v>14</v>
      </c>
      <c r="E22" s="122">
        <v>106</v>
      </c>
      <c r="F22" s="172">
        <f t="shared" si="0"/>
        <v>122</v>
      </c>
      <c r="G22" s="123" t="s">
        <v>351</v>
      </c>
      <c r="H22" s="790">
        <v>18</v>
      </c>
    </row>
    <row r="23" spans="1:8" s="67" customFormat="1" ht="21" customHeight="1" x14ac:dyDescent="0.2">
      <c r="A23" s="792">
        <v>19</v>
      </c>
      <c r="B23" s="117" t="s">
        <v>352</v>
      </c>
      <c r="C23" s="118" t="s">
        <v>16</v>
      </c>
      <c r="D23" s="118" t="s">
        <v>16</v>
      </c>
      <c r="E23" s="118">
        <v>199</v>
      </c>
      <c r="F23" s="171">
        <f t="shared" si="0"/>
        <v>199</v>
      </c>
      <c r="G23" s="119" t="s">
        <v>353</v>
      </c>
      <c r="H23" s="789">
        <v>19</v>
      </c>
    </row>
    <row r="24" spans="1:8" s="63" customFormat="1" ht="21" customHeight="1" x14ac:dyDescent="0.2">
      <c r="A24" s="793">
        <v>20</v>
      </c>
      <c r="B24" s="121" t="s">
        <v>354</v>
      </c>
      <c r="C24" s="122">
        <v>1</v>
      </c>
      <c r="D24" s="122">
        <v>2</v>
      </c>
      <c r="E24" s="122">
        <v>122</v>
      </c>
      <c r="F24" s="172">
        <f t="shared" si="0"/>
        <v>125</v>
      </c>
      <c r="G24" s="123" t="s">
        <v>355</v>
      </c>
      <c r="H24" s="790">
        <v>20</v>
      </c>
    </row>
    <row r="25" spans="1:8" s="67" customFormat="1" ht="21" customHeight="1" x14ac:dyDescent="0.2">
      <c r="A25" s="792">
        <v>21</v>
      </c>
      <c r="B25" s="117" t="s">
        <v>356</v>
      </c>
      <c r="C25" s="118">
        <v>2</v>
      </c>
      <c r="D25" s="118">
        <v>1</v>
      </c>
      <c r="E25" s="118">
        <v>84</v>
      </c>
      <c r="F25" s="171">
        <f t="shared" si="0"/>
        <v>87</v>
      </c>
      <c r="G25" s="119" t="s">
        <v>357</v>
      </c>
      <c r="H25" s="789">
        <v>21</v>
      </c>
    </row>
    <row r="26" spans="1:8" s="63" customFormat="1" ht="21" customHeight="1" x14ac:dyDescent="0.2">
      <c r="A26" s="793">
        <v>22</v>
      </c>
      <c r="B26" s="121" t="s">
        <v>358</v>
      </c>
      <c r="C26" s="122">
        <v>29</v>
      </c>
      <c r="D26" s="122">
        <v>19</v>
      </c>
      <c r="E26" s="122">
        <v>387</v>
      </c>
      <c r="F26" s="172">
        <f t="shared" si="0"/>
        <v>435</v>
      </c>
      <c r="G26" s="123" t="s">
        <v>359</v>
      </c>
      <c r="H26" s="790">
        <v>22</v>
      </c>
    </row>
    <row r="27" spans="1:8" s="67" customFormat="1" ht="21" customHeight="1" x14ac:dyDescent="0.2">
      <c r="A27" s="792">
        <v>23</v>
      </c>
      <c r="B27" s="117" t="s">
        <v>358</v>
      </c>
      <c r="C27" s="118">
        <v>32</v>
      </c>
      <c r="D27" s="118">
        <v>35</v>
      </c>
      <c r="E27" s="118">
        <v>594</v>
      </c>
      <c r="F27" s="171">
        <f t="shared" si="0"/>
        <v>661</v>
      </c>
      <c r="G27" s="119" t="s">
        <v>359</v>
      </c>
      <c r="H27" s="789">
        <v>23</v>
      </c>
    </row>
    <row r="28" spans="1:8" s="63" customFormat="1" ht="21" customHeight="1" x14ac:dyDescent="0.2">
      <c r="A28" s="793">
        <v>24</v>
      </c>
      <c r="B28" s="121" t="s">
        <v>360</v>
      </c>
      <c r="C28" s="122">
        <v>24</v>
      </c>
      <c r="D28" s="122">
        <v>57</v>
      </c>
      <c r="E28" s="122">
        <v>962</v>
      </c>
      <c r="F28" s="172">
        <f t="shared" si="0"/>
        <v>1043</v>
      </c>
      <c r="G28" s="123" t="s">
        <v>361</v>
      </c>
      <c r="H28" s="790">
        <v>24</v>
      </c>
    </row>
    <row r="29" spans="1:8" s="67" customFormat="1" ht="21" customHeight="1" x14ac:dyDescent="0.2">
      <c r="A29" s="792">
        <v>25</v>
      </c>
      <c r="B29" s="117" t="s">
        <v>362</v>
      </c>
      <c r="C29" s="118">
        <v>28</v>
      </c>
      <c r="D29" s="118">
        <v>40</v>
      </c>
      <c r="E29" s="118">
        <v>1189</v>
      </c>
      <c r="F29" s="171">
        <f t="shared" si="0"/>
        <v>1257</v>
      </c>
      <c r="G29" s="119" t="s">
        <v>363</v>
      </c>
      <c r="H29" s="789">
        <v>25</v>
      </c>
    </row>
    <row r="30" spans="1:8" s="63" customFormat="1" ht="21" customHeight="1" x14ac:dyDescent="0.2">
      <c r="A30" s="793">
        <v>26</v>
      </c>
      <c r="B30" s="121" t="s">
        <v>364</v>
      </c>
      <c r="C30" s="122">
        <v>32</v>
      </c>
      <c r="D30" s="122">
        <v>48</v>
      </c>
      <c r="E30" s="122">
        <v>1153</v>
      </c>
      <c r="F30" s="172">
        <f t="shared" si="0"/>
        <v>1233</v>
      </c>
      <c r="G30" s="123" t="s">
        <v>365</v>
      </c>
      <c r="H30" s="790">
        <v>26</v>
      </c>
    </row>
    <row r="31" spans="1:8" s="67" customFormat="1" ht="21" customHeight="1" x14ac:dyDescent="0.2">
      <c r="A31" s="792">
        <v>27</v>
      </c>
      <c r="B31" s="117" t="s">
        <v>366</v>
      </c>
      <c r="C31" s="118">
        <v>55</v>
      </c>
      <c r="D31" s="118">
        <v>45</v>
      </c>
      <c r="E31" s="118">
        <v>1150</v>
      </c>
      <c r="F31" s="171">
        <f t="shared" si="0"/>
        <v>1250</v>
      </c>
      <c r="G31" s="119" t="s">
        <v>367</v>
      </c>
      <c r="H31" s="789">
        <v>27</v>
      </c>
    </row>
    <row r="32" spans="1:8" s="63" customFormat="1" ht="21" customHeight="1" x14ac:dyDescent="0.2">
      <c r="A32" s="793">
        <v>28</v>
      </c>
      <c r="B32" s="121" t="s">
        <v>368</v>
      </c>
      <c r="C32" s="122">
        <v>6</v>
      </c>
      <c r="D32" s="122">
        <v>6</v>
      </c>
      <c r="E32" s="122">
        <v>289</v>
      </c>
      <c r="F32" s="172">
        <f t="shared" si="0"/>
        <v>301</v>
      </c>
      <c r="G32" s="123" t="s">
        <v>369</v>
      </c>
      <c r="H32" s="790">
        <v>28</v>
      </c>
    </row>
    <row r="33" spans="1:8" s="67" customFormat="1" ht="21" customHeight="1" x14ac:dyDescent="0.2">
      <c r="A33" s="792">
        <v>29</v>
      </c>
      <c r="B33" s="117" t="s">
        <v>370</v>
      </c>
      <c r="C33" s="118" t="s">
        <v>16</v>
      </c>
      <c r="D33" s="118">
        <v>2</v>
      </c>
      <c r="E33" s="118">
        <v>36</v>
      </c>
      <c r="F33" s="171">
        <f t="shared" si="0"/>
        <v>38</v>
      </c>
      <c r="G33" s="119" t="s">
        <v>371</v>
      </c>
      <c r="H33" s="789">
        <v>29</v>
      </c>
    </row>
    <row r="34" spans="1:8" s="63" customFormat="1" ht="21" customHeight="1" x14ac:dyDescent="0.2">
      <c r="A34" s="793">
        <v>30</v>
      </c>
      <c r="B34" s="121" t="s">
        <v>372</v>
      </c>
      <c r="C34" s="122">
        <v>3</v>
      </c>
      <c r="D34" s="122">
        <v>60</v>
      </c>
      <c r="E34" s="122">
        <v>1238</v>
      </c>
      <c r="F34" s="172">
        <f t="shared" si="0"/>
        <v>1301</v>
      </c>
      <c r="G34" s="123" t="s">
        <v>373</v>
      </c>
      <c r="H34" s="790">
        <v>30</v>
      </c>
    </row>
    <row r="35" spans="1:8" s="67" customFormat="1" ht="21" customHeight="1" x14ac:dyDescent="0.2">
      <c r="A35" s="792">
        <v>31</v>
      </c>
      <c r="B35" s="117" t="s">
        <v>374</v>
      </c>
      <c r="C35" s="118">
        <v>7</v>
      </c>
      <c r="D35" s="118">
        <v>48</v>
      </c>
      <c r="E35" s="118">
        <v>1983</v>
      </c>
      <c r="F35" s="171">
        <f t="shared" si="0"/>
        <v>2038</v>
      </c>
      <c r="G35" s="119" t="s">
        <v>375</v>
      </c>
      <c r="H35" s="789">
        <v>31</v>
      </c>
    </row>
    <row r="36" spans="1:8" s="63" customFormat="1" ht="21" customHeight="1" x14ac:dyDescent="0.2">
      <c r="A36" s="793">
        <v>32</v>
      </c>
      <c r="B36" s="121" t="s">
        <v>376</v>
      </c>
      <c r="C36" s="122">
        <v>20</v>
      </c>
      <c r="D36" s="122">
        <v>67</v>
      </c>
      <c r="E36" s="122">
        <v>1441</v>
      </c>
      <c r="F36" s="172">
        <f t="shared" si="0"/>
        <v>1528</v>
      </c>
      <c r="G36" s="123" t="s">
        <v>377</v>
      </c>
      <c r="H36" s="790">
        <v>32</v>
      </c>
    </row>
    <row r="37" spans="1:8" s="67" customFormat="1" ht="21" customHeight="1" x14ac:dyDescent="0.2">
      <c r="A37" s="792">
        <v>33</v>
      </c>
      <c r="B37" s="117" t="s">
        <v>378</v>
      </c>
      <c r="C37" s="118">
        <v>22</v>
      </c>
      <c r="D37" s="118">
        <v>19</v>
      </c>
      <c r="E37" s="118">
        <v>1640</v>
      </c>
      <c r="F37" s="171">
        <f t="shared" si="0"/>
        <v>1681</v>
      </c>
      <c r="G37" s="119" t="s">
        <v>379</v>
      </c>
      <c r="H37" s="789">
        <v>33</v>
      </c>
    </row>
    <row r="38" spans="1:8" s="63" customFormat="1" ht="21" customHeight="1" x14ac:dyDescent="0.2">
      <c r="A38" s="793">
        <v>34</v>
      </c>
      <c r="B38" s="121" t="s">
        <v>380</v>
      </c>
      <c r="C38" s="122">
        <v>37</v>
      </c>
      <c r="D38" s="122">
        <v>67</v>
      </c>
      <c r="E38" s="122">
        <v>2222</v>
      </c>
      <c r="F38" s="172">
        <f t="shared" si="0"/>
        <v>2326</v>
      </c>
      <c r="G38" s="123" t="s">
        <v>381</v>
      </c>
      <c r="H38" s="790">
        <v>34</v>
      </c>
    </row>
    <row r="39" spans="1:8" s="67" customFormat="1" ht="21" customHeight="1" x14ac:dyDescent="0.2">
      <c r="A39" s="792">
        <v>35</v>
      </c>
      <c r="B39" s="117" t="s">
        <v>382</v>
      </c>
      <c r="C39" s="118">
        <v>16</v>
      </c>
      <c r="D39" s="118">
        <v>19</v>
      </c>
      <c r="E39" s="118">
        <v>508</v>
      </c>
      <c r="F39" s="171">
        <f t="shared" si="0"/>
        <v>543</v>
      </c>
      <c r="G39" s="119" t="s">
        <v>383</v>
      </c>
      <c r="H39" s="789">
        <v>35</v>
      </c>
    </row>
    <row r="40" spans="1:8" s="63" customFormat="1" ht="21" customHeight="1" x14ac:dyDescent="0.2">
      <c r="A40" s="793">
        <v>36</v>
      </c>
      <c r="B40" s="121" t="s">
        <v>384</v>
      </c>
      <c r="C40" s="122">
        <v>7</v>
      </c>
      <c r="D40" s="122">
        <v>94</v>
      </c>
      <c r="E40" s="122">
        <v>1476</v>
      </c>
      <c r="F40" s="172">
        <f t="shared" si="0"/>
        <v>1577</v>
      </c>
      <c r="G40" s="123" t="s">
        <v>385</v>
      </c>
      <c r="H40" s="790">
        <v>36</v>
      </c>
    </row>
    <row r="41" spans="1:8" s="67" customFormat="1" ht="21" customHeight="1" x14ac:dyDescent="0.2">
      <c r="A41" s="792">
        <v>37</v>
      </c>
      <c r="B41" s="117" t="s">
        <v>386</v>
      </c>
      <c r="C41" s="118">
        <v>53</v>
      </c>
      <c r="D41" s="118">
        <v>35</v>
      </c>
      <c r="E41" s="118">
        <v>1526</v>
      </c>
      <c r="F41" s="171">
        <f t="shared" ref="F41:F72" si="1">SUM(C41:E41)</f>
        <v>1614</v>
      </c>
      <c r="G41" s="119" t="s">
        <v>387</v>
      </c>
      <c r="H41" s="789">
        <v>37</v>
      </c>
    </row>
    <row r="42" spans="1:8" s="63" customFormat="1" ht="21" customHeight="1" x14ac:dyDescent="0.2">
      <c r="A42" s="793">
        <v>38</v>
      </c>
      <c r="B42" s="121" t="s">
        <v>388</v>
      </c>
      <c r="C42" s="122">
        <v>13</v>
      </c>
      <c r="D42" s="122">
        <v>10</v>
      </c>
      <c r="E42" s="122">
        <v>524</v>
      </c>
      <c r="F42" s="172">
        <f t="shared" si="1"/>
        <v>547</v>
      </c>
      <c r="G42" s="123" t="s">
        <v>389</v>
      </c>
      <c r="H42" s="790">
        <v>38</v>
      </c>
    </row>
    <row r="43" spans="1:8" s="67" customFormat="1" ht="21" customHeight="1" x14ac:dyDescent="0.2">
      <c r="A43" s="792">
        <v>39</v>
      </c>
      <c r="B43" s="117" t="s">
        <v>390</v>
      </c>
      <c r="C43" s="118">
        <v>30</v>
      </c>
      <c r="D43" s="118">
        <v>42</v>
      </c>
      <c r="E43" s="118">
        <v>1629</v>
      </c>
      <c r="F43" s="171">
        <f t="shared" si="1"/>
        <v>1701</v>
      </c>
      <c r="G43" s="119" t="s">
        <v>391</v>
      </c>
      <c r="H43" s="789">
        <v>39</v>
      </c>
    </row>
    <row r="44" spans="1:8" s="63" customFormat="1" ht="21" customHeight="1" x14ac:dyDescent="0.2">
      <c r="A44" s="793">
        <v>40</v>
      </c>
      <c r="B44" s="121" t="s">
        <v>392</v>
      </c>
      <c r="C44" s="122">
        <v>35</v>
      </c>
      <c r="D44" s="122">
        <v>37</v>
      </c>
      <c r="E44" s="122">
        <v>2570</v>
      </c>
      <c r="F44" s="172">
        <f t="shared" si="1"/>
        <v>2642</v>
      </c>
      <c r="G44" s="123" t="s">
        <v>393</v>
      </c>
      <c r="H44" s="790">
        <v>40</v>
      </c>
    </row>
    <row r="45" spans="1:8" s="67" customFormat="1" ht="21" customHeight="1" x14ac:dyDescent="0.2">
      <c r="A45" s="792">
        <v>41</v>
      </c>
      <c r="B45" s="117" t="s">
        <v>394</v>
      </c>
      <c r="C45" s="118">
        <v>26</v>
      </c>
      <c r="D45" s="118">
        <v>65</v>
      </c>
      <c r="E45" s="118">
        <v>847</v>
      </c>
      <c r="F45" s="171">
        <f t="shared" si="1"/>
        <v>938</v>
      </c>
      <c r="G45" s="119" t="s">
        <v>395</v>
      </c>
      <c r="H45" s="789">
        <v>41</v>
      </c>
    </row>
    <row r="46" spans="1:8" s="63" customFormat="1" ht="21" customHeight="1" x14ac:dyDescent="0.2">
      <c r="A46" s="793">
        <v>42</v>
      </c>
      <c r="B46" s="121" t="s">
        <v>396</v>
      </c>
      <c r="C46" s="122">
        <v>15</v>
      </c>
      <c r="D46" s="122">
        <v>28</v>
      </c>
      <c r="E46" s="122">
        <v>1492</v>
      </c>
      <c r="F46" s="172">
        <f t="shared" si="1"/>
        <v>1535</v>
      </c>
      <c r="G46" s="123" t="s">
        <v>397</v>
      </c>
      <c r="H46" s="790">
        <v>42</v>
      </c>
    </row>
    <row r="47" spans="1:8" s="67" customFormat="1" ht="21" customHeight="1" x14ac:dyDescent="0.2">
      <c r="A47" s="792">
        <v>43</v>
      </c>
      <c r="B47" s="117" t="s">
        <v>394</v>
      </c>
      <c r="C47" s="118">
        <v>17</v>
      </c>
      <c r="D47" s="118">
        <v>117</v>
      </c>
      <c r="E47" s="118">
        <v>3236</v>
      </c>
      <c r="F47" s="171">
        <f t="shared" si="1"/>
        <v>3370</v>
      </c>
      <c r="G47" s="119" t="s">
        <v>395</v>
      </c>
      <c r="H47" s="789">
        <v>43</v>
      </c>
    </row>
    <row r="48" spans="1:8" s="63" customFormat="1" ht="21" customHeight="1" x14ac:dyDescent="0.2">
      <c r="A48" s="793">
        <v>44</v>
      </c>
      <c r="B48" s="121" t="s">
        <v>394</v>
      </c>
      <c r="C48" s="122">
        <v>22</v>
      </c>
      <c r="D48" s="122">
        <v>59</v>
      </c>
      <c r="E48" s="122">
        <v>2163</v>
      </c>
      <c r="F48" s="172">
        <f t="shared" si="1"/>
        <v>2244</v>
      </c>
      <c r="G48" s="123" t="s">
        <v>395</v>
      </c>
      <c r="H48" s="790">
        <v>44</v>
      </c>
    </row>
    <row r="49" spans="1:8" s="67" customFormat="1" ht="21" customHeight="1" x14ac:dyDescent="0.2">
      <c r="A49" s="792">
        <v>45</v>
      </c>
      <c r="B49" s="117" t="s">
        <v>398</v>
      </c>
      <c r="C49" s="118">
        <v>43</v>
      </c>
      <c r="D49" s="118">
        <v>97</v>
      </c>
      <c r="E49" s="118">
        <v>4499</v>
      </c>
      <c r="F49" s="171">
        <f t="shared" si="1"/>
        <v>4639</v>
      </c>
      <c r="G49" s="119" t="s">
        <v>399</v>
      </c>
      <c r="H49" s="789">
        <v>45</v>
      </c>
    </row>
    <row r="50" spans="1:8" s="63" customFormat="1" ht="21" customHeight="1" x14ac:dyDescent="0.2">
      <c r="A50" s="793">
        <v>46</v>
      </c>
      <c r="B50" s="121" t="s">
        <v>400</v>
      </c>
      <c r="C50" s="122">
        <v>19</v>
      </c>
      <c r="D50" s="122">
        <v>72</v>
      </c>
      <c r="E50" s="122">
        <v>2185</v>
      </c>
      <c r="F50" s="172">
        <f t="shared" si="1"/>
        <v>2276</v>
      </c>
      <c r="G50" s="123" t="s">
        <v>401</v>
      </c>
      <c r="H50" s="790">
        <v>46</v>
      </c>
    </row>
    <row r="51" spans="1:8" s="67" customFormat="1" ht="21" customHeight="1" x14ac:dyDescent="0.2">
      <c r="A51" s="792">
        <v>47</v>
      </c>
      <c r="B51" s="117" t="s">
        <v>400</v>
      </c>
      <c r="C51" s="118">
        <v>19</v>
      </c>
      <c r="D51" s="118">
        <v>73</v>
      </c>
      <c r="E51" s="118">
        <v>2482</v>
      </c>
      <c r="F51" s="171">
        <f t="shared" si="1"/>
        <v>2574</v>
      </c>
      <c r="G51" s="119" t="s">
        <v>401</v>
      </c>
      <c r="H51" s="789">
        <v>47</v>
      </c>
    </row>
    <row r="52" spans="1:8" s="63" customFormat="1" ht="21" customHeight="1" x14ac:dyDescent="0.2">
      <c r="A52" s="793">
        <v>48</v>
      </c>
      <c r="B52" s="121" t="s">
        <v>402</v>
      </c>
      <c r="C52" s="122">
        <v>5</v>
      </c>
      <c r="D52" s="122">
        <v>4</v>
      </c>
      <c r="E52" s="122">
        <v>75</v>
      </c>
      <c r="F52" s="172">
        <f t="shared" si="1"/>
        <v>84</v>
      </c>
      <c r="G52" s="123" t="s">
        <v>403</v>
      </c>
      <c r="H52" s="790">
        <v>48</v>
      </c>
    </row>
    <row r="53" spans="1:8" s="67" customFormat="1" ht="21" customHeight="1" x14ac:dyDescent="0.2">
      <c r="A53" s="792">
        <v>49</v>
      </c>
      <c r="B53" s="117" t="s">
        <v>402</v>
      </c>
      <c r="C53" s="118">
        <v>20</v>
      </c>
      <c r="D53" s="118">
        <v>6</v>
      </c>
      <c r="E53" s="118">
        <v>108</v>
      </c>
      <c r="F53" s="171">
        <f t="shared" si="1"/>
        <v>134</v>
      </c>
      <c r="G53" s="119" t="s">
        <v>403</v>
      </c>
      <c r="H53" s="789">
        <v>49</v>
      </c>
    </row>
    <row r="54" spans="1:8" s="63" customFormat="1" ht="21" customHeight="1" x14ac:dyDescent="0.2">
      <c r="A54" s="793">
        <v>50</v>
      </c>
      <c r="B54" s="121" t="s">
        <v>400</v>
      </c>
      <c r="C54" s="122">
        <v>53</v>
      </c>
      <c r="D54" s="122">
        <v>98</v>
      </c>
      <c r="E54" s="122">
        <v>230</v>
      </c>
      <c r="F54" s="172">
        <f t="shared" si="1"/>
        <v>381</v>
      </c>
      <c r="G54" s="123" t="s">
        <v>401</v>
      </c>
      <c r="H54" s="790">
        <v>50</v>
      </c>
    </row>
    <row r="55" spans="1:8" s="67" customFormat="1" ht="30" customHeight="1" x14ac:dyDescent="0.2">
      <c r="A55" s="792">
        <v>51</v>
      </c>
      <c r="B55" s="117" t="s">
        <v>404</v>
      </c>
      <c r="C55" s="118">
        <v>85</v>
      </c>
      <c r="D55" s="118">
        <v>1197</v>
      </c>
      <c r="E55" s="118">
        <v>14468</v>
      </c>
      <c r="F55" s="171">
        <f t="shared" si="1"/>
        <v>15750</v>
      </c>
      <c r="G55" s="119" t="s">
        <v>405</v>
      </c>
      <c r="H55" s="789">
        <v>51</v>
      </c>
    </row>
    <row r="56" spans="1:8" s="63" customFormat="1" ht="21" customHeight="1" x14ac:dyDescent="0.2">
      <c r="A56" s="793">
        <v>52</v>
      </c>
      <c r="B56" s="121" t="s">
        <v>406</v>
      </c>
      <c r="C56" s="122">
        <v>32</v>
      </c>
      <c r="D56" s="122">
        <v>66</v>
      </c>
      <c r="E56" s="122">
        <v>2864</v>
      </c>
      <c r="F56" s="172">
        <f t="shared" si="1"/>
        <v>2962</v>
      </c>
      <c r="G56" s="123" t="s">
        <v>407</v>
      </c>
      <c r="H56" s="790">
        <v>52</v>
      </c>
    </row>
    <row r="57" spans="1:8" s="67" customFormat="1" ht="21" customHeight="1" x14ac:dyDescent="0.2">
      <c r="A57" s="792">
        <v>53</v>
      </c>
      <c r="B57" s="117" t="s">
        <v>408</v>
      </c>
      <c r="C57" s="118">
        <v>90</v>
      </c>
      <c r="D57" s="118">
        <v>581</v>
      </c>
      <c r="E57" s="118">
        <v>8432</v>
      </c>
      <c r="F57" s="171">
        <f t="shared" si="1"/>
        <v>9103</v>
      </c>
      <c r="G57" s="119" t="s">
        <v>409</v>
      </c>
      <c r="H57" s="789">
        <v>53</v>
      </c>
    </row>
    <row r="58" spans="1:8" s="63" customFormat="1" ht="30" customHeight="1" x14ac:dyDescent="0.2">
      <c r="A58" s="793">
        <v>54</v>
      </c>
      <c r="B58" s="121" t="s">
        <v>410</v>
      </c>
      <c r="C58" s="122">
        <v>18</v>
      </c>
      <c r="D58" s="122">
        <v>469</v>
      </c>
      <c r="E58" s="122">
        <v>5691</v>
      </c>
      <c r="F58" s="172">
        <f t="shared" si="1"/>
        <v>6178</v>
      </c>
      <c r="G58" s="123" t="s">
        <v>411</v>
      </c>
      <c r="H58" s="790">
        <v>54</v>
      </c>
    </row>
    <row r="59" spans="1:8" s="67" customFormat="1" ht="40.15" customHeight="1" x14ac:dyDescent="0.2">
      <c r="A59" s="792">
        <v>55</v>
      </c>
      <c r="B59" s="117" t="s">
        <v>1213</v>
      </c>
      <c r="C59" s="118">
        <v>287</v>
      </c>
      <c r="D59" s="118">
        <v>973</v>
      </c>
      <c r="E59" s="118">
        <v>20325</v>
      </c>
      <c r="F59" s="171">
        <f t="shared" si="1"/>
        <v>21585</v>
      </c>
      <c r="G59" s="119" t="s">
        <v>1211</v>
      </c>
      <c r="H59" s="789">
        <v>55</v>
      </c>
    </row>
    <row r="60" spans="1:8" s="63" customFormat="1" ht="30" customHeight="1" x14ac:dyDescent="0.2">
      <c r="A60" s="793">
        <v>56</v>
      </c>
      <c r="B60" s="121" t="s">
        <v>1110</v>
      </c>
      <c r="C60" s="122">
        <v>145</v>
      </c>
      <c r="D60" s="122">
        <v>874</v>
      </c>
      <c r="E60" s="122">
        <v>15852</v>
      </c>
      <c r="F60" s="172">
        <f t="shared" si="1"/>
        <v>16871</v>
      </c>
      <c r="G60" s="123" t="s">
        <v>1212</v>
      </c>
      <c r="H60" s="790">
        <v>56</v>
      </c>
    </row>
    <row r="61" spans="1:8" s="67" customFormat="1" ht="21" customHeight="1" x14ac:dyDescent="0.2">
      <c r="A61" s="792">
        <v>57</v>
      </c>
      <c r="B61" s="117" t="s">
        <v>412</v>
      </c>
      <c r="C61" s="118">
        <v>142</v>
      </c>
      <c r="D61" s="118">
        <v>102</v>
      </c>
      <c r="E61" s="118">
        <v>6275</v>
      </c>
      <c r="F61" s="171">
        <f t="shared" si="1"/>
        <v>6519</v>
      </c>
      <c r="G61" s="119" t="s">
        <v>413</v>
      </c>
      <c r="H61" s="789">
        <v>57</v>
      </c>
    </row>
    <row r="62" spans="1:8" s="63" customFormat="1" ht="21" customHeight="1" x14ac:dyDescent="0.2">
      <c r="A62" s="793">
        <v>58</v>
      </c>
      <c r="B62" s="121" t="s">
        <v>414</v>
      </c>
      <c r="C62" s="122">
        <v>4</v>
      </c>
      <c r="D62" s="122" t="s">
        <v>16</v>
      </c>
      <c r="E62" s="122">
        <v>37</v>
      </c>
      <c r="F62" s="172">
        <f t="shared" si="1"/>
        <v>41</v>
      </c>
      <c r="G62" s="123" t="s">
        <v>415</v>
      </c>
      <c r="H62" s="790">
        <v>58</v>
      </c>
    </row>
    <row r="63" spans="1:8" s="67" customFormat="1" ht="21" customHeight="1" x14ac:dyDescent="0.2">
      <c r="A63" s="792">
        <v>60</v>
      </c>
      <c r="B63" s="117" t="s">
        <v>416</v>
      </c>
      <c r="C63" s="118">
        <v>2</v>
      </c>
      <c r="D63" s="118">
        <v>7</v>
      </c>
      <c r="E63" s="118">
        <v>75</v>
      </c>
      <c r="F63" s="171">
        <f t="shared" si="1"/>
        <v>84</v>
      </c>
      <c r="G63" s="119" t="s">
        <v>417</v>
      </c>
      <c r="H63" s="789">
        <v>60</v>
      </c>
    </row>
    <row r="64" spans="1:8" s="63" customFormat="1" ht="21" customHeight="1" x14ac:dyDescent="0.2">
      <c r="A64" s="793">
        <v>61</v>
      </c>
      <c r="B64" s="121" t="s">
        <v>418</v>
      </c>
      <c r="C64" s="122">
        <v>4</v>
      </c>
      <c r="D64" s="122">
        <v>25</v>
      </c>
      <c r="E64" s="122">
        <v>180</v>
      </c>
      <c r="F64" s="172">
        <f t="shared" si="1"/>
        <v>209</v>
      </c>
      <c r="G64" s="123" t="s">
        <v>419</v>
      </c>
      <c r="H64" s="790">
        <v>61</v>
      </c>
    </row>
    <row r="65" spans="1:8" s="67" customFormat="1" ht="21" customHeight="1" x14ac:dyDescent="0.2">
      <c r="A65" s="792">
        <v>62</v>
      </c>
      <c r="B65" s="117" t="s">
        <v>420</v>
      </c>
      <c r="C65" s="118">
        <v>1</v>
      </c>
      <c r="D65" s="118">
        <v>3</v>
      </c>
      <c r="E65" s="118">
        <v>93</v>
      </c>
      <c r="F65" s="171">
        <f t="shared" si="1"/>
        <v>97</v>
      </c>
      <c r="G65" s="119" t="s">
        <v>421</v>
      </c>
      <c r="H65" s="789">
        <v>62</v>
      </c>
    </row>
    <row r="66" spans="1:8" s="63" customFormat="1" ht="21" customHeight="1" x14ac:dyDescent="0.2">
      <c r="A66" s="793">
        <v>63</v>
      </c>
      <c r="B66" s="121" t="s">
        <v>422</v>
      </c>
      <c r="C66" s="122">
        <v>6</v>
      </c>
      <c r="D66" s="122">
        <v>32</v>
      </c>
      <c r="E66" s="122">
        <v>588</v>
      </c>
      <c r="F66" s="172">
        <f t="shared" si="1"/>
        <v>626</v>
      </c>
      <c r="G66" s="123" t="s">
        <v>423</v>
      </c>
      <c r="H66" s="790">
        <v>63</v>
      </c>
    </row>
    <row r="67" spans="1:8" s="67" customFormat="1" ht="21" customHeight="1" x14ac:dyDescent="0.2">
      <c r="A67" s="792">
        <v>64</v>
      </c>
      <c r="B67" s="117" t="s">
        <v>424</v>
      </c>
      <c r="C67" s="118">
        <v>2</v>
      </c>
      <c r="D67" s="118">
        <v>15</v>
      </c>
      <c r="E67" s="118">
        <v>618</v>
      </c>
      <c r="F67" s="171">
        <f t="shared" si="1"/>
        <v>635</v>
      </c>
      <c r="G67" s="119" t="s">
        <v>425</v>
      </c>
      <c r="H67" s="789">
        <v>64</v>
      </c>
    </row>
    <row r="68" spans="1:8" s="63" customFormat="1" ht="21" customHeight="1" x14ac:dyDescent="0.2">
      <c r="A68" s="793">
        <v>65</v>
      </c>
      <c r="B68" s="121" t="s">
        <v>422</v>
      </c>
      <c r="C68" s="122">
        <v>10</v>
      </c>
      <c r="D68" s="122">
        <v>120</v>
      </c>
      <c r="E68" s="122">
        <v>1056</v>
      </c>
      <c r="F68" s="172">
        <f t="shared" si="1"/>
        <v>1186</v>
      </c>
      <c r="G68" s="123" t="s">
        <v>423</v>
      </c>
      <c r="H68" s="790">
        <v>65</v>
      </c>
    </row>
    <row r="69" spans="1:8" s="67" customFormat="1" ht="21" customHeight="1" x14ac:dyDescent="0.2">
      <c r="A69" s="792">
        <v>66</v>
      </c>
      <c r="B69" s="117" t="s">
        <v>426</v>
      </c>
      <c r="C69" s="118">
        <v>38</v>
      </c>
      <c r="D69" s="118">
        <v>512</v>
      </c>
      <c r="E69" s="118">
        <v>3350</v>
      </c>
      <c r="F69" s="171">
        <f t="shared" si="1"/>
        <v>3900</v>
      </c>
      <c r="G69" s="119" t="s">
        <v>427</v>
      </c>
      <c r="H69" s="789">
        <v>66</v>
      </c>
    </row>
    <row r="70" spans="1:8" s="63" customFormat="1" ht="21" customHeight="1" x14ac:dyDescent="0.2">
      <c r="A70" s="793">
        <v>67</v>
      </c>
      <c r="B70" s="121" t="s">
        <v>428</v>
      </c>
      <c r="C70" s="122">
        <v>12</v>
      </c>
      <c r="D70" s="122">
        <v>218</v>
      </c>
      <c r="E70" s="122">
        <v>1364</v>
      </c>
      <c r="F70" s="172">
        <f t="shared" si="1"/>
        <v>1594</v>
      </c>
      <c r="G70" s="123" t="s">
        <v>429</v>
      </c>
      <c r="H70" s="790">
        <v>67</v>
      </c>
    </row>
    <row r="71" spans="1:8" s="67" customFormat="1" ht="21" customHeight="1" x14ac:dyDescent="0.2">
      <c r="A71" s="792">
        <v>68</v>
      </c>
      <c r="B71" s="117" t="s">
        <v>430</v>
      </c>
      <c r="C71" s="118">
        <v>7</v>
      </c>
      <c r="D71" s="118">
        <v>63</v>
      </c>
      <c r="E71" s="118">
        <v>1238</v>
      </c>
      <c r="F71" s="171">
        <f t="shared" si="1"/>
        <v>1308</v>
      </c>
      <c r="G71" s="119" t="s">
        <v>431</v>
      </c>
      <c r="H71" s="789">
        <v>68</v>
      </c>
    </row>
    <row r="72" spans="1:8" s="63" customFormat="1" ht="21" customHeight="1" x14ac:dyDescent="0.2">
      <c r="A72" s="793">
        <v>69</v>
      </c>
      <c r="B72" s="121" t="s">
        <v>432</v>
      </c>
      <c r="C72" s="122">
        <v>3</v>
      </c>
      <c r="D72" s="122">
        <v>552</v>
      </c>
      <c r="E72" s="122">
        <v>655</v>
      </c>
      <c r="F72" s="172">
        <f t="shared" si="1"/>
        <v>1210</v>
      </c>
      <c r="G72" s="123" t="s">
        <v>433</v>
      </c>
      <c r="H72" s="790">
        <v>69</v>
      </c>
    </row>
    <row r="73" spans="1:8" s="67" customFormat="1" ht="40.15" customHeight="1" x14ac:dyDescent="0.2">
      <c r="A73" s="792">
        <v>70</v>
      </c>
      <c r="B73" s="117" t="s">
        <v>434</v>
      </c>
      <c r="C73" s="118">
        <v>108</v>
      </c>
      <c r="D73" s="118">
        <v>2386</v>
      </c>
      <c r="E73" s="118">
        <v>12385</v>
      </c>
      <c r="F73" s="171">
        <f t="shared" ref="F73:F74" si="2">SUM(C73:E73)</f>
        <v>14879</v>
      </c>
      <c r="G73" s="119" t="s">
        <v>1122</v>
      </c>
      <c r="H73" s="789">
        <v>70</v>
      </c>
    </row>
    <row r="74" spans="1:8" s="63" customFormat="1" ht="40.15" customHeight="1" x14ac:dyDescent="0.2">
      <c r="A74" s="793">
        <v>71</v>
      </c>
      <c r="B74" s="121" t="s">
        <v>435</v>
      </c>
      <c r="C74" s="122">
        <v>129</v>
      </c>
      <c r="D74" s="122">
        <v>1273</v>
      </c>
      <c r="E74" s="122">
        <v>13741</v>
      </c>
      <c r="F74" s="172">
        <f t="shared" si="2"/>
        <v>15143</v>
      </c>
      <c r="G74" s="123" t="s">
        <v>436</v>
      </c>
      <c r="H74" s="790">
        <v>71</v>
      </c>
    </row>
    <row r="75" spans="1:8" s="67" customFormat="1" ht="21" customHeight="1" x14ac:dyDescent="0.2">
      <c r="A75" s="792">
        <v>72</v>
      </c>
      <c r="B75" s="117" t="s">
        <v>437</v>
      </c>
      <c r="C75" s="118">
        <v>23</v>
      </c>
      <c r="D75" s="118">
        <v>19</v>
      </c>
      <c r="E75" s="118">
        <v>801</v>
      </c>
      <c r="F75" s="171">
        <f t="shared" ref="F75:F98" si="3">SUM(C75:E75)</f>
        <v>843</v>
      </c>
      <c r="G75" s="119" t="s">
        <v>438</v>
      </c>
      <c r="H75" s="789">
        <v>72</v>
      </c>
    </row>
    <row r="76" spans="1:8" s="63" customFormat="1" ht="21" customHeight="1" x14ac:dyDescent="0.2">
      <c r="A76" s="793">
        <v>73</v>
      </c>
      <c r="B76" s="121" t="s">
        <v>439</v>
      </c>
      <c r="C76" s="122">
        <v>25</v>
      </c>
      <c r="D76" s="122">
        <v>29</v>
      </c>
      <c r="E76" s="122">
        <v>635</v>
      </c>
      <c r="F76" s="172">
        <f t="shared" si="3"/>
        <v>689</v>
      </c>
      <c r="G76" s="123" t="s">
        <v>440</v>
      </c>
      <c r="H76" s="790">
        <v>73</v>
      </c>
    </row>
    <row r="77" spans="1:8" s="67" customFormat="1" ht="21" customHeight="1" x14ac:dyDescent="0.2">
      <c r="A77" s="792">
        <v>74</v>
      </c>
      <c r="B77" s="117" t="s">
        <v>441</v>
      </c>
      <c r="C77" s="118">
        <v>71</v>
      </c>
      <c r="D77" s="118">
        <v>349</v>
      </c>
      <c r="E77" s="118">
        <v>9090</v>
      </c>
      <c r="F77" s="171">
        <f t="shared" si="3"/>
        <v>9510</v>
      </c>
      <c r="G77" s="119" t="s">
        <v>442</v>
      </c>
      <c r="H77" s="789">
        <v>74</v>
      </c>
    </row>
    <row r="78" spans="1:8" s="63" customFormat="1" ht="21" customHeight="1" x14ac:dyDescent="0.2">
      <c r="A78" s="793">
        <v>75</v>
      </c>
      <c r="B78" s="121" t="s">
        <v>443</v>
      </c>
      <c r="C78" s="122">
        <v>45</v>
      </c>
      <c r="D78" s="122">
        <v>115</v>
      </c>
      <c r="E78" s="122">
        <v>2800</v>
      </c>
      <c r="F78" s="172">
        <f t="shared" si="3"/>
        <v>2960</v>
      </c>
      <c r="G78" s="123" t="s">
        <v>444</v>
      </c>
      <c r="H78" s="790">
        <v>75</v>
      </c>
    </row>
    <row r="79" spans="1:8" s="67" customFormat="1" ht="21" customHeight="1" x14ac:dyDescent="0.2">
      <c r="A79" s="792">
        <v>76</v>
      </c>
      <c r="B79" s="117" t="s">
        <v>445</v>
      </c>
      <c r="C79" s="118">
        <v>4</v>
      </c>
      <c r="D79" s="118">
        <v>12</v>
      </c>
      <c r="E79" s="118">
        <v>453</v>
      </c>
      <c r="F79" s="171">
        <f t="shared" si="3"/>
        <v>469</v>
      </c>
      <c r="G79" s="119" t="s">
        <v>446</v>
      </c>
      <c r="H79" s="789">
        <v>76</v>
      </c>
    </row>
    <row r="80" spans="1:8" s="63" customFormat="1" ht="21" customHeight="1" x14ac:dyDescent="0.2">
      <c r="A80" s="793">
        <v>77</v>
      </c>
      <c r="B80" s="121" t="s">
        <v>447</v>
      </c>
      <c r="C80" s="122">
        <v>3</v>
      </c>
      <c r="D80" s="122">
        <v>11</v>
      </c>
      <c r="E80" s="122">
        <v>349</v>
      </c>
      <c r="F80" s="172">
        <f t="shared" si="3"/>
        <v>363</v>
      </c>
      <c r="G80" s="123" t="s">
        <v>448</v>
      </c>
      <c r="H80" s="790">
        <v>77</v>
      </c>
    </row>
    <row r="81" spans="1:8" s="67" customFormat="1" ht="21" customHeight="1" x14ac:dyDescent="0.2">
      <c r="A81" s="792">
        <v>78</v>
      </c>
      <c r="B81" s="117" t="s">
        <v>449</v>
      </c>
      <c r="C81" s="118">
        <v>17</v>
      </c>
      <c r="D81" s="118">
        <v>99</v>
      </c>
      <c r="E81" s="118">
        <v>831</v>
      </c>
      <c r="F81" s="171">
        <f t="shared" si="3"/>
        <v>947</v>
      </c>
      <c r="G81" s="119" t="s">
        <v>450</v>
      </c>
      <c r="H81" s="789">
        <v>78</v>
      </c>
    </row>
    <row r="82" spans="1:8" s="63" customFormat="1" ht="21" customHeight="1" x14ac:dyDescent="0.2">
      <c r="A82" s="793">
        <v>79</v>
      </c>
      <c r="B82" s="121" t="s">
        <v>1743</v>
      </c>
      <c r="C82" s="122">
        <v>57</v>
      </c>
      <c r="D82" s="122">
        <v>144</v>
      </c>
      <c r="E82" s="122">
        <v>1781</v>
      </c>
      <c r="F82" s="172">
        <f t="shared" si="3"/>
        <v>1982</v>
      </c>
      <c r="G82" s="123" t="s">
        <v>1126</v>
      </c>
      <c r="H82" s="790">
        <v>79</v>
      </c>
    </row>
    <row r="83" spans="1:8" s="67" customFormat="1" ht="21" customHeight="1" x14ac:dyDescent="0.2">
      <c r="A83" s="792">
        <v>80</v>
      </c>
      <c r="B83" s="117" t="s">
        <v>222</v>
      </c>
      <c r="C83" s="118">
        <v>106</v>
      </c>
      <c r="D83" s="118">
        <v>134</v>
      </c>
      <c r="E83" s="118">
        <v>4541</v>
      </c>
      <c r="F83" s="171">
        <f t="shared" si="3"/>
        <v>4781</v>
      </c>
      <c r="G83" s="119" t="s">
        <v>216</v>
      </c>
      <c r="H83" s="789">
        <v>80</v>
      </c>
    </row>
    <row r="84" spans="1:8" s="63" customFormat="1" ht="21" customHeight="1" x14ac:dyDescent="0.2">
      <c r="A84" s="793">
        <v>81</v>
      </c>
      <c r="B84" s="121" t="s">
        <v>451</v>
      </c>
      <c r="C84" s="122">
        <v>17</v>
      </c>
      <c r="D84" s="122">
        <v>242</v>
      </c>
      <c r="E84" s="122">
        <v>1986</v>
      </c>
      <c r="F84" s="172">
        <f t="shared" si="3"/>
        <v>2245</v>
      </c>
      <c r="G84" s="123" t="s">
        <v>452</v>
      </c>
      <c r="H84" s="790">
        <v>81</v>
      </c>
    </row>
    <row r="85" spans="1:8" s="67" customFormat="1" ht="21" customHeight="1" x14ac:dyDescent="0.2">
      <c r="A85" s="792">
        <v>82</v>
      </c>
      <c r="B85" s="117" t="s">
        <v>453</v>
      </c>
      <c r="C85" s="118">
        <v>46</v>
      </c>
      <c r="D85" s="118">
        <v>195</v>
      </c>
      <c r="E85" s="118">
        <v>2187</v>
      </c>
      <c r="F85" s="171">
        <f t="shared" si="3"/>
        <v>2428</v>
      </c>
      <c r="G85" s="119" t="s">
        <v>454</v>
      </c>
      <c r="H85" s="789">
        <v>82</v>
      </c>
    </row>
    <row r="86" spans="1:8" s="63" customFormat="1" ht="21" customHeight="1" x14ac:dyDescent="0.2">
      <c r="A86" s="793">
        <v>83</v>
      </c>
      <c r="B86" s="121" t="s">
        <v>455</v>
      </c>
      <c r="C86" s="122">
        <v>68</v>
      </c>
      <c r="D86" s="122">
        <v>17</v>
      </c>
      <c r="E86" s="122">
        <v>711</v>
      </c>
      <c r="F86" s="172">
        <f t="shared" si="3"/>
        <v>796</v>
      </c>
      <c r="G86" s="123" t="s">
        <v>456</v>
      </c>
      <c r="H86" s="790">
        <v>83</v>
      </c>
    </row>
    <row r="87" spans="1:8" s="67" customFormat="1" ht="21" customHeight="1" x14ac:dyDescent="0.2">
      <c r="A87" s="792">
        <v>84</v>
      </c>
      <c r="B87" s="117" t="s">
        <v>457</v>
      </c>
      <c r="C87" s="118">
        <v>5</v>
      </c>
      <c r="D87" s="118">
        <v>11</v>
      </c>
      <c r="E87" s="118">
        <v>287</v>
      </c>
      <c r="F87" s="171">
        <f t="shared" si="3"/>
        <v>303</v>
      </c>
      <c r="G87" s="119" t="s">
        <v>458</v>
      </c>
      <c r="H87" s="789">
        <v>84</v>
      </c>
    </row>
    <row r="88" spans="1:8" s="63" customFormat="1" ht="21" customHeight="1" x14ac:dyDescent="0.2">
      <c r="A88" s="793">
        <v>85</v>
      </c>
      <c r="B88" s="121" t="s">
        <v>459</v>
      </c>
      <c r="C88" s="122">
        <v>4</v>
      </c>
      <c r="D88" s="122">
        <v>1</v>
      </c>
      <c r="E88" s="122">
        <v>512</v>
      </c>
      <c r="F88" s="172">
        <f t="shared" si="3"/>
        <v>517</v>
      </c>
      <c r="G88" s="123" t="s">
        <v>460</v>
      </c>
      <c r="H88" s="790">
        <v>85</v>
      </c>
    </row>
    <row r="89" spans="1:8" s="67" customFormat="1" ht="21" customHeight="1" x14ac:dyDescent="0.2">
      <c r="A89" s="792">
        <v>86</v>
      </c>
      <c r="B89" s="117" t="s">
        <v>461</v>
      </c>
      <c r="C89" s="118">
        <v>16</v>
      </c>
      <c r="D89" s="118">
        <v>10</v>
      </c>
      <c r="E89" s="118">
        <v>1463</v>
      </c>
      <c r="F89" s="171">
        <f t="shared" si="3"/>
        <v>1489</v>
      </c>
      <c r="G89" s="119" t="s">
        <v>462</v>
      </c>
      <c r="H89" s="789">
        <v>86</v>
      </c>
    </row>
    <row r="90" spans="1:8" s="63" customFormat="1" ht="21" customHeight="1" x14ac:dyDescent="0.2">
      <c r="A90" s="793">
        <v>90</v>
      </c>
      <c r="B90" s="121" t="s">
        <v>319</v>
      </c>
      <c r="C90" s="122">
        <v>112</v>
      </c>
      <c r="D90" s="122">
        <v>649</v>
      </c>
      <c r="E90" s="122">
        <v>7877</v>
      </c>
      <c r="F90" s="172">
        <f t="shared" si="3"/>
        <v>8638</v>
      </c>
      <c r="G90" s="123" t="s">
        <v>219</v>
      </c>
      <c r="H90" s="790">
        <v>90</v>
      </c>
    </row>
    <row r="91" spans="1:8" s="67" customFormat="1" ht="21" customHeight="1" x14ac:dyDescent="0.2">
      <c r="A91" s="792">
        <v>91</v>
      </c>
      <c r="B91" s="117" t="s">
        <v>463</v>
      </c>
      <c r="C91" s="118">
        <v>221</v>
      </c>
      <c r="D91" s="118">
        <v>2528</v>
      </c>
      <c r="E91" s="118">
        <v>11241</v>
      </c>
      <c r="F91" s="171">
        <f t="shared" si="3"/>
        <v>13990</v>
      </c>
      <c r="G91" s="119" t="s">
        <v>464</v>
      </c>
      <c r="H91" s="789">
        <v>91</v>
      </c>
    </row>
    <row r="92" spans="1:8" s="63" customFormat="1" ht="21" customHeight="1" x14ac:dyDescent="0.2">
      <c r="A92" s="793">
        <v>92</v>
      </c>
      <c r="B92" s="121" t="s">
        <v>465</v>
      </c>
      <c r="C92" s="122">
        <v>16</v>
      </c>
      <c r="D92" s="122">
        <v>47</v>
      </c>
      <c r="E92" s="122">
        <v>2983</v>
      </c>
      <c r="F92" s="172">
        <f t="shared" si="3"/>
        <v>3046</v>
      </c>
      <c r="G92" s="123" t="s">
        <v>466</v>
      </c>
      <c r="H92" s="790">
        <v>92</v>
      </c>
    </row>
    <row r="93" spans="1:8" s="67" customFormat="1" ht="21" customHeight="1" x14ac:dyDescent="0.2">
      <c r="A93" s="792">
        <v>93</v>
      </c>
      <c r="B93" s="117" t="s">
        <v>467</v>
      </c>
      <c r="C93" s="118" t="s">
        <v>16</v>
      </c>
      <c r="D93" s="118">
        <v>38</v>
      </c>
      <c r="E93" s="118">
        <v>121</v>
      </c>
      <c r="F93" s="171">
        <f t="shared" si="3"/>
        <v>159</v>
      </c>
      <c r="G93" s="119" t="s">
        <v>468</v>
      </c>
      <c r="H93" s="789">
        <v>93</v>
      </c>
    </row>
    <row r="94" spans="1:8" s="63" customFormat="1" ht="21" customHeight="1" x14ac:dyDescent="0.2">
      <c r="A94" s="793">
        <v>94</v>
      </c>
      <c r="B94" s="121" t="s">
        <v>469</v>
      </c>
      <c r="C94" s="122" t="s">
        <v>16</v>
      </c>
      <c r="D94" s="122">
        <v>3</v>
      </c>
      <c r="E94" s="122">
        <v>47</v>
      </c>
      <c r="F94" s="172">
        <f t="shared" si="3"/>
        <v>50</v>
      </c>
      <c r="G94" s="123" t="s">
        <v>470</v>
      </c>
      <c r="H94" s="790">
        <v>94</v>
      </c>
    </row>
    <row r="95" spans="1:8" s="67" customFormat="1" ht="21" customHeight="1" x14ac:dyDescent="0.2">
      <c r="A95" s="792">
        <v>95</v>
      </c>
      <c r="B95" s="117" t="s">
        <v>471</v>
      </c>
      <c r="C95" s="118">
        <v>18</v>
      </c>
      <c r="D95" s="118">
        <v>10</v>
      </c>
      <c r="E95" s="118">
        <v>220</v>
      </c>
      <c r="F95" s="171">
        <f t="shared" si="3"/>
        <v>248</v>
      </c>
      <c r="G95" s="119" t="s">
        <v>472</v>
      </c>
      <c r="H95" s="789">
        <v>95</v>
      </c>
    </row>
    <row r="96" spans="1:8" s="63" customFormat="1" ht="21" customHeight="1" x14ac:dyDescent="0.2">
      <c r="A96" s="793">
        <v>96</v>
      </c>
      <c r="B96" s="121" t="s">
        <v>473</v>
      </c>
      <c r="C96" s="122">
        <v>8</v>
      </c>
      <c r="D96" s="122">
        <v>6</v>
      </c>
      <c r="E96" s="122">
        <v>271</v>
      </c>
      <c r="F96" s="172">
        <f t="shared" si="3"/>
        <v>285</v>
      </c>
      <c r="G96" s="123" t="s">
        <v>474</v>
      </c>
      <c r="H96" s="790">
        <v>96</v>
      </c>
    </row>
    <row r="97" spans="1:8" s="67" customFormat="1" ht="21" customHeight="1" x14ac:dyDescent="0.2">
      <c r="A97" s="792">
        <v>97</v>
      </c>
      <c r="B97" s="117" t="s">
        <v>475</v>
      </c>
      <c r="C97" s="118">
        <v>1</v>
      </c>
      <c r="D97" s="118" t="s">
        <v>16</v>
      </c>
      <c r="E97" s="118">
        <v>24</v>
      </c>
      <c r="F97" s="171">
        <f t="shared" si="3"/>
        <v>25</v>
      </c>
      <c r="G97" s="119" t="s">
        <v>476</v>
      </c>
      <c r="H97" s="789">
        <v>97</v>
      </c>
    </row>
    <row r="98" spans="1:8" s="63" customFormat="1" ht="21" customHeight="1" x14ac:dyDescent="0.2">
      <c r="A98" s="794">
        <v>98</v>
      </c>
      <c r="B98" s="704" t="s">
        <v>477</v>
      </c>
      <c r="C98" s="705" t="s">
        <v>16</v>
      </c>
      <c r="D98" s="705" t="s">
        <v>16</v>
      </c>
      <c r="E98" s="705">
        <v>22</v>
      </c>
      <c r="F98" s="706">
        <f t="shared" si="3"/>
        <v>22</v>
      </c>
      <c r="G98" s="707" t="s">
        <v>478</v>
      </c>
      <c r="H98" s="791">
        <v>98</v>
      </c>
    </row>
  </sheetData>
  <mergeCells count="12">
    <mergeCell ref="A8:B8"/>
    <mergeCell ref="G8:H8"/>
    <mergeCell ref="A1:H1"/>
    <mergeCell ref="A2:H2"/>
    <mergeCell ref="A3:H3"/>
    <mergeCell ref="A4:B4"/>
    <mergeCell ref="G4:H4"/>
    <mergeCell ref="C5:F5"/>
    <mergeCell ref="G5:G6"/>
    <mergeCell ref="H5:H6"/>
    <mergeCell ref="B5:B6"/>
    <mergeCell ref="A5:A6"/>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3FEB-63BC-4A73-BEB1-6654B8093737}">
  <sheetPr>
    <tabColor theme="8" tint="-0.499984740745262"/>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1" s="7" customFormat="1" ht="21" customHeight="1" x14ac:dyDescent="0.25">
      <c r="A1" s="1645" t="s">
        <v>479</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481</v>
      </c>
    </row>
    <row r="3" spans="1:11" s="7" customFormat="1" ht="21" customHeight="1" x14ac:dyDescent="0.2">
      <c r="A3" s="1647" t="s">
        <v>1702</v>
      </c>
      <c r="B3" s="1647"/>
      <c r="C3" s="1647"/>
      <c r="D3" s="1647"/>
      <c r="E3" s="1647"/>
      <c r="F3" s="1647"/>
      <c r="G3" s="1647"/>
      <c r="H3" s="1647"/>
    </row>
    <row r="4" spans="1:11" s="12" customFormat="1" x14ac:dyDescent="0.2">
      <c r="A4" s="34" t="s">
        <v>307</v>
      </c>
      <c r="B4" s="8"/>
      <c r="C4" s="8"/>
      <c r="D4" s="8"/>
      <c r="E4" s="1648"/>
      <c r="F4" s="1648"/>
      <c r="G4" s="1648"/>
      <c r="H4" s="23" t="s">
        <v>1898</v>
      </c>
    </row>
    <row r="5" spans="1:11" s="12" customFormat="1" ht="25.15" customHeight="1" x14ac:dyDescent="0.2">
      <c r="A5" s="1649" t="s">
        <v>667</v>
      </c>
      <c r="B5" s="1822" t="s">
        <v>1757</v>
      </c>
      <c r="C5" s="1823"/>
      <c r="D5" s="1823"/>
      <c r="E5" s="1823"/>
      <c r="F5" s="1823"/>
      <c r="G5" s="1824"/>
      <c r="H5" s="1652" t="s">
        <v>606</v>
      </c>
    </row>
    <row r="6" spans="1:11" s="9" customFormat="1" ht="67.900000000000006" customHeight="1" x14ac:dyDescent="0.2">
      <c r="A6" s="1650"/>
      <c r="B6" s="697" t="s">
        <v>808</v>
      </c>
      <c r="C6" s="607" t="s">
        <v>809</v>
      </c>
      <c r="D6" s="697" t="s">
        <v>1773</v>
      </c>
      <c r="E6" s="606" t="s">
        <v>810</v>
      </c>
      <c r="F6" s="607" t="s">
        <v>811</v>
      </c>
      <c r="G6" s="698" t="s">
        <v>1767</v>
      </c>
      <c r="H6" s="1653"/>
    </row>
    <row r="7" spans="1:11" s="12" customFormat="1" ht="43.15" customHeight="1" x14ac:dyDescent="0.2">
      <c r="A7" s="611" t="s">
        <v>1259</v>
      </c>
      <c r="B7" s="92">
        <f t="shared" ref="B7:G7" si="0">SUM(B8:B15)</f>
        <v>26327</v>
      </c>
      <c r="C7" s="92">
        <f t="shared" si="0"/>
        <v>4995</v>
      </c>
      <c r="D7" s="92">
        <f t="shared" si="0"/>
        <v>17611</v>
      </c>
      <c r="E7" s="92">
        <f t="shared" si="0"/>
        <v>143805</v>
      </c>
      <c r="F7" s="92">
        <f t="shared" si="0"/>
        <v>109381</v>
      </c>
      <c r="G7" s="92">
        <f t="shared" si="0"/>
        <v>302119</v>
      </c>
      <c r="H7" s="682" t="s">
        <v>12</v>
      </c>
    </row>
    <row r="8" spans="1:11" s="38" customFormat="1" ht="43.15" customHeight="1" x14ac:dyDescent="0.2">
      <c r="A8" s="605" t="s">
        <v>229</v>
      </c>
      <c r="B8" s="64">
        <v>9442</v>
      </c>
      <c r="C8" s="64">
        <v>2965</v>
      </c>
      <c r="D8" s="64">
        <v>5999</v>
      </c>
      <c r="E8" s="64">
        <v>99377</v>
      </c>
      <c r="F8" s="64">
        <v>27821</v>
      </c>
      <c r="G8" s="104">
        <f t="shared" ref="G8:G15" si="1">SUM(B8:F8)</f>
        <v>145604</v>
      </c>
      <c r="H8" s="694" t="s">
        <v>317</v>
      </c>
    </row>
    <row r="9" spans="1:11" s="12" customFormat="1" ht="43.15" customHeight="1" x14ac:dyDescent="0.2">
      <c r="A9" s="695" t="s">
        <v>318</v>
      </c>
      <c r="B9" s="678">
        <v>6909</v>
      </c>
      <c r="C9" s="678">
        <v>854</v>
      </c>
      <c r="D9" s="678">
        <v>7285</v>
      </c>
      <c r="E9" s="678">
        <v>18795</v>
      </c>
      <c r="F9" s="678">
        <v>44915</v>
      </c>
      <c r="G9" s="93">
        <f t="shared" si="1"/>
        <v>78758</v>
      </c>
      <c r="H9" s="696" t="s">
        <v>220</v>
      </c>
    </row>
    <row r="10" spans="1:11" s="38" customFormat="1" ht="43.15" customHeight="1" x14ac:dyDescent="0.2">
      <c r="A10" s="605" t="s">
        <v>319</v>
      </c>
      <c r="B10" s="64">
        <v>1908</v>
      </c>
      <c r="C10" s="64">
        <v>314</v>
      </c>
      <c r="D10" s="64">
        <v>1223</v>
      </c>
      <c r="E10" s="64">
        <v>17927</v>
      </c>
      <c r="F10" s="64">
        <v>10939</v>
      </c>
      <c r="G10" s="104">
        <f t="shared" si="1"/>
        <v>32311</v>
      </c>
      <c r="H10" s="694" t="s">
        <v>219</v>
      </c>
    </row>
    <row r="11" spans="1:11" s="12" customFormat="1" ht="43.15" customHeight="1" x14ac:dyDescent="0.2">
      <c r="A11" s="695" t="s">
        <v>320</v>
      </c>
      <c r="B11" s="678">
        <v>1571</v>
      </c>
      <c r="C11" s="678">
        <v>252</v>
      </c>
      <c r="D11" s="678">
        <v>893</v>
      </c>
      <c r="E11" s="678">
        <v>967</v>
      </c>
      <c r="F11" s="678">
        <v>8970</v>
      </c>
      <c r="G11" s="93">
        <f t="shared" si="1"/>
        <v>12653</v>
      </c>
      <c r="H11" s="696" t="s">
        <v>218</v>
      </c>
    </row>
    <row r="12" spans="1:11" s="38" customFormat="1" ht="43.15" customHeight="1" x14ac:dyDescent="0.2">
      <c r="A12" s="605" t="s">
        <v>321</v>
      </c>
      <c r="B12" s="64">
        <v>2156</v>
      </c>
      <c r="C12" s="64">
        <v>99</v>
      </c>
      <c r="D12" s="64">
        <v>830</v>
      </c>
      <c r="E12" s="64">
        <v>3008</v>
      </c>
      <c r="F12" s="64">
        <v>5598</v>
      </c>
      <c r="G12" s="104">
        <f t="shared" si="1"/>
        <v>11691</v>
      </c>
      <c r="H12" s="694" t="s">
        <v>217</v>
      </c>
    </row>
    <row r="13" spans="1:11" s="12" customFormat="1" ht="43.15" customHeight="1" x14ac:dyDescent="0.2">
      <c r="A13" s="695" t="s">
        <v>322</v>
      </c>
      <c r="B13" s="678">
        <v>508</v>
      </c>
      <c r="C13" s="678">
        <v>43</v>
      </c>
      <c r="D13" s="678">
        <v>259</v>
      </c>
      <c r="E13" s="678">
        <v>68</v>
      </c>
      <c r="F13" s="678">
        <v>582</v>
      </c>
      <c r="G13" s="93">
        <f t="shared" si="1"/>
        <v>1460</v>
      </c>
      <c r="H13" s="696" t="s">
        <v>1026</v>
      </c>
    </row>
    <row r="14" spans="1:11" s="38" customFormat="1" ht="43.15" customHeight="1" x14ac:dyDescent="0.2">
      <c r="A14" s="605" t="s">
        <v>511</v>
      </c>
      <c r="B14" s="64">
        <v>701</v>
      </c>
      <c r="C14" s="64">
        <v>103</v>
      </c>
      <c r="D14" s="64">
        <v>441</v>
      </c>
      <c r="E14" s="64">
        <v>2705</v>
      </c>
      <c r="F14" s="64">
        <v>9121</v>
      </c>
      <c r="G14" s="104">
        <f t="shared" si="1"/>
        <v>13071</v>
      </c>
      <c r="H14" s="694" t="s">
        <v>708</v>
      </c>
    </row>
    <row r="15" spans="1:11" s="12" customFormat="1" ht="43.15" customHeight="1" x14ac:dyDescent="0.2">
      <c r="A15" s="699" t="s">
        <v>222</v>
      </c>
      <c r="B15" s="700">
        <v>3132</v>
      </c>
      <c r="C15" s="700">
        <v>365</v>
      </c>
      <c r="D15" s="700">
        <v>681</v>
      </c>
      <c r="E15" s="700">
        <v>958</v>
      </c>
      <c r="F15" s="700">
        <v>1435</v>
      </c>
      <c r="G15" s="345">
        <f t="shared" si="1"/>
        <v>6571</v>
      </c>
      <c r="H15" s="701" t="s">
        <v>216</v>
      </c>
    </row>
  </sheetData>
  <mergeCells count="7">
    <mergeCell ref="A1:H1"/>
    <mergeCell ref="A2:H2"/>
    <mergeCell ref="A3:H3"/>
    <mergeCell ref="E4:G4"/>
    <mergeCell ref="A5:A6"/>
    <mergeCell ref="B5:G5"/>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BB80-7E4B-403A-98F2-439773D06517}">
  <sheetPr>
    <tabColor theme="8" tint="-0.249977111117893"/>
    <pageSetUpPr fitToPage="1"/>
  </sheetPr>
  <dimension ref="A1:M22"/>
  <sheetViews>
    <sheetView view="pageBreakPreview" zoomScale="60" zoomScaleNormal="100" workbookViewId="0">
      <selection activeCell="A90" sqref="A90"/>
    </sheetView>
  </sheetViews>
  <sheetFormatPr defaultColWidth="9.125" defaultRowHeight="12.75" x14ac:dyDescent="0.2"/>
  <cols>
    <col min="1" max="1" width="23.75" style="6" customWidth="1"/>
    <col min="2" max="2" width="9.75" style="6" customWidth="1"/>
    <col min="3" max="7" width="11.5" style="6" customWidth="1"/>
    <col min="8" max="8" width="13.125" style="6" customWidth="1"/>
    <col min="9" max="9" width="9.75" style="6" customWidth="1"/>
    <col min="10" max="10" width="23.75" style="6" customWidth="1"/>
    <col min="11" max="16384" width="9.125" style="6"/>
  </cols>
  <sheetData>
    <row r="1" spans="1:13" s="1" customFormat="1" ht="21" customHeight="1" x14ac:dyDescent="0.25">
      <c r="A1" s="1706" t="s">
        <v>482</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484</v>
      </c>
    </row>
    <row r="3" spans="1:13" s="1" customFormat="1" ht="21" customHeight="1" x14ac:dyDescent="0.2">
      <c r="A3" s="1708" t="s">
        <v>1703</v>
      </c>
      <c r="B3" s="1708"/>
      <c r="C3" s="1708"/>
      <c r="D3" s="1708"/>
      <c r="E3" s="1708"/>
      <c r="F3" s="1708"/>
      <c r="G3" s="1708"/>
      <c r="H3" s="1708"/>
      <c r="I3" s="1708"/>
      <c r="J3" s="1708"/>
    </row>
    <row r="4" spans="1:13" s="15" customFormat="1" x14ac:dyDescent="0.2">
      <c r="A4" s="35" t="s">
        <v>309</v>
      </c>
      <c r="B4" s="1847"/>
      <c r="C4" s="1847"/>
      <c r="D4" s="1847"/>
      <c r="E4" s="1847"/>
      <c r="F4" s="1847"/>
      <c r="G4" s="1847"/>
      <c r="H4" s="1847"/>
      <c r="I4" s="1847"/>
      <c r="J4" s="20" t="s">
        <v>1899</v>
      </c>
    </row>
    <row r="5" spans="1:13" s="15" customFormat="1" ht="25.15" customHeight="1" x14ac:dyDescent="0.2">
      <c r="A5" s="1551" t="s">
        <v>1704</v>
      </c>
      <c r="B5" s="1587" t="s">
        <v>1214</v>
      </c>
      <c r="C5" s="1853" t="s">
        <v>1757</v>
      </c>
      <c r="D5" s="1854"/>
      <c r="E5" s="1854"/>
      <c r="F5" s="1854"/>
      <c r="G5" s="1855"/>
      <c r="H5" s="1715" t="s">
        <v>1215</v>
      </c>
      <c r="I5" s="1617" t="s">
        <v>1041</v>
      </c>
      <c r="J5" s="1562" t="s">
        <v>485</v>
      </c>
    </row>
    <row r="6" spans="1:13" s="2" customFormat="1" ht="67.900000000000006" customHeight="1" x14ac:dyDescent="0.2">
      <c r="A6" s="1552"/>
      <c r="B6" s="1852"/>
      <c r="C6" s="711" t="s">
        <v>808</v>
      </c>
      <c r="D6" s="602" t="s">
        <v>809</v>
      </c>
      <c r="E6" s="697" t="s">
        <v>1773</v>
      </c>
      <c r="F6" s="608" t="s">
        <v>810</v>
      </c>
      <c r="G6" s="602" t="s">
        <v>811</v>
      </c>
      <c r="H6" s="1750"/>
      <c r="I6" s="1608"/>
      <c r="J6" s="1563"/>
    </row>
    <row r="7" spans="1:13" s="15" customFormat="1" ht="25.15" customHeight="1" x14ac:dyDescent="0.2">
      <c r="A7" s="1848" t="s">
        <v>1216</v>
      </c>
      <c r="B7" s="614" t="s">
        <v>486</v>
      </c>
      <c r="C7" s="92">
        <f t="shared" ref="C7:H8" si="0">SUM(C9+C11+C13+C15+C21+C17+C19)</f>
        <v>8259</v>
      </c>
      <c r="D7" s="92">
        <f t="shared" si="0"/>
        <v>979</v>
      </c>
      <c r="E7" s="92">
        <f t="shared" si="0"/>
        <v>22527</v>
      </c>
      <c r="F7" s="92">
        <f t="shared" si="0"/>
        <v>112107</v>
      </c>
      <c r="G7" s="92">
        <f t="shared" si="0"/>
        <v>137264</v>
      </c>
      <c r="H7" s="92">
        <f t="shared" si="0"/>
        <v>281136</v>
      </c>
      <c r="I7" s="5" t="s">
        <v>487</v>
      </c>
      <c r="J7" s="1850" t="s">
        <v>1217</v>
      </c>
    </row>
    <row r="8" spans="1:13" s="15" customFormat="1" ht="25.15" customHeight="1" x14ac:dyDescent="0.2">
      <c r="A8" s="1849"/>
      <c r="B8" s="615" t="s">
        <v>489</v>
      </c>
      <c r="C8" s="93">
        <f t="shared" si="0"/>
        <v>33292</v>
      </c>
      <c r="D8" s="93">
        <f t="shared" si="0"/>
        <v>2693</v>
      </c>
      <c r="E8" s="93">
        <f t="shared" si="0"/>
        <v>165082</v>
      </c>
      <c r="F8" s="93">
        <f t="shared" si="0"/>
        <v>419396</v>
      </c>
      <c r="G8" s="93">
        <f t="shared" si="0"/>
        <v>896502</v>
      </c>
      <c r="H8" s="93">
        <f>SUM(H10+H12+H14+H16+H22+H18+H20)</f>
        <v>1516965</v>
      </c>
      <c r="I8" s="396" t="s">
        <v>490</v>
      </c>
      <c r="J8" s="1851"/>
    </row>
    <row r="9" spans="1:13" s="39" customFormat="1" ht="25.15" customHeight="1" x14ac:dyDescent="0.2">
      <c r="A9" s="1841" t="s">
        <v>491</v>
      </c>
      <c r="B9" s="32" t="s">
        <v>486</v>
      </c>
      <c r="C9" s="64">
        <v>151</v>
      </c>
      <c r="D9" s="64" t="s">
        <v>16</v>
      </c>
      <c r="E9" s="64">
        <v>5385</v>
      </c>
      <c r="F9" s="64">
        <v>1003</v>
      </c>
      <c r="G9" s="64">
        <v>36342</v>
      </c>
      <c r="H9" s="104">
        <f t="shared" ref="H9:H22" si="1">SUM(C9:G9)</f>
        <v>42881</v>
      </c>
      <c r="I9" s="33" t="s">
        <v>487</v>
      </c>
      <c r="J9" s="1843" t="s">
        <v>492</v>
      </c>
    </row>
    <row r="10" spans="1:13" s="39" customFormat="1" ht="25.15" customHeight="1" x14ac:dyDescent="0.2">
      <c r="A10" s="1841"/>
      <c r="B10" s="32" t="s">
        <v>489</v>
      </c>
      <c r="C10" s="64">
        <v>889</v>
      </c>
      <c r="D10" s="64" t="s">
        <v>16</v>
      </c>
      <c r="E10" s="64">
        <v>61812</v>
      </c>
      <c r="F10" s="64">
        <v>2967</v>
      </c>
      <c r="G10" s="64">
        <v>375657</v>
      </c>
      <c r="H10" s="104">
        <f t="shared" si="1"/>
        <v>441325</v>
      </c>
      <c r="I10" s="33" t="s">
        <v>490</v>
      </c>
      <c r="J10" s="1843"/>
    </row>
    <row r="11" spans="1:13" s="45" customFormat="1" ht="25.15" customHeight="1" x14ac:dyDescent="0.2">
      <c r="A11" s="1845" t="s">
        <v>493</v>
      </c>
      <c r="B11" s="3" t="s">
        <v>486</v>
      </c>
      <c r="C11" s="65">
        <v>6041</v>
      </c>
      <c r="D11" s="65">
        <v>926</v>
      </c>
      <c r="E11" s="65">
        <v>15399</v>
      </c>
      <c r="F11" s="65">
        <v>92408</v>
      </c>
      <c r="G11" s="65">
        <v>85137</v>
      </c>
      <c r="H11" s="105">
        <f t="shared" si="1"/>
        <v>199911</v>
      </c>
      <c r="I11" s="4" t="s">
        <v>487</v>
      </c>
      <c r="J11" s="1846" t="s">
        <v>494</v>
      </c>
    </row>
    <row r="12" spans="1:13" s="45" customFormat="1" ht="25.15" customHeight="1" x14ac:dyDescent="0.2">
      <c r="A12" s="1845"/>
      <c r="B12" s="3" t="s">
        <v>489</v>
      </c>
      <c r="C12" s="65">
        <v>22097</v>
      </c>
      <c r="D12" s="65">
        <v>2544</v>
      </c>
      <c r="E12" s="65">
        <v>90255</v>
      </c>
      <c r="F12" s="65">
        <v>344782</v>
      </c>
      <c r="G12" s="65">
        <v>429850</v>
      </c>
      <c r="H12" s="105">
        <f t="shared" si="1"/>
        <v>889528</v>
      </c>
      <c r="I12" s="4" t="s">
        <v>490</v>
      </c>
      <c r="J12" s="1846"/>
    </row>
    <row r="13" spans="1:13" s="39" customFormat="1" ht="25.15" customHeight="1" x14ac:dyDescent="0.2">
      <c r="A13" s="1841" t="s">
        <v>495</v>
      </c>
      <c r="B13" s="32" t="s">
        <v>486</v>
      </c>
      <c r="C13" s="64">
        <v>649</v>
      </c>
      <c r="D13" s="64" t="s">
        <v>16</v>
      </c>
      <c r="E13" s="64">
        <v>643</v>
      </c>
      <c r="F13" s="64">
        <v>10222</v>
      </c>
      <c r="G13" s="64">
        <v>8726</v>
      </c>
      <c r="H13" s="104">
        <f t="shared" si="1"/>
        <v>20240</v>
      </c>
      <c r="I13" s="33" t="s">
        <v>487</v>
      </c>
      <c r="J13" s="1843" t="s">
        <v>496</v>
      </c>
    </row>
    <row r="14" spans="1:13" s="39" customFormat="1" ht="25.15" customHeight="1" x14ac:dyDescent="0.2">
      <c r="A14" s="1841"/>
      <c r="B14" s="32" t="s">
        <v>489</v>
      </c>
      <c r="C14" s="64">
        <v>4059</v>
      </c>
      <c r="D14" s="64" t="s">
        <v>16</v>
      </c>
      <c r="E14" s="64">
        <v>5046</v>
      </c>
      <c r="F14" s="64">
        <v>41464</v>
      </c>
      <c r="G14" s="64">
        <v>57202</v>
      </c>
      <c r="H14" s="104">
        <f t="shared" si="1"/>
        <v>107771</v>
      </c>
      <c r="I14" s="33" t="s">
        <v>490</v>
      </c>
      <c r="J14" s="1843"/>
    </row>
    <row r="15" spans="1:13" s="45" customFormat="1" ht="25.15" customHeight="1" x14ac:dyDescent="0.2">
      <c r="A15" s="1845" t="s">
        <v>497</v>
      </c>
      <c r="B15" s="3" t="s">
        <v>486</v>
      </c>
      <c r="C15" s="65">
        <v>517</v>
      </c>
      <c r="D15" s="65">
        <v>53</v>
      </c>
      <c r="E15" s="65">
        <v>278</v>
      </c>
      <c r="F15" s="65">
        <v>8102</v>
      </c>
      <c r="G15" s="65">
        <v>6046</v>
      </c>
      <c r="H15" s="105">
        <f t="shared" si="1"/>
        <v>14996</v>
      </c>
      <c r="I15" s="4" t="s">
        <v>487</v>
      </c>
      <c r="J15" s="1846" t="s">
        <v>498</v>
      </c>
    </row>
    <row r="16" spans="1:13" s="45" customFormat="1" ht="25.15" customHeight="1" x14ac:dyDescent="0.2">
      <c r="A16" s="1845"/>
      <c r="B16" s="3" t="s">
        <v>489</v>
      </c>
      <c r="C16" s="65">
        <v>1031</v>
      </c>
      <c r="D16" s="65">
        <v>149</v>
      </c>
      <c r="E16" s="65">
        <v>1571</v>
      </c>
      <c r="F16" s="65">
        <v>28504</v>
      </c>
      <c r="G16" s="65">
        <v>26912</v>
      </c>
      <c r="H16" s="105">
        <f t="shared" si="1"/>
        <v>58167</v>
      </c>
      <c r="I16" s="4" t="s">
        <v>490</v>
      </c>
      <c r="J16" s="1846"/>
    </row>
    <row r="17" spans="1:10" s="39" customFormat="1" ht="25.15" customHeight="1" x14ac:dyDescent="0.2">
      <c r="A17" s="1841" t="s">
        <v>499</v>
      </c>
      <c r="B17" s="32" t="s">
        <v>486</v>
      </c>
      <c r="C17" s="64">
        <v>231</v>
      </c>
      <c r="D17" s="64" t="s">
        <v>16</v>
      </c>
      <c r="E17" s="64">
        <v>624</v>
      </c>
      <c r="F17" s="64">
        <v>147</v>
      </c>
      <c r="G17" s="64">
        <v>471</v>
      </c>
      <c r="H17" s="104">
        <f t="shared" si="1"/>
        <v>1473</v>
      </c>
      <c r="I17" s="33" t="s">
        <v>487</v>
      </c>
      <c r="J17" s="1843" t="s">
        <v>500</v>
      </c>
    </row>
    <row r="18" spans="1:10" s="39" customFormat="1" ht="25.15" customHeight="1" x14ac:dyDescent="0.2">
      <c r="A18" s="1841"/>
      <c r="B18" s="32" t="s">
        <v>489</v>
      </c>
      <c r="C18" s="64">
        <v>999</v>
      </c>
      <c r="D18" s="64" t="s">
        <v>16</v>
      </c>
      <c r="E18" s="64">
        <v>4687</v>
      </c>
      <c r="F18" s="64">
        <v>929</v>
      </c>
      <c r="G18" s="64">
        <v>3399</v>
      </c>
      <c r="H18" s="104">
        <f t="shared" si="1"/>
        <v>10014</v>
      </c>
      <c r="I18" s="33" t="s">
        <v>490</v>
      </c>
      <c r="J18" s="1843"/>
    </row>
    <row r="19" spans="1:10" s="45" customFormat="1" ht="25.15" customHeight="1" x14ac:dyDescent="0.2">
      <c r="A19" s="1845" t="s">
        <v>501</v>
      </c>
      <c r="B19" s="3" t="s">
        <v>486</v>
      </c>
      <c r="C19" s="65">
        <v>258</v>
      </c>
      <c r="D19" s="65" t="s">
        <v>16</v>
      </c>
      <c r="E19" s="65">
        <v>114</v>
      </c>
      <c r="F19" s="65">
        <v>15</v>
      </c>
      <c r="G19" s="65">
        <v>100</v>
      </c>
      <c r="H19" s="105">
        <f t="shared" si="1"/>
        <v>487</v>
      </c>
      <c r="I19" s="4" t="s">
        <v>487</v>
      </c>
      <c r="J19" s="1846" t="s">
        <v>502</v>
      </c>
    </row>
    <row r="20" spans="1:10" s="45" customFormat="1" ht="25.15" customHeight="1" x14ac:dyDescent="0.2">
      <c r="A20" s="1845"/>
      <c r="B20" s="3" t="s">
        <v>489</v>
      </c>
      <c r="C20" s="65">
        <v>1563</v>
      </c>
      <c r="D20" s="65" t="s">
        <v>16</v>
      </c>
      <c r="E20" s="65">
        <v>1038</v>
      </c>
      <c r="F20" s="65">
        <v>70</v>
      </c>
      <c r="G20" s="65">
        <v>547</v>
      </c>
      <c r="H20" s="105">
        <f t="shared" si="1"/>
        <v>3218</v>
      </c>
      <c r="I20" s="4" t="s">
        <v>490</v>
      </c>
      <c r="J20" s="1846"/>
    </row>
    <row r="21" spans="1:10" s="39" customFormat="1" ht="25.15" customHeight="1" x14ac:dyDescent="0.2">
      <c r="A21" s="1841" t="s">
        <v>34</v>
      </c>
      <c r="B21" s="32" t="s">
        <v>486</v>
      </c>
      <c r="C21" s="64">
        <v>412</v>
      </c>
      <c r="D21" s="64" t="s">
        <v>16</v>
      </c>
      <c r="E21" s="64">
        <v>84</v>
      </c>
      <c r="F21" s="64">
        <v>210</v>
      </c>
      <c r="G21" s="64">
        <v>442</v>
      </c>
      <c r="H21" s="104">
        <f t="shared" si="1"/>
        <v>1148</v>
      </c>
      <c r="I21" s="33" t="s">
        <v>487</v>
      </c>
      <c r="J21" s="1843" t="s">
        <v>35</v>
      </c>
    </row>
    <row r="22" spans="1:10" s="39" customFormat="1" ht="25.15" customHeight="1" x14ac:dyDescent="0.2">
      <c r="A22" s="1842"/>
      <c r="B22" s="709" t="s">
        <v>489</v>
      </c>
      <c r="C22" s="66">
        <v>2654</v>
      </c>
      <c r="D22" s="66" t="s">
        <v>16</v>
      </c>
      <c r="E22" s="66">
        <v>673</v>
      </c>
      <c r="F22" s="66">
        <v>680</v>
      </c>
      <c r="G22" s="66">
        <v>2935</v>
      </c>
      <c r="H22" s="250">
        <f t="shared" si="1"/>
        <v>6942</v>
      </c>
      <c r="I22" s="710" t="s">
        <v>490</v>
      </c>
      <c r="J22" s="1844"/>
    </row>
  </sheetData>
  <mergeCells count="26">
    <mergeCell ref="A1:J1"/>
    <mergeCell ref="A2:J2"/>
    <mergeCell ref="A3:J3"/>
    <mergeCell ref="B4:I4"/>
    <mergeCell ref="A7:A8"/>
    <mergeCell ref="J7:J8"/>
    <mergeCell ref="A5:A6"/>
    <mergeCell ref="B5:B6"/>
    <mergeCell ref="I5:I6"/>
    <mergeCell ref="J5:J6"/>
    <mergeCell ref="H5:H6"/>
    <mergeCell ref="C5:G5"/>
    <mergeCell ref="A9:A10"/>
    <mergeCell ref="J9:J10"/>
    <mergeCell ref="A11:A12"/>
    <mergeCell ref="J11:J12"/>
    <mergeCell ref="A19:A20"/>
    <mergeCell ref="J19:J20"/>
    <mergeCell ref="A21:A22"/>
    <mergeCell ref="J21:J22"/>
    <mergeCell ref="A13:A14"/>
    <mergeCell ref="J13:J14"/>
    <mergeCell ref="A15:A16"/>
    <mergeCell ref="J15:J16"/>
    <mergeCell ref="A17:A18"/>
    <mergeCell ref="J17:J18"/>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3A9A-973A-4F92-887E-B660E9078D84}">
  <sheetPr>
    <tabColor theme="8" tint="-0.499984740745262"/>
    <pageSetUpPr fitToPage="1"/>
  </sheetPr>
  <dimension ref="A1:M60"/>
  <sheetViews>
    <sheetView view="pageBreakPreview" zoomScale="60" zoomScaleNormal="100" workbookViewId="0">
      <selection activeCell="A90" sqref="A90"/>
    </sheetView>
  </sheetViews>
  <sheetFormatPr defaultColWidth="9.125" defaultRowHeight="12.75" x14ac:dyDescent="0.2"/>
  <cols>
    <col min="1" max="1" width="20.75" style="6" customWidth="1"/>
    <col min="2" max="2" width="9.75" style="6" customWidth="1"/>
    <col min="3" max="7" width="13" style="6" customWidth="1"/>
    <col min="8" max="8" width="14" style="6" customWidth="1"/>
    <col min="9" max="9" width="9.75" style="6" customWidth="1"/>
    <col min="10" max="10" width="20.75" style="6" customWidth="1"/>
    <col min="11" max="16384" width="9.125" style="6"/>
  </cols>
  <sheetData>
    <row r="1" spans="1:13" s="1" customFormat="1" ht="21" customHeight="1" x14ac:dyDescent="0.25">
      <c r="A1" s="1706" t="s">
        <v>503</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505</v>
      </c>
    </row>
    <row r="3" spans="1:13" s="1" customFormat="1" ht="21" customHeight="1" x14ac:dyDescent="0.2">
      <c r="A3" s="1708" t="s">
        <v>1705</v>
      </c>
      <c r="B3" s="1708"/>
      <c r="C3" s="1708"/>
      <c r="D3" s="1708"/>
      <c r="E3" s="1708"/>
      <c r="F3" s="1708"/>
      <c r="G3" s="1708"/>
      <c r="H3" s="1708"/>
      <c r="I3" s="1708"/>
      <c r="J3" s="1708"/>
    </row>
    <row r="4" spans="1:13" s="15" customFormat="1" x14ac:dyDescent="0.2">
      <c r="A4" s="35" t="s">
        <v>311</v>
      </c>
      <c r="B4" s="1874"/>
      <c r="C4" s="1874"/>
      <c r="D4" s="1874"/>
      <c r="E4" s="1874"/>
      <c r="F4" s="1874"/>
      <c r="G4" s="1874"/>
      <c r="H4" s="1874"/>
      <c r="I4" s="1874"/>
      <c r="J4" s="20" t="s">
        <v>1900</v>
      </c>
    </row>
    <row r="5" spans="1:13" s="15" customFormat="1" ht="25.15" customHeight="1" x14ac:dyDescent="0.2">
      <c r="A5" s="1551" t="s">
        <v>1706</v>
      </c>
      <c r="B5" s="1587" t="s">
        <v>1214</v>
      </c>
      <c r="C5" s="1853" t="s">
        <v>1757</v>
      </c>
      <c r="D5" s="1854"/>
      <c r="E5" s="1854"/>
      <c r="F5" s="1854"/>
      <c r="G5" s="1855"/>
      <c r="H5" s="1715" t="s">
        <v>1248</v>
      </c>
      <c r="I5" s="1617" t="s">
        <v>1041</v>
      </c>
      <c r="J5" s="1562" t="s">
        <v>1219</v>
      </c>
    </row>
    <row r="6" spans="1:13" s="2" customFormat="1" ht="67.900000000000006" customHeight="1" x14ac:dyDescent="0.2">
      <c r="A6" s="1552"/>
      <c r="B6" s="1852"/>
      <c r="C6" s="711" t="s">
        <v>808</v>
      </c>
      <c r="D6" s="602" t="s">
        <v>809</v>
      </c>
      <c r="E6" s="697" t="s">
        <v>1773</v>
      </c>
      <c r="F6" s="608" t="s">
        <v>810</v>
      </c>
      <c r="G6" s="602" t="s">
        <v>811</v>
      </c>
      <c r="H6" s="1750"/>
      <c r="I6" s="1608"/>
      <c r="J6" s="1563"/>
    </row>
    <row r="7" spans="1:13" s="15" customFormat="1" ht="22.9" customHeight="1" x14ac:dyDescent="0.2">
      <c r="A7" s="1868" t="s">
        <v>1216</v>
      </c>
      <c r="B7" s="727" t="s">
        <v>486</v>
      </c>
      <c r="C7" s="728">
        <f t="shared" ref="C7:H8" si="0">SUM(C9+C11)</f>
        <v>8259</v>
      </c>
      <c r="D7" s="728">
        <f t="shared" si="0"/>
        <v>979</v>
      </c>
      <c r="E7" s="728">
        <f>SUM(E9+E11)</f>
        <v>22527</v>
      </c>
      <c r="F7" s="728">
        <f t="shared" si="0"/>
        <v>112107</v>
      </c>
      <c r="G7" s="728">
        <f t="shared" si="0"/>
        <v>137264</v>
      </c>
      <c r="H7" s="728">
        <f t="shared" si="0"/>
        <v>281136</v>
      </c>
      <c r="I7" s="729" t="s">
        <v>487</v>
      </c>
      <c r="J7" s="1870" t="s">
        <v>1217</v>
      </c>
    </row>
    <row r="8" spans="1:13" s="15" customFormat="1" ht="22.9" customHeight="1" x14ac:dyDescent="0.2">
      <c r="A8" s="1869"/>
      <c r="B8" s="730" t="s">
        <v>489</v>
      </c>
      <c r="C8" s="717">
        <f t="shared" si="0"/>
        <v>33292</v>
      </c>
      <c r="D8" s="717">
        <f t="shared" si="0"/>
        <v>2693</v>
      </c>
      <c r="E8" s="717">
        <f t="shared" si="0"/>
        <v>165082</v>
      </c>
      <c r="F8" s="717">
        <f t="shared" si="0"/>
        <v>419396</v>
      </c>
      <c r="G8" s="717">
        <f t="shared" si="0"/>
        <v>896502</v>
      </c>
      <c r="H8" s="717">
        <f t="shared" si="0"/>
        <v>1516965</v>
      </c>
      <c r="I8" s="731" t="s">
        <v>490</v>
      </c>
      <c r="J8" s="1871"/>
    </row>
    <row r="9" spans="1:13" s="39" customFormat="1" ht="22.9" customHeight="1" x14ac:dyDescent="0.2">
      <c r="A9" s="1872" t="s">
        <v>506</v>
      </c>
      <c r="B9" s="732" t="s">
        <v>486</v>
      </c>
      <c r="C9" s="733">
        <f t="shared" ref="C9:F12" si="1">C15+C21+C27+C33+C39+C45+C51+C57</f>
        <v>582</v>
      </c>
      <c r="D9" s="733">
        <f t="shared" si="1"/>
        <v>784</v>
      </c>
      <c r="E9" s="733">
        <f t="shared" si="1"/>
        <v>2159</v>
      </c>
      <c r="F9" s="733">
        <f t="shared" si="1"/>
        <v>30426</v>
      </c>
      <c r="G9" s="733">
        <f>G15+G21+G27+G33+G39+G45+G51+G57</f>
        <v>31333</v>
      </c>
      <c r="H9" s="735">
        <f>SUM(C9:G9)</f>
        <v>65284</v>
      </c>
      <c r="I9" s="734" t="s">
        <v>487</v>
      </c>
      <c r="J9" s="1873" t="s">
        <v>507</v>
      </c>
    </row>
    <row r="10" spans="1:13" s="39" customFormat="1" ht="22.9" customHeight="1" x14ac:dyDescent="0.2">
      <c r="A10" s="1872"/>
      <c r="B10" s="732" t="s">
        <v>489</v>
      </c>
      <c r="C10" s="733">
        <f t="shared" si="1"/>
        <v>2069</v>
      </c>
      <c r="D10" s="733">
        <f t="shared" si="1"/>
        <v>2179</v>
      </c>
      <c r="E10" s="733">
        <f t="shared" si="1"/>
        <v>21399</v>
      </c>
      <c r="F10" s="733">
        <f t="shared" si="1"/>
        <v>91003</v>
      </c>
      <c r="G10" s="733">
        <f>G16+G22+G28+G34+G40+G46+G52+G58</f>
        <v>206837</v>
      </c>
      <c r="H10" s="735">
        <f>SUM(C10:G10)</f>
        <v>323487</v>
      </c>
      <c r="I10" s="734" t="s">
        <v>490</v>
      </c>
      <c r="J10" s="1873"/>
    </row>
    <row r="11" spans="1:13" s="39" customFormat="1" ht="22.9" customHeight="1" x14ac:dyDescent="0.2">
      <c r="A11" s="1872" t="s">
        <v>508</v>
      </c>
      <c r="B11" s="732" t="s">
        <v>486</v>
      </c>
      <c r="C11" s="733">
        <f t="shared" si="1"/>
        <v>7677</v>
      </c>
      <c r="D11" s="733">
        <f t="shared" si="1"/>
        <v>195</v>
      </c>
      <c r="E11" s="733">
        <f t="shared" si="1"/>
        <v>20368</v>
      </c>
      <c r="F11" s="733">
        <f t="shared" si="1"/>
        <v>81681</v>
      </c>
      <c r="G11" s="733">
        <f>G17+G23+G29+G35+G41+G47+G53+G59</f>
        <v>105931</v>
      </c>
      <c r="H11" s="735">
        <f>SUM(C11:G11)</f>
        <v>215852</v>
      </c>
      <c r="I11" s="734" t="s">
        <v>487</v>
      </c>
      <c r="J11" s="1873" t="s">
        <v>509</v>
      </c>
    </row>
    <row r="12" spans="1:13" s="39" customFormat="1" ht="22.9" customHeight="1" x14ac:dyDescent="0.2">
      <c r="A12" s="1872"/>
      <c r="B12" s="732" t="s">
        <v>489</v>
      </c>
      <c r="C12" s="733">
        <f t="shared" si="1"/>
        <v>31223</v>
      </c>
      <c r="D12" s="733">
        <f t="shared" si="1"/>
        <v>514</v>
      </c>
      <c r="E12" s="733">
        <f t="shared" si="1"/>
        <v>143683</v>
      </c>
      <c r="F12" s="733">
        <f t="shared" si="1"/>
        <v>328393</v>
      </c>
      <c r="G12" s="733">
        <f>G18+G24+G30+G36+G42+G48+G54+G60</f>
        <v>689665</v>
      </c>
      <c r="H12" s="735">
        <f>SUM(C12:G12)</f>
        <v>1193478</v>
      </c>
      <c r="I12" s="734" t="s">
        <v>490</v>
      </c>
      <c r="J12" s="1873"/>
    </row>
    <row r="13" spans="1:13" s="74" customFormat="1" ht="22.9" customHeight="1" x14ac:dyDescent="0.2">
      <c r="A13" s="1857" t="s">
        <v>229</v>
      </c>
      <c r="B13" s="397" t="s">
        <v>486</v>
      </c>
      <c r="C13" s="94">
        <f t="shared" ref="C13:H14" si="2">SUM(C15+C17)</f>
        <v>1831</v>
      </c>
      <c r="D13" s="94">
        <f t="shared" si="2"/>
        <v>940</v>
      </c>
      <c r="E13" s="94">
        <f t="shared" si="2"/>
        <v>7510</v>
      </c>
      <c r="F13" s="94">
        <f t="shared" si="2"/>
        <v>76646</v>
      </c>
      <c r="G13" s="94">
        <f t="shared" si="2"/>
        <v>39624</v>
      </c>
      <c r="H13" s="112">
        <f t="shared" si="2"/>
        <v>126551</v>
      </c>
      <c r="I13" s="398" t="s">
        <v>487</v>
      </c>
      <c r="J13" s="1859" t="s">
        <v>317</v>
      </c>
    </row>
    <row r="14" spans="1:13" s="74" customFormat="1" ht="22.9" customHeight="1" x14ac:dyDescent="0.2">
      <c r="A14" s="1857"/>
      <c r="B14" s="397" t="s">
        <v>489</v>
      </c>
      <c r="C14" s="94">
        <f t="shared" si="2"/>
        <v>7101</v>
      </c>
      <c r="D14" s="94">
        <f t="shared" si="2"/>
        <v>2611</v>
      </c>
      <c r="E14" s="94">
        <f t="shared" si="2"/>
        <v>42710</v>
      </c>
      <c r="F14" s="94">
        <f t="shared" si="2"/>
        <v>276950</v>
      </c>
      <c r="G14" s="94">
        <f t="shared" si="2"/>
        <v>229164</v>
      </c>
      <c r="H14" s="112">
        <f t="shared" si="2"/>
        <v>558536</v>
      </c>
      <c r="I14" s="398" t="s">
        <v>490</v>
      </c>
      <c r="J14" s="1859"/>
    </row>
    <row r="15" spans="1:13" s="39" customFormat="1" ht="22.9" customHeight="1" x14ac:dyDescent="0.2">
      <c r="A15" s="1860" t="s">
        <v>506</v>
      </c>
      <c r="B15" s="715" t="s">
        <v>486</v>
      </c>
      <c r="C15" s="716">
        <v>232</v>
      </c>
      <c r="D15" s="716">
        <v>784</v>
      </c>
      <c r="E15" s="716">
        <v>532</v>
      </c>
      <c r="F15" s="716">
        <v>24331</v>
      </c>
      <c r="G15" s="716">
        <v>8852</v>
      </c>
      <c r="H15" s="717">
        <f>SUM(C15:G15)</f>
        <v>34731</v>
      </c>
      <c r="I15" s="718" t="s">
        <v>487</v>
      </c>
      <c r="J15" s="1861" t="s">
        <v>507</v>
      </c>
    </row>
    <row r="16" spans="1:13" s="39" customFormat="1" ht="22.9" customHeight="1" x14ac:dyDescent="0.2">
      <c r="A16" s="1860"/>
      <c r="B16" s="715" t="s">
        <v>489</v>
      </c>
      <c r="C16" s="716">
        <v>742</v>
      </c>
      <c r="D16" s="716">
        <v>2179</v>
      </c>
      <c r="E16" s="716">
        <v>3430</v>
      </c>
      <c r="F16" s="716">
        <v>69148</v>
      </c>
      <c r="G16" s="716">
        <v>54859</v>
      </c>
      <c r="H16" s="717">
        <f>SUM(C16:G16)</f>
        <v>130358</v>
      </c>
      <c r="I16" s="718" t="s">
        <v>490</v>
      </c>
      <c r="J16" s="1861"/>
    </row>
    <row r="17" spans="1:10" s="39" customFormat="1" ht="22.9" customHeight="1" x14ac:dyDescent="0.2">
      <c r="A17" s="1860" t="s">
        <v>508</v>
      </c>
      <c r="B17" s="715" t="s">
        <v>486</v>
      </c>
      <c r="C17" s="716">
        <v>1599</v>
      </c>
      <c r="D17" s="716">
        <v>156</v>
      </c>
      <c r="E17" s="716">
        <v>6978</v>
      </c>
      <c r="F17" s="716">
        <v>52315</v>
      </c>
      <c r="G17" s="716">
        <v>30772</v>
      </c>
      <c r="H17" s="717">
        <f>SUM(C17:G17)</f>
        <v>91820</v>
      </c>
      <c r="I17" s="718" t="s">
        <v>487</v>
      </c>
      <c r="J17" s="1861" t="s">
        <v>509</v>
      </c>
    </row>
    <row r="18" spans="1:10" s="39" customFormat="1" ht="22.9" customHeight="1" x14ac:dyDescent="0.2">
      <c r="A18" s="1860"/>
      <c r="B18" s="715" t="s">
        <v>489</v>
      </c>
      <c r="C18" s="716">
        <v>6359</v>
      </c>
      <c r="D18" s="716">
        <v>432</v>
      </c>
      <c r="E18" s="716">
        <v>39280</v>
      </c>
      <c r="F18" s="716">
        <v>207802</v>
      </c>
      <c r="G18" s="716">
        <v>174305</v>
      </c>
      <c r="H18" s="717">
        <f>SUM(C18:G18)</f>
        <v>428178</v>
      </c>
      <c r="I18" s="718" t="s">
        <v>490</v>
      </c>
      <c r="J18" s="1861"/>
    </row>
    <row r="19" spans="1:10" s="15" customFormat="1" ht="22.9" customHeight="1" x14ac:dyDescent="0.2">
      <c r="A19" s="1857" t="s">
        <v>318</v>
      </c>
      <c r="B19" s="397" t="s">
        <v>486</v>
      </c>
      <c r="C19" s="94">
        <f t="shared" ref="C19:H20" si="3">SUM(C21+C23)</f>
        <v>3809</v>
      </c>
      <c r="D19" s="1493">
        <f t="shared" si="3"/>
        <v>0</v>
      </c>
      <c r="E19" s="94">
        <f t="shared" si="3"/>
        <v>10117</v>
      </c>
      <c r="F19" s="94">
        <f t="shared" si="3"/>
        <v>14192</v>
      </c>
      <c r="G19" s="94">
        <f t="shared" si="3"/>
        <v>56245</v>
      </c>
      <c r="H19" s="112">
        <f t="shared" si="3"/>
        <v>84363</v>
      </c>
      <c r="I19" s="398" t="s">
        <v>487</v>
      </c>
      <c r="J19" s="1859" t="s">
        <v>220</v>
      </c>
    </row>
    <row r="20" spans="1:10" s="15" customFormat="1" ht="22.9" customHeight="1" x14ac:dyDescent="0.2">
      <c r="A20" s="1857"/>
      <c r="B20" s="397" t="s">
        <v>489</v>
      </c>
      <c r="C20" s="94">
        <f t="shared" si="3"/>
        <v>16715</v>
      </c>
      <c r="D20" s="1493">
        <f t="shared" si="3"/>
        <v>0</v>
      </c>
      <c r="E20" s="94">
        <f t="shared" si="3"/>
        <v>84893</v>
      </c>
      <c r="F20" s="94">
        <f t="shared" si="3"/>
        <v>59833</v>
      </c>
      <c r="G20" s="94">
        <f t="shared" si="3"/>
        <v>387071</v>
      </c>
      <c r="H20" s="112">
        <f t="shared" si="3"/>
        <v>548512</v>
      </c>
      <c r="I20" s="398" t="s">
        <v>490</v>
      </c>
      <c r="J20" s="1859"/>
    </row>
    <row r="21" spans="1:10" s="39" customFormat="1" ht="22.9" customHeight="1" x14ac:dyDescent="0.2">
      <c r="A21" s="1860" t="s">
        <v>506</v>
      </c>
      <c r="B21" s="715" t="s">
        <v>486</v>
      </c>
      <c r="C21" s="716">
        <v>228</v>
      </c>
      <c r="D21" s="716" t="s">
        <v>16</v>
      </c>
      <c r="E21" s="716">
        <v>1167</v>
      </c>
      <c r="F21" s="716">
        <v>2326</v>
      </c>
      <c r="G21" s="716">
        <v>13196</v>
      </c>
      <c r="H21" s="717">
        <f>SUM(C21:G21)</f>
        <v>16917</v>
      </c>
      <c r="I21" s="718" t="s">
        <v>487</v>
      </c>
      <c r="J21" s="1861" t="s">
        <v>507</v>
      </c>
    </row>
    <row r="22" spans="1:10" s="39" customFormat="1" ht="22.9" customHeight="1" x14ac:dyDescent="0.2">
      <c r="A22" s="1860"/>
      <c r="B22" s="715" t="s">
        <v>489</v>
      </c>
      <c r="C22" s="716">
        <v>892</v>
      </c>
      <c r="D22" s="716" t="s">
        <v>16</v>
      </c>
      <c r="E22" s="716">
        <v>13928</v>
      </c>
      <c r="F22" s="716">
        <v>7996</v>
      </c>
      <c r="G22" s="716">
        <v>90258</v>
      </c>
      <c r="H22" s="717">
        <f>SUM(C22:G22)</f>
        <v>113074</v>
      </c>
      <c r="I22" s="718" t="s">
        <v>490</v>
      </c>
      <c r="J22" s="1861"/>
    </row>
    <row r="23" spans="1:10" s="39" customFormat="1" ht="22.9" customHeight="1" x14ac:dyDescent="0.2">
      <c r="A23" s="1860" t="s">
        <v>508</v>
      </c>
      <c r="B23" s="715" t="s">
        <v>486</v>
      </c>
      <c r="C23" s="716">
        <v>3581</v>
      </c>
      <c r="D23" s="716" t="s">
        <v>16</v>
      </c>
      <c r="E23" s="716">
        <v>8950</v>
      </c>
      <c r="F23" s="716">
        <v>11866</v>
      </c>
      <c r="G23" s="716">
        <v>43049</v>
      </c>
      <c r="H23" s="717">
        <f>SUM(C23:G23)</f>
        <v>67446</v>
      </c>
      <c r="I23" s="718" t="s">
        <v>487</v>
      </c>
      <c r="J23" s="1861" t="s">
        <v>509</v>
      </c>
    </row>
    <row r="24" spans="1:10" s="39" customFormat="1" ht="22.9" customHeight="1" x14ac:dyDescent="0.2">
      <c r="A24" s="1867"/>
      <c r="B24" s="719" t="s">
        <v>489</v>
      </c>
      <c r="C24" s="720">
        <v>15823</v>
      </c>
      <c r="D24" s="720" t="s">
        <v>16</v>
      </c>
      <c r="E24" s="720">
        <v>70965</v>
      </c>
      <c r="F24" s="720">
        <v>51837</v>
      </c>
      <c r="G24" s="720">
        <v>296813</v>
      </c>
      <c r="H24" s="721">
        <f>SUM(C24:G24)</f>
        <v>435438</v>
      </c>
      <c r="I24" s="722" t="s">
        <v>490</v>
      </c>
      <c r="J24" s="1866"/>
    </row>
    <row r="25" spans="1:10" s="15" customFormat="1" ht="22.9" customHeight="1" x14ac:dyDescent="0.2">
      <c r="A25" s="1856" t="s">
        <v>319</v>
      </c>
      <c r="B25" s="723" t="s">
        <v>486</v>
      </c>
      <c r="C25" s="724">
        <f t="shared" ref="C25:H26" si="4">SUM(C27+C29)</f>
        <v>457</v>
      </c>
      <c r="D25" s="1494">
        <f t="shared" si="4"/>
        <v>0</v>
      </c>
      <c r="E25" s="724">
        <f t="shared" si="4"/>
        <v>1658</v>
      </c>
      <c r="F25" s="724">
        <f t="shared" si="4"/>
        <v>14856</v>
      </c>
      <c r="G25" s="724">
        <f t="shared" si="4"/>
        <v>12719</v>
      </c>
      <c r="H25" s="725">
        <f t="shared" si="4"/>
        <v>29690</v>
      </c>
      <c r="I25" s="726" t="s">
        <v>487</v>
      </c>
      <c r="J25" s="1858" t="s">
        <v>219</v>
      </c>
    </row>
    <row r="26" spans="1:10" s="15" customFormat="1" ht="22.9" customHeight="1" x14ac:dyDescent="0.2">
      <c r="A26" s="1857"/>
      <c r="B26" s="397" t="s">
        <v>489</v>
      </c>
      <c r="C26" s="94">
        <f t="shared" si="4"/>
        <v>2044</v>
      </c>
      <c r="D26" s="1493">
        <f t="shared" si="4"/>
        <v>0</v>
      </c>
      <c r="E26" s="94">
        <f t="shared" si="4"/>
        <v>11323</v>
      </c>
      <c r="F26" s="94">
        <f t="shared" si="4"/>
        <v>60491</v>
      </c>
      <c r="G26" s="94">
        <f t="shared" si="4"/>
        <v>81544</v>
      </c>
      <c r="H26" s="112">
        <f t="shared" si="4"/>
        <v>155402</v>
      </c>
      <c r="I26" s="398" t="s">
        <v>490</v>
      </c>
      <c r="J26" s="1859"/>
    </row>
    <row r="27" spans="1:10" s="39" customFormat="1" ht="22.9" customHeight="1" x14ac:dyDescent="0.2">
      <c r="A27" s="1860" t="s">
        <v>506</v>
      </c>
      <c r="B27" s="715" t="s">
        <v>486</v>
      </c>
      <c r="C27" s="716">
        <v>9</v>
      </c>
      <c r="D27" s="716" t="s">
        <v>16</v>
      </c>
      <c r="E27" s="716">
        <v>90</v>
      </c>
      <c r="F27" s="716">
        <v>549</v>
      </c>
      <c r="G27" s="716">
        <v>2437</v>
      </c>
      <c r="H27" s="717">
        <f>SUM(C27:G27)</f>
        <v>3085</v>
      </c>
      <c r="I27" s="718" t="s">
        <v>487</v>
      </c>
      <c r="J27" s="1861" t="s">
        <v>507</v>
      </c>
    </row>
    <row r="28" spans="1:10" s="39" customFormat="1" ht="22.9" customHeight="1" x14ac:dyDescent="0.2">
      <c r="A28" s="1860"/>
      <c r="B28" s="715" t="s">
        <v>489</v>
      </c>
      <c r="C28" s="716">
        <v>33</v>
      </c>
      <c r="D28" s="716" t="s">
        <v>16</v>
      </c>
      <c r="E28" s="716">
        <v>751</v>
      </c>
      <c r="F28" s="716">
        <v>1808</v>
      </c>
      <c r="G28" s="716">
        <v>15896</v>
      </c>
      <c r="H28" s="717">
        <f>SUM(C28:G28)</f>
        <v>18488</v>
      </c>
      <c r="I28" s="718" t="s">
        <v>490</v>
      </c>
      <c r="J28" s="1861"/>
    </row>
    <row r="29" spans="1:10" s="39" customFormat="1" ht="22.9" customHeight="1" x14ac:dyDescent="0.2">
      <c r="A29" s="1860" t="s">
        <v>508</v>
      </c>
      <c r="B29" s="715" t="s">
        <v>486</v>
      </c>
      <c r="C29" s="716">
        <v>448</v>
      </c>
      <c r="D29" s="716" t="s">
        <v>16</v>
      </c>
      <c r="E29" s="716">
        <v>1568</v>
      </c>
      <c r="F29" s="716">
        <v>14307</v>
      </c>
      <c r="G29" s="716">
        <v>10282</v>
      </c>
      <c r="H29" s="717">
        <f>SUM(C29:G29)</f>
        <v>26605</v>
      </c>
      <c r="I29" s="718" t="s">
        <v>487</v>
      </c>
      <c r="J29" s="1861" t="s">
        <v>509</v>
      </c>
    </row>
    <row r="30" spans="1:10" s="39" customFormat="1" ht="22.9" customHeight="1" x14ac:dyDescent="0.2">
      <c r="A30" s="1860"/>
      <c r="B30" s="715" t="s">
        <v>489</v>
      </c>
      <c r="C30" s="716">
        <v>2011</v>
      </c>
      <c r="D30" s="716" t="s">
        <v>16</v>
      </c>
      <c r="E30" s="716">
        <v>10572</v>
      </c>
      <c r="F30" s="716">
        <v>58683</v>
      </c>
      <c r="G30" s="716">
        <v>65648</v>
      </c>
      <c r="H30" s="717">
        <f>SUM(C30:G30)</f>
        <v>136914</v>
      </c>
      <c r="I30" s="718" t="s">
        <v>490</v>
      </c>
      <c r="J30" s="1861"/>
    </row>
    <row r="31" spans="1:10" s="15" customFormat="1" ht="22.9" customHeight="1" x14ac:dyDescent="0.2">
      <c r="A31" s="1857" t="s">
        <v>320</v>
      </c>
      <c r="B31" s="397" t="s">
        <v>486</v>
      </c>
      <c r="C31" s="94">
        <f t="shared" ref="C31:H32" si="5">SUM(C33+C35)</f>
        <v>687</v>
      </c>
      <c r="D31" s="1493">
        <f t="shared" si="5"/>
        <v>0</v>
      </c>
      <c r="E31" s="94">
        <f t="shared" si="5"/>
        <v>1085</v>
      </c>
      <c r="F31" s="94">
        <f t="shared" si="5"/>
        <v>633</v>
      </c>
      <c r="G31" s="94">
        <f t="shared" si="5"/>
        <v>10016</v>
      </c>
      <c r="H31" s="112">
        <f t="shared" si="5"/>
        <v>12421</v>
      </c>
      <c r="I31" s="398" t="s">
        <v>487</v>
      </c>
      <c r="J31" s="1859" t="s">
        <v>218</v>
      </c>
    </row>
    <row r="32" spans="1:10" s="15" customFormat="1" ht="22.9" customHeight="1" x14ac:dyDescent="0.2">
      <c r="A32" s="1857"/>
      <c r="B32" s="397" t="s">
        <v>489</v>
      </c>
      <c r="C32" s="94">
        <f t="shared" si="5"/>
        <v>2473</v>
      </c>
      <c r="D32" s="1493">
        <f t="shared" si="5"/>
        <v>0</v>
      </c>
      <c r="E32" s="94">
        <f t="shared" si="5"/>
        <v>9021</v>
      </c>
      <c r="F32" s="94">
        <f t="shared" si="5"/>
        <v>2680</v>
      </c>
      <c r="G32" s="94">
        <f t="shared" si="5"/>
        <v>73870</v>
      </c>
      <c r="H32" s="112">
        <f t="shared" si="5"/>
        <v>88044</v>
      </c>
      <c r="I32" s="398" t="s">
        <v>490</v>
      </c>
      <c r="J32" s="1859"/>
    </row>
    <row r="33" spans="1:10" s="39" customFormat="1" ht="22.9" customHeight="1" x14ac:dyDescent="0.2">
      <c r="A33" s="1860" t="s">
        <v>506</v>
      </c>
      <c r="B33" s="715" t="s">
        <v>486</v>
      </c>
      <c r="C33" s="716">
        <v>26</v>
      </c>
      <c r="D33" s="716" t="s">
        <v>16</v>
      </c>
      <c r="E33" s="716">
        <v>95</v>
      </c>
      <c r="F33" s="716">
        <v>97</v>
      </c>
      <c r="G33" s="716">
        <v>1557</v>
      </c>
      <c r="H33" s="717">
        <f>SUM(C33:G33)</f>
        <v>1775</v>
      </c>
      <c r="I33" s="718" t="s">
        <v>487</v>
      </c>
      <c r="J33" s="1861" t="s">
        <v>507</v>
      </c>
    </row>
    <row r="34" spans="1:10" s="39" customFormat="1" ht="22.9" customHeight="1" x14ac:dyDescent="0.2">
      <c r="A34" s="1860"/>
      <c r="B34" s="715" t="s">
        <v>489</v>
      </c>
      <c r="C34" s="716">
        <v>53</v>
      </c>
      <c r="D34" s="716" t="s">
        <v>16</v>
      </c>
      <c r="E34" s="716">
        <v>898</v>
      </c>
      <c r="F34" s="716">
        <v>355</v>
      </c>
      <c r="G34" s="716">
        <v>12529</v>
      </c>
      <c r="H34" s="717">
        <f>SUM(C34:G34)</f>
        <v>13835</v>
      </c>
      <c r="I34" s="718" t="s">
        <v>490</v>
      </c>
      <c r="J34" s="1861"/>
    </row>
    <row r="35" spans="1:10" s="39" customFormat="1" ht="22.9" customHeight="1" x14ac:dyDescent="0.2">
      <c r="A35" s="1860" t="s">
        <v>508</v>
      </c>
      <c r="B35" s="715" t="s">
        <v>486</v>
      </c>
      <c r="C35" s="716">
        <v>661</v>
      </c>
      <c r="D35" s="716" t="s">
        <v>16</v>
      </c>
      <c r="E35" s="716">
        <v>990</v>
      </c>
      <c r="F35" s="716">
        <v>536</v>
      </c>
      <c r="G35" s="716">
        <v>8459</v>
      </c>
      <c r="H35" s="717">
        <f>SUM(C35:G35)</f>
        <v>10646</v>
      </c>
      <c r="I35" s="718" t="s">
        <v>487</v>
      </c>
      <c r="J35" s="1861" t="s">
        <v>509</v>
      </c>
    </row>
    <row r="36" spans="1:10" s="39" customFormat="1" ht="22.9" customHeight="1" x14ac:dyDescent="0.2">
      <c r="A36" s="1860"/>
      <c r="B36" s="715" t="s">
        <v>489</v>
      </c>
      <c r="C36" s="716">
        <v>2420</v>
      </c>
      <c r="D36" s="716" t="s">
        <v>16</v>
      </c>
      <c r="E36" s="716">
        <v>8123</v>
      </c>
      <c r="F36" s="716">
        <v>2325</v>
      </c>
      <c r="G36" s="716">
        <v>61341</v>
      </c>
      <c r="H36" s="717">
        <f>SUM(C36:G36)</f>
        <v>74209</v>
      </c>
      <c r="I36" s="718" t="s">
        <v>490</v>
      </c>
      <c r="J36" s="1861"/>
    </row>
    <row r="37" spans="1:10" s="15" customFormat="1" ht="22.9" customHeight="1" x14ac:dyDescent="0.2">
      <c r="A37" s="1857" t="s">
        <v>321</v>
      </c>
      <c r="B37" s="397" t="s">
        <v>486</v>
      </c>
      <c r="C37" s="94">
        <f t="shared" ref="C37:H38" si="6">SUM(C39+C41)</f>
        <v>350</v>
      </c>
      <c r="D37" s="1493">
        <f t="shared" si="6"/>
        <v>0</v>
      </c>
      <c r="E37" s="94">
        <f t="shared" si="6"/>
        <v>772</v>
      </c>
      <c r="F37" s="94">
        <f t="shared" si="6"/>
        <v>2504</v>
      </c>
      <c r="G37" s="94">
        <f t="shared" si="6"/>
        <v>6680</v>
      </c>
      <c r="H37" s="112">
        <f t="shared" si="6"/>
        <v>10306</v>
      </c>
      <c r="I37" s="398" t="s">
        <v>487</v>
      </c>
      <c r="J37" s="1859" t="s">
        <v>217</v>
      </c>
    </row>
    <row r="38" spans="1:10" s="15" customFormat="1" ht="22.9" customHeight="1" x14ac:dyDescent="0.2">
      <c r="A38" s="1857"/>
      <c r="B38" s="397" t="s">
        <v>489</v>
      </c>
      <c r="C38" s="94">
        <f t="shared" si="6"/>
        <v>1120</v>
      </c>
      <c r="D38" s="1493">
        <f t="shared" si="6"/>
        <v>0</v>
      </c>
      <c r="E38" s="94">
        <f t="shared" si="6"/>
        <v>4994</v>
      </c>
      <c r="F38" s="94">
        <f t="shared" si="6"/>
        <v>9899</v>
      </c>
      <c r="G38" s="94">
        <f t="shared" si="6"/>
        <v>38261</v>
      </c>
      <c r="H38" s="112">
        <f t="shared" si="6"/>
        <v>54274</v>
      </c>
      <c r="I38" s="398" t="s">
        <v>490</v>
      </c>
      <c r="J38" s="1859"/>
    </row>
    <row r="39" spans="1:10" s="39" customFormat="1" ht="22.9" customHeight="1" x14ac:dyDescent="0.2">
      <c r="A39" s="1860" t="s">
        <v>506</v>
      </c>
      <c r="B39" s="715" t="s">
        <v>486</v>
      </c>
      <c r="C39" s="716">
        <v>14</v>
      </c>
      <c r="D39" s="716" t="s">
        <v>16</v>
      </c>
      <c r="E39" s="716">
        <v>99</v>
      </c>
      <c r="F39" s="716">
        <v>2018</v>
      </c>
      <c r="G39" s="716">
        <v>1434</v>
      </c>
      <c r="H39" s="717">
        <f>SUM(C39:G39)</f>
        <v>3565</v>
      </c>
      <c r="I39" s="718" t="s">
        <v>487</v>
      </c>
      <c r="J39" s="1861" t="s">
        <v>507</v>
      </c>
    </row>
    <row r="40" spans="1:10" s="39" customFormat="1" ht="22.9" customHeight="1" x14ac:dyDescent="0.2">
      <c r="A40" s="1860"/>
      <c r="B40" s="715" t="s">
        <v>489</v>
      </c>
      <c r="C40" s="716">
        <v>68</v>
      </c>
      <c r="D40" s="716" t="s">
        <v>16</v>
      </c>
      <c r="E40" s="716">
        <v>752</v>
      </c>
      <c r="F40" s="716">
        <v>8111</v>
      </c>
      <c r="G40" s="716">
        <v>8187</v>
      </c>
      <c r="H40" s="717">
        <f>SUM(C40:G40)</f>
        <v>17118</v>
      </c>
      <c r="I40" s="718" t="s">
        <v>490</v>
      </c>
      <c r="J40" s="1861"/>
    </row>
    <row r="41" spans="1:10" s="39" customFormat="1" ht="22.9" customHeight="1" x14ac:dyDescent="0.2">
      <c r="A41" s="1860" t="s">
        <v>508</v>
      </c>
      <c r="B41" s="715" t="s">
        <v>486</v>
      </c>
      <c r="C41" s="716">
        <v>336</v>
      </c>
      <c r="D41" s="716" t="s">
        <v>16</v>
      </c>
      <c r="E41" s="716">
        <v>673</v>
      </c>
      <c r="F41" s="716">
        <v>486</v>
      </c>
      <c r="G41" s="716">
        <v>5246</v>
      </c>
      <c r="H41" s="717">
        <f>SUM(C41:G41)</f>
        <v>6741</v>
      </c>
      <c r="I41" s="718" t="s">
        <v>487</v>
      </c>
      <c r="J41" s="1861" t="s">
        <v>509</v>
      </c>
    </row>
    <row r="42" spans="1:10" s="39" customFormat="1" ht="22.9" customHeight="1" x14ac:dyDescent="0.2">
      <c r="A42" s="1867"/>
      <c r="B42" s="719" t="s">
        <v>489</v>
      </c>
      <c r="C42" s="720">
        <v>1052</v>
      </c>
      <c r="D42" s="720" t="s">
        <v>16</v>
      </c>
      <c r="E42" s="720">
        <v>4242</v>
      </c>
      <c r="F42" s="720">
        <v>1788</v>
      </c>
      <c r="G42" s="720">
        <v>30074</v>
      </c>
      <c r="H42" s="721">
        <f>SUM(C42:G42)</f>
        <v>37156</v>
      </c>
      <c r="I42" s="722" t="s">
        <v>490</v>
      </c>
      <c r="J42" s="1866"/>
    </row>
    <row r="43" spans="1:10" s="15" customFormat="1" ht="22.9" customHeight="1" x14ac:dyDescent="0.2">
      <c r="A43" s="1856" t="s">
        <v>510</v>
      </c>
      <c r="B43" s="723" t="s">
        <v>486</v>
      </c>
      <c r="C43" s="724">
        <f t="shared" ref="C43:H44" si="7">SUM(C45+C47)</f>
        <v>47</v>
      </c>
      <c r="D43" s="1494">
        <f t="shared" si="7"/>
        <v>0</v>
      </c>
      <c r="E43" s="724">
        <f t="shared" si="7"/>
        <v>216</v>
      </c>
      <c r="F43" s="724">
        <f t="shared" si="7"/>
        <v>45</v>
      </c>
      <c r="G43" s="724">
        <f t="shared" si="7"/>
        <v>583</v>
      </c>
      <c r="H43" s="725">
        <f t="shared" si="7"/>
        <v>891</v>
      </c>
      <c r="I43" s="726" t="s">
        <v>487</v>
      </c>
      <c r="J43" s="1858" t="s">
        <v>1026</v>
      </c>
    </row>
    <row r="44" spans="1:10" s="15" customFormat="1" ht="22.9" customHeight="1" x14ac:dyDescent="0.2">
      <c r="A44" s="1857"/>
      <c r="B44" s="397" t="s">
        <v>489</v>
      </c>
      <c r="C44" s="94">
        <f t="shared" si="7"/>
        <v>158</v>
      </c>
      <c r="D44" s="1493">
        <f t="shared" si="7"/>
        <v>0</v>
      </c>
      <c r="E44" s="94">
        <f t="shared" si="7"/>
        <v>1519</v>
      </c>
      <c r="F44" s="94">
        <f t="shared" si="7"/>
        <v>203</v>
      </c>
      <c r="G44" s="94">
        <f t="shared" si="7"/>
        <v>4340</v>
      </c>
      <c r="H44" s="112">
        <f t="shared" si="7"/>
        <v>6220</v>
      </c>
      <c r="I44" s="398" t="s">
        <v>490</v>
      </c>
      <c r="J44" s="1859"/>
    </row>
    <row r="45" spans="1:10" s="39" customFormat="1" ht="22.9" customHeight="1" x14ac:dyDescent="0.2">
      <c r="A45" s="1860" t="s">
        <v>506</v>
      </c>
      <c r="B45" s="715" t="s">
        <v>486</v>
      </c>
      <c r="C45" s="716">
        <v>2</v>
      </c>
      <c r="D45" s="716" t="s">
        <v>16</v>
      </c>
      <c r="E45" s="716">
        <v>12</v>
      </c>
      <c r="F45" s="716" t="s">
        <v>16</v>
      </c>
      <c r="G45" s="716">
        <v>40</v>
      </c>
      <c r="H45" s="717">
        <f>SUM(C45:G45)</f>
        <v>54</v>
      </c>
      <c r="I45" s="718" t="s">
        <v>487</v>
      </c>
      <c r="J45" s="1861" t="s">
        <v>507</v>
      </c>
    </row>
    <row r="46" spans="1:10" s="39" customFormat="1" ht="22.9" customHeight="1" x14ac:dyDescent="0.2">
      <c r="A46" s="1860"/>
      <c r="B46" s="715" t="s">
        <v>489</v>
      </c>
      <c r="C46" s="716">
        <v>9</v>
      </c>
      <c r="D46" s="716" t="s">
        <v>16</v>
      </c>
      <c r="E46" s="716">
        <v>95</v>
      </c>
      <c r="F46" s="716" t="s">
        <v>16</v>
      </c>
      <c r="G46" s="716">
        <v>342</v>
      </c>
      <c r="H46" s="717">
        <f>SUM(C46:G46)</f>
        <v>446</v>
      </c>
      <c r="I46" s="718" t="s">
        <v>490</v>
      </c>
      <c r="J46" s="1861"/>
    </row>
    <row r="47" spans="1:10" s="39" customFormat="1" ht="22.9" customHeight="1" x14ac:dyDescent="0.2">
      <c r="A47" s="1860" t="s">
        <v>508</v>
      </c>
      <c r="B47" s="715" t="s">
        <v>486</v>
      </c>
      <c r="C47" s="716">
        <v>45</v>
      </c>
      <c r="D47" s="716" t="s">
        <v>16</v>
      </c>
      <c r="E47" s="716">
        <v>204</v>
      </c>
      <c r="F47" s="716">
        <v>45</v>
      </c>
      <c r="G47" s="716">
        <v>543</v>
      </c>
      <c r="H47" s="717">
        <f>SUM(C47:G47)</f>
        <v>837</v>
      </c>
      <c r="I47" s="718" t="s">
        <v>487</v>
      </c>
      <c r="J47" s="1861" t="s">
        <v>509</v>
      </c>
    </row>
    <row r="48" spans="1:10" s="39" customFormat="1" ht="22.9" customHeight="1" x14ac:dyDescent="0.2">
      <c r="A48" s="1860"/>
      <c r="B48" s="715" t="s">
        <v>489</v>
      </c>
      <c r="C48" s="716">
        <v>149</v>
      </c>
      <c r="D48" s="716" t="s">
        <v>16</v>
      </c>
      <c r="E48" s="716">
        <v>1424</v>
      </c>
      <c r="F48" s="716">
        <v>203</v>
      </c>
      <c r="G48" s="716">
        <v>3998</v>
      </c>
      <c r="H48" s="717">
        <f>SUM(C48:G48)</f>
        <v>5774</v>
      </c>
      <c r="I48" s="718" t="s">
        <v>490</v>
      </c>
      <c r="J48" s="1861"/>
    </row>
    <row r="49" spans="1:10" s="46" customFormat="1" ht="22.9" customHeight="1" x14ac:dyDescent="0.2">
      <c r="A49" s="1857" t="s">
        <v>511</v>
      </c>
      <c r="B49" s="397" t="s">
        <v>486</v>
      </c>
      <c r="C49" s="94">
        <f t="shared" ref="C49:H50" si="8">SUM(C51+C53)</f>
        <v>410</v>
      </c>
      <c r="D49" s="94">
        <f t="shared" si="8"/>
        <v>39</v>
      </c>
      <c r="E49" s="94">
        <f t="shared" si="8"/>
        <v>423</v>
      </c>
      <c r="F49" s="94">
        <f t="shared" si="8"/>
        <v>2638</v>
      </c>
      <c r="G49" s="94">
        <f t="shared" si="8"/>
        <v>9905</v>
      </c>
      <c r="H49" s="112">
        <f t="shared" si="8"/>
        <v>13415</v>
      </c>
      <c r="I49" s="398" t="s">
        <v>487</v>
      </c>
      <c r="J49" s="1859" t="s">
        <v>708</v>
      </c>
    </row>
    <row r="50" spans="1:10" s="46" customFormat="1" ht="22.9" customHeight="1" x14ac:dyDescent="0.2">
      <c r="A50" s="1857"/>
      <c r="B50" s="397" t="s">
        <v>489</v>
      </c>
      <c r="C50" s="94">
        <f t="shared" si="8"/>
        <v>1552</v>
      </c>
      <c r="D50" s="94">
        <f t="shared" si="8"/>
        <v>82</v>
      </c>
      <c r="E50" s="94">
        <f t="shared" si="8"/>
        <v>3559</v>
      </c>
      <c r="F50" s="94">
        <f t="shared" si="8"/>
        <v>6958</v>
      </c>
      <c r="G50" s="94">
        <f t="shared" si="8"/>
        <v>69994</v>
      </c>
      <c r="H50" s="112">
        <f t="shared" si="8"/>
        <v>82145</v>
      </c>
      <c r="I50" s="398" t="s">
        <v>490</v>
      </c>
      <c r="J50" s="1859"/>
    </row>
    <row r="51" spans="1:10" s="39" customFormat="1" ht="22.9" customHeight="1" x14ac:dyDescent="0.2">
      <c r="A51" s="1860" t="s">
        <v>506</v>
      </c>
      <c r="B51" s="715" t="s">
        <v>486</v>
      </c>
      <c r="C51" s="716">
        <v>45</v>
      </c>
      <c r="D51" s="716" t="s">
        <v>16</v>
      </c>
      <c r="E51" s="716">
        <v>95</v>
      </c>
      <c r="F51" s="716">
        <v>578</v>
      </c>
      <c r="G51" s="716">
        <v>3216</v>
      </c>
      <c r="H51" s="717">
        <f>SUM(C51:G51)</f>
        <v>3934</v>
      </c>
      <c r="I51" s="718" t="s">
        <v>487</v>
      </c>
      <c r="J51" s="1861" t="s">
        <v>507</v>
      </c>
    </row>
    <row r="52" spans="1:10" s="39" customFormat="1" ht="22.9" customHeight="1" x14ac:dyDescent="0.2">
      <c r="A52" s="1860"/>
      <c r="B52" s="715" t="s">
        <v>489</v>
      </c>
      <c r="C52" s="716">
        <v>194</v>
      </c>
      <c r="D52" s="716" t="s">
        <v>16</v>
      </c>
      <c r="E52" s="716">
        <v>813</v>
      </c>
      <c r="F52" s="716">
        <v>1472</v>
      </c>
      <c r="G52" s="716">
        <v>21200</v>
      </c>
      <c r="H52" s="717">
        <f>SUM(C52:G52)</f>
        <v>23679</v>
      </c>
      <c r="I52" s="718" t="s">
        <v>490</v>
      </c>
      <c r="J52" s="1861"/>
    </row>
    <row r="53" spans="1:10" s="39" customFormat="1" ht="22.9" customHeight="1" x14ac:dyDescent="0.2">
      <c r="A53" s="1860" t="s">
        <v>508</v>
      </c>
      <c r="B53" s="715" t="s">
        <v>486</v>
      </c>
      <c r="C53" s="716">
        <v>365</v>
      </c>
      <c r="D53" s="716">
        <v>39</v>
      </c>
      <c r="E53" s="716">
        <v>328</v>
      </c>
      <c r="F53" s="716">
        <v>2060</v>
      </c>
      <c r="G53" s="716">
        <v>6689</v>
      </c>
      <c r="H53" s="717">
        <f>SUM(C53:G53)</f>
        <v>9481</v>
      </c>
      <c r="I53" s="718" t="s">
        <v>487</v>
      </c>
      <c r="J53" s="1861" t="s">
        <v>509</v>
      </c>
    </row>
    <row r="54" spans="1:10" s="39" customFormat="1" ht="22.9" customHeight="1" x14ac:dyDescent="0.2">
      <c r="A54" s="1860"/>
      <c r="B54" s="715" t="s">
        <v>489</v>
      </c>
      <c r="C54" s="716">
        <v>1358</v>
      </c>
      <c r="D54" s="716">
        <v>82</v>
      </c>
      <c r="E54" s="716">
        <v>2746</v>
      </c>
      <c r="F54" s="716">
        <v>5486</v>
      </c>
      <c r="G54" s="716">
        <v>48794</v>
      </c>
      <c r="H54" s="717">
        <f>SUM(C54:G54)</f>
        <v>58466</v>
      </c>
      <c r="I54" s="718" t="s">
        <v>490</v>
      </c>
      <c r="J54" s="1861"/>
    </row>
    <row r="55" spans="1:10" s="46" customFormat="1" ht="22.9" customHeight="1" x14ac:dyDescent="0.2">
      <c r="A55" s="1857" t="s">
        <v>222</v>
      </c>
      <c r="B55" s="397" t="s">
        <v>486</v>
      </c>
      <c r="C55" s="94">
        <f t="shared" ref="C55:H56" si="9">SUM(C57+C59)</f>
        <v>668</v>
      </c>
      <c r="D55" s="1493">
        <f t="shared" si="9"/>
        <v>0</v>
      </c>
      <c r="E55" s="94">
        <f t="shared" si="9"/>
        <v>746</v>
      </c>
      <c r="F55" s="94">
        <f t="shared" si="9"/>
        <v>593</v>
      </c>
      <c r="G55" s="94">
        <f t="shared" si="9"/>
        <v>1492</v>
      </c>
      <c r="H55" s="112">
        <f t="shared" si="9"/>
        <v>3499</v>
      </c>
      <c r="I55" s="398" t="s">
        <v>487</v>
      </c>
      <c r="J55" s="1859" t="s">
        <v>216</v>
      </c>
    </row>
    <row r="56" spans="1:10" s="46" customFormat="1" ht="22.9" customHeight="1" x14ac:dyDescent="0.2">
      <c r="A56" s="1857"/>
      <c r="B56" s="397" t="s">
        <v>489</v>
      </c>
      <c r="C56" s="94">
        <f t="shared" si="9"/>
        <v>2129</v>
      </c>
      <c r="D56" s="1493">
        <f t="shared" si="9"/>
        <v>0</v>
      </c>
      <c r="E56" s="94">
        <f t="shared" si="9"/>
        <v>7063</v>
      </c>
      <c r="F56" s="94">
        <f t="shared" si="9"/>
        <v>2382</v>
      </c>
      <c r="G56" s="94">
        <f t="shared" si="9"/>
        <v>12258</v>
      </c>
      <c r="H56" s="112">
        <f t="shared" si="9"/>
        <v>23832</v>
      </c>
      <c r="I56" s="398" t="s">
        <v>490</v>
      </c>
      <c r="J56" s="1859"/>
    </row>
    <row r="57" spans="1:10" s="39" customFormat="1" ht="22.9" customHeight="1" x14ac:dyDescent="0.2">
      <c r="A57" s="1860" t="s">
        <v>506</v>
      </c>
      <c r="B57" s="715" t="s">
        <v>486</v>
      </c>
      <c r="C57" s="716">
        <v>26</v>
      </c>
      <c r="D57" s="716" t="s">
        <v>16</v>
      </c>
      <c r="E57" s="716">
        <v>69</v>
      </c>
      <c r="F57" s="716">
        <v>527</v>
      </c>
      <c r="G57" s="716">
        <v>601</v>
      </c>
      <c r="H57" s="717">
        <f>SUM(C57:G57)</f>
        <v>1223</v>
      </c>
      <c r="I57" s="718" t="s">
        <v>487</v>
      </c>
      <c r="J57" s="1861" t="s">
        <v>507</v>
      </c>
    </row>
    <row r="58" spans="1:10" s="39" customFormat="1" ht="22.9" customHeight="1" x14ac:dyDescent="0.2">
      <c r="A58" s="1860"/>
      <c r="B58" s="715" t="s">
        <v>489</v>
      </c>
      <c r="C58" s="716">
        <v>78</v>
      </c>
      <c r="D58" s="716" t="s">
        <v>16</v>
      </c>
      <c r="E58" s="716">
        <v>732</v>
      </c>
      <c r="F58" s="716">
        <v>2113</v>
      </c>
      <c r="G58" s="716">
        <v>3566</v>
      </c>
      <c r="H58" s="717">
        <f>SUM(C58:G58)</f>
        <v>6489</v>
      </c>
      <c r="I58" s="718" t="s">
        <v>490</v>
      </c>
      <c r="J58" s="1861"/>
    </row>
    <row r="59" spans="1:10" s="39" customFormat="1" ht="22.9" customHeight="1" x14ac:dyDescent="0.2">
      <c r="A59" s="1862" t="s">
        <v>508</v>
      </c>
      <c r="B59" s="841" t="s">
        <v>486</v>
      </c>
      <c r="C59" s="842">
        <v>642</v>
      </c>
      <c r="D59" s="842" t="s">
        <v>16</v>
      </c>
      <c r="E59" s="842">
        <v>677</v>
      </c>
      <c r="F59" s="842">
        <v>66</v>
      </c>
      <c r="G59" s="842">
        <v>891</v>
      </c>
      <c r="H59" s="843">
        <f>SUM(C59:G59)</f>
        <v>2276</v>
      </c>
      <c r="I59" s="844" t="s">
        <v>487</v>
      </c>
      <c r="J59" s="1864" t="s">
        <v>509</v>
      </c>
    </row>
    <row r="60" spans="1:10" s="39" customFormat="1" ht="22.9" customHeight="1" x14ac:dyDescent="0.2">
      <c r="A60" s="1863"/>
      <c r="B60" s="845" t="s">
        <v>489</v>
      </c>
      <c r="C60" s="846">
        <v>2051</v>
      </c>
      <c r="D60" s="846" t="s">
        <v>16</v>
      </c>
      <c r="E60" s="846">
        <v>6331</v>
      </c>
      <c r="F60" s="846">
        <v>269</v>
      </c>
      <c r="G60" s="846">
        <v>8692</v>
      </c>
      <c r="H60" s="847">
        <f>SUM(C60:G60)</f>
        <v>17343</v>
      </c>
      <c r="I60" s="848" t="s">
        <v>490</v>
      </c>
      <c r="J60" s="1865"/>
    </row>
  </sheetData>
  <mergeCells count="64">
    <mergeCell ref="A1:J1"/>
    <mergeCell ref="A2:J2"/>
    <mergeCell ref="A3:J3"/>
    <mergeCell ref="B4:I4"/>
    <mergeCell ref="I5:I6"/>
    <mergeCell ref="J5:J6"/>
    <mergeCell ref="B5:B6"/>
    <mergeCell ref="A5:A6"/>
    <mergeCell ref="H5:H6"/>
    <mergeCell ref="C5:G5"/>
    <mergeCell ref="A7:A8"/>
    <mergeCell ref="J7:J8"/>
    <mergeCell ref="A9:A10"/>
    <mergeCell ref="J9:J10"/>
    <mergeCell ref="A11:A12"/>
    <mergeCell ref="J11:J12"/>
    <mergeCell ref="A13:A14"/>
    <mergeCell ref="J13:J14"/>
    <mergeCell ref="A15:A16"/>
    <mergeCell ref="J15:J16"/>
    <mergeCell ref="A17:A18"/>
    <mergeCell ref="J17:J18"/>
    <mergeCell ref="A19:A20"/>
    <mergeCell ref="J19:J20"/>
    <mergeCell ref="A21:A22"/>
    <mergeCell ref="J21:J22"/>
    <mergeCell ref="A23:A24"/>
    <mergeCell ref="J23:J24"/>
    <mergeCell ref="A25:A26"/>
    <mergeCell ref="J25:J26"/>
    <mergeCell ref="A27:A28"/>
    <mergeCell ref="J27:J28"/>
    <mergeCell ref="A29:A30"/>
    <mergeCell ref="J29:J30"/>
    <mergeCell ref="J41:J42"/>
    <mergeCell ref="A31:A32"/>
    <mergeCell ref="J31:J32"/>
    <mergeCell ref="A33:A34"/>
    <mergeCell ref="J33:J34"/>
    <mergeCell ref="A35:A36"/>
    <mergeCell ref="J35:J36"/>
    <mergeCell ref="A37:A38"/>
    <mergeCell ref="J37:J38"/>
    <mergeCell ref="A39:A40"/>
    <mergeCell ref="J39:J40"/>
    <mergeCell ref="A41:A42"/>
    <mergeCell ref="A59:A60"/>
    <mergeCell ref="J59:J60"/>
    <mergeCell ref="A49:A50"/>
    <mergeCell ref="J49:J50"/>
    <mergeCell ref="A51:A52"/>
    <mergeCell ref="J51:J52"/>
    <mergeCell ref="A53:A54"/>
    <mergeCell ref="J53:J54"/>
    <mergeCell ref="A55:A56"/>
    <mergeCell ref="J55:J56"/>
    <mergeCell ref="A57:A58"/>
    <mergeCell ref="J57:J58"/>
    <mergeCell ref="A43:A44"/>
    <mergeCell ref="J43:J44"/>
    <mergeCell ref="A45:A46"/>
    <mergeCell ref="J45:J46"/>
    <mergeCell ref="A47:A48"/>
    <mergeCell ref="J47:J48"/>
  </mergeCells>
  <printOptions horizontalCentered="1"/>
  <pageMargins left="0.5" right="0.5" top="0.5" bottom="0.5" header="0" footer="0"/>
  <pageSetup paperSize="9" scale="89" fitToHeight="0" orientation="landscape" r:id="rId1"/>
  <headerFooter alignWithMargins="0">
    <oddFooter>&amp;C&amp;P</oddFooter>
  </headerFooter>
  <rowBreaks count="2" manualBreakCount="2">
    <brk id="24" max="9" man="1"/>
    <brk id="4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BB0D-BBEA-41DC-A8EA-9CBAD57226E8}">
  <sheetPr>
    <tabColor theme="4"/>
    <pageSetUpPr fitToPage="1"/>
  </sheetPr>
  <dimension ref="A1:I14"/>
  <sheetViews>
    <sheetView view="pageBreakPreview" zoomScale="60" zoomScaleNormal="100" workbookViewId="0">
      <selection activeCell="A90" sqref="A90"/>
    </sheetView>
  </sheetViews>
  <sheetFormatPr defaultColWidth="9.125" defaultRowHeight="12.75" x14ac:dyDescent="0.2"/>
  <cols>
    <col min="1" max="1" width="40.625" style="57" customWidth="1"/>
    <col min="2" max="4" width="18.625" style="57" customWidth="1"/>
    <col min="5" max="5" width="40.625" style="57" customWidth="1"/>
    <col min="6" max="16384" width="9.125" style="57"/>
  </cols>
  <sheetData>
    <row r="1" spans="1:9" s="891" customFormat="1" ht="21" customHeight="1" x14ac:dyDescent="0.25">
      <c r="A1" s="1545" t="s">
        <v>767</v>
      </c>
      <c r="B1" s="1545"/>
      <c r="C1" s="1545"/>
      <c r="D1" s="1545"/>
      <c r="E1" s="1545"/>
    </row>
    <row r="2" spans="1:9" s="891" customFormat="1" ht="21" customHeight="1" x14ac:dyDescent="0.2">
      <c r="A2" s="1546" t="s">
        <v>930</v>
      </c>
      <c r="B2" s="1547"/>
      <c r="C2" s="1547"/>
      <c r="D2" s="1547"/>
      <c r="E2" s="1547"/>
    </row>
    <row r="3" spans="1:9" s="891" customFormat="1" ht="33.6" customHeight="1" x14ac:dyDescent="0.2">
      <c r="A3" s="1548" t="s">
        <v>936</v>
      </c>
      <c r="B3" s="1548"/>
      <c r="C3" s="1548"/>
      <c r="D3" s="1548"/>
      <c r="E3" s="1548"/>
      <c r="I3" s="891" t="s">
        <v>769</v>
      </c>
    </row>
    <row r="4" spans="1:9" s="892" customFormat="1" x14ac:dyDescent="0.2">
      <c r="A4" s="860" t="s">
        <v>768</v>
      </c>
      <c r="B4" s="1560"/>
      <c r="C4" s="1560"/>
      <c r="D4" s="1560"/>
      <c r="E4" s="863" t="s">
        <v>769</v>
      </c>
    </row>
    <row r="5" spans="1:9" s="902" customFormat="1" ht="64.900000000000006" customHeight="1" x14ac:dyDescent="0.2">
      <c r="A5" s="390" t="s">
        <v>770</v>
      </c>
      <c r="B5" s="332" t="s">
        <v>1747</v>
      </c>
      <c r="C5" s="333" t="s">
        <v>1745</v>
      </c>
      <c r="D5" s="333" t="s">
        <v>1746</v>
      </c>
      <c r="E5" s="334" t="s">
        <v>606</v>
      </c>
    </row>
    <row r="6" spans="1:9" s="46" customFormat="1" ht="39.950000000000003" customHeight="1" thickBot="1" x14ac:dyDescent="0.25">
      <c r="A6" s="910" t="s">
        <v>1259</v>
      </c>
      <c r="B6" s="911">
        <f>(C6/D6)</f>
        <v>5.3958404473279833</v>
      </c>
      <c r="C6" s="912">
        <f>SUM(C7:C14)</f>
        <v>1516965</v>
      </c>
      <c r="D6" s="912">
        <f>SUM(D7:D14)</f>
        <v>281136</v>
      </c>
      <c r="E6" s="913" t="s">
        <v>12</v>
      </c>
    </row>
    <row r="7" spans="1:9" s="46" customFormat="1" ht="39.950000000000003" customHeight="1" thickTop="1" thickBot="1" x14ac:dyDescent="0.25">
      <c r="A7" s="147" t="s">
        <v>229</v>
      </c>
      <c r="B7" s="178">
        <f t="shared" ref="B7:B14" si="0">(C7/D7)</f>
        <v>4.4135249820230582</v>
      </c>
      <c r="C7" s="111">
        <v>558536</v>
      </c>
      <c r="D7" s="111">
        <v>126551</v>
      </c>
      <c r="E7" s="146" t="s">
        <v>317</v>
      </c>
    </row>
    <row r="8" spans="1:9" s="46" customFormat="1" ht="39.950000000000003" customHeight="1" thickTop="1" thickBot="1" x14ac:dyDescent="0.25">
      <c r="A8" s="914" t="s">
        <v>318</v>
      </c>
      <c r="B8" s="915">
        <f t="shared" si="0"/>
        <v>6.5018076644974689</v>
      </c>
      <c r="C8" s="916">
        <v>548512</v>
      </c>
      <c r="D8" s="916">
        <v>84363</v>
      </c>
      <c r="E8" s="917" t="s">
        <v>220</v>
      </c>
    </row>
    <row r="9" spans="1:9" s="46" customFormat="1" ht="39.950000000000003" customHeight="1" thickTop="1" thickBot="1" x14ac:dyDescent="0.25">
      <c r="A9" s="147" t="s">
        <v>319</v>
      </c>
      <c r="B9" s="178">
        <f t="shared" si="0"/>
        <v>5.2341529134388685</v>
      </c>
      <c r="C9" s="111">
        <v>155402</v>
      </c>
      <c r="D9" s="111">
        <v>29690</v>
      </c>
      <c r="E9" s="146" t="s">
        <v>219</v>
      </c>
    </row>
    <row r="10" spans="1:9" s="46" customFormat="1" ht="39.950000000000003" customHeight="1" thickTop="1" thickBot="1" x14ac:dyDescent="0.25">
      <c r="A10" s="914" t="s">
        <v>320</v>
      </c>
      <c r="B10" s="915">
        <f t="shared" si="0"/>
        <v>7.0883181708397069</v>
      </c>
      <c r="C10" s="916">
        <v>88044</v>
      </c>
      <c r="D10" s="916">
        <v>12421</v>
      </c>
      <c r="E10" s="917" t="s">
        <v>218</v>
      </c>
    </row>
    <row r="11" spans="1:9" s="46" customFormat="1" ht="39.950000000000003" customHeight="1" thickTop="1" thickBot="1" x14ac:dyDescent="0.25">
      <c r="A11" s="147" t="s">
        <v>321</v>
      </c>
      <c r="B11" s="178">
        <f t="shared" si="0"/>
        <v>5.2662526683485344</v>
      </c>
      <c r="C11" s="111">
        <v>54274</v>
      </c>
      <c r="D11" s="111">
        <v>10306</v>
      </c>
      <c r="E11" s="146" t="s">
        <v>217</v>
      </c>
    </row>
    <row r="12" spans="1:9" s="46" customFormat="1" ht="39.950000000000003" customHeight="1" thickTop="1" thickBot="1" x14ac:dyDescent="0.25">
      <c r="A12" s="914" t="s">
        <v>322</v>
      </c>
      <c r="B12" s="915">
        <f t="shared" si="0"/>
        <v>6.9809203142536473</v>
      </c>
      <c r="C12" s="916">
        <v>6220</v>
      </c>
      <c r="D12" s="916">
        <v>891</v>
      </c>
      <c r="E12" s="917" t="s">
        <v>1026</v>
      </c>
    </row>
    <row r="13" spans="1:9" s="46" customFormat="1" ht="39.950000000000003" customHeight="1" thickTop="1" thickBot="1" x14ac:dyDescent="0.25">
      <c r="A13" s="147" t="s">
        <v>511</v>
      </c>
      <c r="B13" s="178">
        <f t="shared" si="0"/>
        <v>6.1233693626537455</v>
      </c>
      <c r="C13" s="111">
        <v>82145</v>
      </c>
      <c r="D13" s="111">
        <v>13415</v>
      </c>
      <c r="E13" s="146" t="s">
        <v>708</v>
      </c>
    </row>
    <row r="14" spans="1:9" s="46" customFormat="1" ht="39.950000000000003" customHeight="1" thickTop="1" x14ac:dyDescent="0.2">
      <c r="A14" s="918" t="s">
        <v>222</v>
      </c>
      <c r="B14" s="919">
        <f t="shared" si="0"/>
        <v>6.8110888825378684</v>
      </c>
      <c r="C14" s="920">
        <v>23832</v>
      </c>
      <c r="D14" s="920">
        <v>3499</v>
      </c>
      <c r="E14" s="921" t="s">
        <v>216</v>
      </c>
    </row>
  </sheetData>
  <mergeCells count="4">
    <mergeCell ref="A1:E1"/>
    <mergeCell ref="A2:E2"/>
    <mergeCell ref="A3:E3"/>
    <mergeCell ref="B4:D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A3428-4E7D-4266-A5C9-94011F637FDF}">
  <sheetPr>
    <tabColor theme="8" tint="-0.249977111117893"/>
    <pageSetUpPr fitToPage="1"/>
  </sheetPr>
  <dimension ref="A1:M20"/>
  <sheetViews>
    <sheetView view="pageBreakPreview" zoomScale="60" zoomScaleNormal="100" workbookViewId="0">
      <selection activeCell="A90" sqref="A90"/>
    </sheetView>
  </sheetViews>
  <sheetFormatPr defaultColWidth="9.125" defaultRowHeight="12.75" x14ac:dyDescent="0.2"/>
  <cols>
    <col min="1" max="1" width="23.75" style="6" customWidth="1"/>
    <col min="2" max="2" width="9.75" style="6" customWidth="1"/>
    <col min="3" max="7" width="11.5" style="6" customWidth="1"/>
    <col min="8" max="8" width="13.125" style="6" customWidth="1"/>
    <col min="9" max="9" width="9.75" style="6" customWidth="1"/>
    <col min="10" max="10" width="23.75" style="6" customWidth="1"/>
    <col min="11" max="16384" width="9.125" style="6"/>
  </cols>
  <sheetData>
    <row r="1" spans="1:13" s="1" customFormat="1" ht="21" customHeight="1" x14ac:dyDescent="0.25">
      <c r="A1" s="1706" t="s">
        <v>512</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514</v>
      </c>
    </row>
    <row r="3" spans="1:13" s="1" customFormat="1" ht="21" customHeight="1" x14ac:dyDescent="0.2">
      <c r="A3" s="1708" t="s">
        <v>1709</v>
      </c>
      <c r="B3" s="1708"/>
      <c r="C3" s="1708"/>
      <c r="D3" s="1708"/>
      <c r="E3" s="1708"/>
      <c r="F3" s="1708"/>
      <c r="G3" s="1708"/>
      <c r="H3" s="1708"/>
      <c r="I3" s="1708"/>
      <c r="J3" s="1708"/>
    </row>
    <row r="4" spans="1:13" s="15" customFormat="1" x14ac:dyDescent="0.2">
      <c r="A4" s="612" t="s">
        <v>315</v>
      </c>
      <c r="B4" s="1874"/>
      <c r="C4" s="1874"/>
      <c r="D4" s="1874"/>
      <c r="E4" s="1874"/>
      <c r="F4" s="1874"/>
      <c r="G4" s="1874"/>
      <c r="H4" s="1874"/>
      <c r="I4" s="1874"/>
      <c r="J4" s="613" t="s">
        <v>1901</v>
      </c>
    </row>
    <row r="5" spans="1:13" s="15" customFormat="1" ht="25.15" customHeight="1" x14ac:dyDescent="0.2">
      <c r="A5" s="1551" t="s">
        <v>1710</v>
      </c>
      <c r="B5" s="1587" t="s">
        <v>1214</v>
      </c>
      <c r="C5" s="1889" t="s">
        <v>1757</v>
      </c>
      <c r="D5" s="1889"/>
      <c r="E5" s="1889"/>
      <c r="F5" s="1889"/>
      <c r="G5" s="1889"/>
      <c r="H5" s="1715" t="s">
        <v>1215</v>
      </c>
      <c r="I5" s="1617" t="s">
        <v>1041</v>
      </c>
      <c r="J5" s="1562" t="s">
        <v>515</v>
      </c>
    </row>
    <row r="6" spans="1:13" s="2" customFormat="1" ht="67.900000000000006" customHeight="1" x14ac:dyDescent="0.2">
      <c r="A6" s="1552"/>
      <c r="B6" s="1588"/>
      <c r="C6" s="851" t="s">
        <v>808</v>
      </c>
      <c r="D6" s="849" t="s">
        <v>809</v>
      </c>
      <c r="E6" s="697" t="s">
        <v>1773</v>
      </c>
      <c r="F6" s="850" t="s">
        <v>810</v>
      </c>
      <c r="G6" s="849" t="s">
        <v>811</v>
      </c>
      <c r="H6" s="1750"/>
      <c r="I6" s="1608"/>
      <c r="J6" s="1563"/>
    </row>
    <row r="7" spans="1:13" s="15" customFormat="1" ht="28.9" customHeight="1" x14ac:dyDescent="0.2">
      <c r="A7" s="1885" t="s">
        <v>1216</v>
      </c>
      <c r="B7" s="1039" t="s">
        <v>486</v>
      </c>
      <c r="C7" s="1040">
        <v>8259</v>
      </c>
      <c r="D7" s="1040">
        <v>979</v>
      </c>
      <c r="E7" s="1040">
        <v>22527</v>
      </c>
      <c r="F7" s="1040">
        <v>112107</v>
      </c>
      <c r="G7" s="1040">
        <v>137264</v>
      </c>
      <c r="H7" s="1040">
        <v>281136</v>
      </c>
      <c r="I7" s="1041" t="s">
        <v>487</v>
      </c>
      <c r="J7" s="1887" t="s">
        <v>1217</v>
      </c>
    </row>
    <row r="8" spans="1:13" s="15" customFormat="1" ht="28.9" customHeight="1" x14ac:dyDescent="0.2">
      <c r="A8" s="1886"/>
      <c r="B8" s="1042" t="s">
        <v>489</v>
      </c>
      <c r="C8" s="1043">
        <v>33292</v>
      </c>
      <c r="D8" s="1043">
        <v>2693</v>
      </c>
      <c r="E8" s="1043">
        <v>165082</v>
      </c>
      <c r="F8" s="1043">
        <v>419396</v>
      </c>
      <c r="G8" s="1043">
        <v>896502</v>
      </c>
      <c r="H8" s="1043">
        <v>1516965</v>
      </c>
      <c r="I8" s="1044" t="s">
        <v>490</v>
      </c>
      <c r="J8" s="1888"/>
    </row>
    <row r="9" spans="1:13" s="39" customFormat="1" ht="28.9" customHeight="1" x14ac:dyDescent="0.2">
      <c r="A9" s="1879" t="s">
        <v>516</v>
      </c>
      <c r="B9" s="32" t="s">
        <v>486</v>
      </c>
      <c r="C9" s="64">
        <v>7872</v>
      </c>
      <c r="D9" s="64">
        <v>963</v>
      </c>
      <c r="E9" s="64">
        <v>22182</v>
      </c>
      <c r="F9" s="64">
        <v>111308</v>
      </c>
      <c r="G9" s="64">
        <v>136289</v>
      </c>
      <c r="H9" s="104">
        <f t="shared" ref="H9:H20" si="0">SUM(C9:G9)</f>
        <v>278614</v>
      </c>
      <c r="I9" s="33" t="s">
        <v>487</v>
      </c>
      <c r="J9" s="1881" t="s">
        <v>517</v>
      </c>
    </row>
    <row r="10" spans="1:13" s="39" customFormat="1" ht="28.9" customHeight="1" x14ac:dyDescent="0.2">
      <c r="A10" s="1880"/>
      <c r="B10" s="32" t="s">
        <v>489</v>
      </c>
      <c r="C10" s="64">
        <v>32677</v>
      </c>
      <c r="D10" s="64">
        <v>2671</v>
      </c>
      <c r="E10" s="64">
        <v>164019</v>
      </c>
      <c r="F10" s="64">
        <v>418018</v>
      </c>
      <c r="G10" s="64">
        <v>893907</v>
      </c>
      <c r="H10" s="104">
        <f t="shared" si="0"/>
        <v>1511292</v>
      </c>
      <c r="I10" s="33" t="s">
        <v>490</v>
      </c>
      <c r="J10" s="1882"/>
    </row>
    <row r="11" spans="1:13" s="45" customFormat="1" ht="28.9" customHeight="1" x14ac:dyDescent="0.2">
      <c r="A11" s="1875" t="s">
        <v>518</v>
      </c>
      <c r="B11" s="3" t="s">
        <v>486</v>
      </c>
      <c r="C11" s="65">
        <v>8259</v>
      </c>
      <c r="D11" s="65">
        <v>979</v>
      </c>
      <c r="E11" s="65">
        <v>22527</v>
      </c>
      <c r="F11" s="65">
        <v>112107</v>
      </c>
      <c r="G11" s="65">
        <v>137264</v>
      </c>
      <c r="H11" s="105">
        <f t="shared" si="0"/>
        <v>281136</v>
      </c>
      <c r="I11" s="4" t="s">
        <v>487</v>
      </c>
      <c r="J11" s="1877" t="s">
        <v>519</v>
      </c>
    </row>
    <row r="12" spans="1:13" s="45" customFormat="1" ht="28.9" customHeight="1" x14ac:dyDescent="0.2">
      <c r="A12" s="1883"/>
      <c r="B12" s="3" t="s">
        <v>489</v>
      </c>
      <c r="C12" s="65">
        <v>33292</v>
      </c>
      <c r="D12" s="65">
        <v>2693</v>
      </c>
      <c r="E12" s="65">
        <v>165082</v>
      </c>
      <c r="F12" s="65">
        <v>419396</v>
      </c>
      <c r="G12" s="65">
        <v>896502</v>
      </c>
      <c r="H12" s="105">
        <f t="shared" si="0"/>
        <v>1516965</v>
      </c>
      <c r="I12" s="4" t="s">
        <v>490</v>
      </c>
      <c r="J12" s="1884"/>
    </row>
    <row r="13" spans="1:13" s="39" customFormat="1" ht="28.9" customHeight="1" x14ac:dyDescent="0.2">
      <c r="A13" s="1879" t="s">
        <v>520</v>
      </c>
      <c r="B13" s="32" t="s">
        <v>486</v>
      </c>
      <c r="C13" s="64">
        <v>8254</v>
      </c>
      <c r="D13" s="64">
        <v>979</v>
      </c>
      <c r="E13" s="64">
        <v>22525</v>
      </c>
      <c r="F13" s="64">
        <v>112107</v>
      </c>
      <c r="G13" s="64">
        <v>137263</v>
      </c>
      <c r="H13" s="104">
        <f t="shared" si="0"/>
        <v>281128</v>
      </c>
      <c r="I13" s="33" t="s">
        <v>487</v>
      </c>
      <c r="J13" s="1881" t="s">
        <v>521</v>
      </c>
    </row>
    <row r="14" spans="1:13" s="39" customFormat="1" ht="28.9" customHeight="1" x14ac:dyDescent="0.2">
      <c r="A14" s="1880"/>
      <c r="B14" s="32" t="s">
        <v>489</v>
      </c>
      <c r="C14" s="64">
        <v>33287</v>
      </c>
      <c r="D14" s="64">
        <v>2693</v>
      </c>
      <c r="E14" s="64">
        <v>165080</v>
      </c>
      <c r="F14" s="64">
        <v>419396</v>
      </c>
      <c r="G14" s="64">
        <v>896501</v>
      </c>
      <c r="H14" s="104">
        <f t="shared" si="0"/>
        <v>1516957</v>
      </c>
      <c r="I14" s="33" t="s">
        <v>490</v>
      </c>
      <c r="J14" s="1882"/>
    </row>
    <row r="15" spans="1:13" s="45" customFormat="1" ht="28.9" customHeight="1" x14ac:dyDescent="0.2">
      <c r="A15" s="1875" t="s">
        <v>522</v>
      </c>
      <c r="B15" s="3" t="s">
        <v>486</v>
      </c>
      <c r="C15" s="65">
        <v>7968</v>
      </c>
      <c r="D15" s="65">
        <v>965</v>
      </c>
      <c r="E15" s="65">
        <v>21987</v>
      </c>
      <c r="F15" s="65">
        <v>110770</v>
      </c>
      <c r="G15" s="65">
        <v>134775</v>
      </c>
      <c r="H15" s="105">
        <f t="shared" si="0"/>
        <v>276465</v>
      </c>
      <c r="I15" s="4" t="s">
        <v>487</v>
      </c>
      <c r="J15" s="1877" t="s">
        <v>523</v>
      </c>
    </row>
    <row r="16" spans="1:13" s="45" customFormat="1" ht="28.9" customHeight="1" x14ac:dyDescent="0.2">
      <c r="A16" s="1883"/>
      <c r="B16" s="3" t="s">
        <v>489</v>
      </c>
      <c r="C16" s="65">
        <v>32256</v>
      </c>
      <c r="D16" s="65">
        <v>2663</v>
      </c>
      <c r="E16" s="65">
        <v>162370</v>
      </c>
      <c r="F16" s="65">
        <v>414614</v>
      </c>
      <c r="G16" s="65">
        <v>885558</v>
      </c>
      <c r="H16" s="105">
        <f t="shared" si="0"/>
        <v>1497461</v>
      </c>
      <c r="I16" s="4" t="s">
        <v>490</v>
      </c>
      <c r="J16" s="1884"/>
    </row>
    <row r="17" spans="1:10" s="39" customFormat="1" ht="28.9" customHeight="1" x14ac:dyDescent="0.2">
      <c r="A17" s="1879" t="s">
        <v>524</v>
      </c>
      <c r="B17" s="32" t="s">
        <v>486</v>
      </c>
      <c r="C17" s="64">
        <v>8259</v>
      </c>
      <c r="D17" s="64">
        <v>979</v>
      </c>
      <c r="E17" s="64">
        <v>22527</v>
      </c>
      <c r="F17" s="64">
        <v>112107</v>
      </c>
      <c r="G17" s="64">
        <v>137264</v>
      </c>
      <c r="H17" s="104">
        <f t="shared" si="0"/>
        <v>281136</v>
      </c>
      <c r="I17" s="33" t="s">
        <v>487</v>
      </c>
      <c r="J17" s="1881" t="s">
        <v>525</v>
      </c>
    </row>
    <row r="18" spans="1:10" s="39" customFormat="1" ht="28.9" customHeight="1" x14ac:dyDescent="0.2">
      <c r="A18" s="1880"/>
      <c r="B18" s="32" t="s">
        <v>489</v>
      </c>
      <c r="C18" s="64">
        <v>33292</v>
      </c>
      <c r="D18" s="64">
        <v>2693</v>
      </c>
      <c r="E18" s="64">
        <v>165082</v>
      </c>
      <c r="F18" s="64">
        <v>419396</v>
      </c>
      <c r="G18" s="64">
        <v>896502</v>
      </c>
      <c r="H18" s="104">
        <f t="shared" si="0"/>
        <v>1516965</v>
      </c>
      <c r="I18" s="33" t="s">
        <v>490</v>
      </c>
      <c r="J18" s="1882"/>
    </row>
    <row r="19" spans="1:10" s="45" customFormat="1" ht="28.9" customHeight="1" x14ac:dyDescent="0.2">
      <c r="A19" s="1875" t="s">
        <v>526</v>
      </c>
      <c r="B19" s="3" t="s">
        <v>486</v>
      </c>
      <c r="C19" s="65">
        <v>7857</v>
      </c>
      <c r="D19" s="65">
        <v>952</v>
      </c>
      <c r="E19" s="65">
        <v>22075</v>
      </c>
      <c r="F19" s="65">
        <v>110850</v>
      </c>
      <c r="G19" s="65">
        <v>135730</v>
      </c>
      <c r="H19" s="105">
        <f t="shared" si="0"/>
        <v>277464</v>
      </c>
      <c r="I19" s="4" t="s">
        <v>487</v>
      </c>
      <c r="J19" s="1877" t="s">
        <v>527</v>
      </c>
    </row>
    <row r="20" spans="1:10" s="45" customFormat="1" ht="28.9" customHeight="1" x14ac:dyDescent="0.2">
      <c r="A20" s="1876"/>
      <c r="B20" s="158" t="s">
        <v>489</v>
      </c>
      <c r="C20" s="166">
        <v>32612</v>
      </c>
      <c r="D20" s="166">
        <v>2601</v>
      </c>
      <c r="E20" s="166">
        <v>163217</v>
      </c>
      <c r="F20" s="166">
        <v>416256</v>
      </c>
      <c r="G20" s="166">
        <v>889948</v>
      </c>
      <c r="H20" s="188">
        <f t="shared" si="0"/>
        <v>1504634</v>
      </c>
      <c r="I20" s="159" t="s">
        <v>490</v>
      </c>
      <c r="J20" s="1878"/>
    </row>
  </sheetData>
  <mergeCells count="24">
    <mergeCell ref="A1:J1"/>
    <mergeCell ref="A2:J2"/>
    <mergeCell ref="A3:J3"/>
    <mergeCell ref="B4:I4"/>
    <mergeCell ref="A5:A6"/>
    <mergeCell ref="B5:B6"/>
    <mergeCell ref="I5:I6"/>
    <mergeCell ref="J5:J6"/>
    <mergeCell ref="H5:H6"/>
    <mergeCell ref="C5:G5"/>
    <mergeCell ref="A7:A8"/>
    <mergeCell ref="J7:J8"/>
    <mergeCell ref="A9:A10"/>
    <mergeCell ref="J9:J10"/>
    <mergeCell ref="A11:A12"/>
    <mergeCell ref="J11:J12"/>
    <mergeCell ref="A19:A20"/>
    <mergeCell ref="J19:J20"/>
    <mergeCell ref="A13:A14"/>
    <mergeCell ref="J13:J14"/>
    <mergeCell ref="A15:A16"/>
    <mergeCell ref="J15:J16"/>
    <mergeCell ref="A17:A18"/>
    <mergeCell ref="J17:J18"/>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4D4E-351D-43F9-99F6-63379BB5D9A5}">
  <sheetPr>
    <tabColor theme="8" tint="-0.499984740745262"/>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1" s="7" customFormat="1" ht="21" customHeight="1" x14ac:dyDescent="0.25">
      <c r="A1" s="1645" t="s">
        <v>528</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530</v>
      </c>
    </row>
    <row r="3" spans="1:11" s="7" customFormat="1" ht="21" customHeight="1" x14ac:dyDescent="0.2">
      <c r="A3" s="1647" t="s">
        <v>1672</v>
      </c>
      <c r="B3" s="1647"/>
      <c r="C3" s="1647"/>
      <c r="D3" s="1647"/>
      <c r="E3" s="1647"/>
      <c r="F3" s="1647"/>
      <c r="G3" s="1647"/>
      <c r="H3" s="1647"/>
    </row>
    <row r="4" spans="1:11" s="12" customFormat="1" x14ac:dyDescent="0.2">
      <c r="A4" s="34" t="s">
        <v>324</v>
      </c>
      <c r="B4" s="8"/>
      <c r="C4" s="8"/>
      <c r="D4" s="8"/>
      <c r="E4" s="1648"/>
      <c r="F4" s="1648"/>
      <c r="G4" s="1648"/>
      <c r="H4" s="23" t="s">
        <v>1902</v>
      </c>
    </row>
    <row r="5" spans="1:11" s="12" customFormat="1" ht="25.15" customHeight="1" x14ac:dyDescent="0.2">
      <c r="A5" s="1890" t="s">
        <v>667</v>
      </c>
      <c r="B5" s="1893" t="s">
        <v>1757</v>
      </c>
      <c r="C5" s="1893"/>
      <c r="D5" s="1893"/>
      <c r="E5" s="1893"/>
      <c r="F5" s="1893"/>
      <c r="G5" s="1892" t="s">
        <v>1249</v>
      </c>
      <c r="H5" s="1891" t="s">
        <v>606</v>
      </c>
    </row>
    <row r="6" spans="1:11" s="9" customFormat="1" ht="60" customHeight="1" x14ac:dyDescent="0.2">
      <c r="A6" s="1650"/>
      <c r="B6" s="1097" t="s">
        <v>808</v>
      </c>
      <c r="C6" s="1098" t="s">
        <v>809</v>
      </c>
      <c r="D6" s="1097" t="s">
        <v>1773</v>
      </c>
      <c r="E6" s="1099" t="s">
        <v>810</v>
      </c>
      <c r="F6" s="1098" t="s">
        <v>811</v>
      </c>
      <c r="G6" s="1826"/>
      <c r="H6" s="1653"/>
    </row>
    <row r="7" spans="1:11" s="12" customFormat="1" ht="43.15" customHeight="1" x14ac:dyDescent="0.2">
      <c r="A7" s="611" t="s">
        <v>1250</v>
      </c>
      <c r="B7" s="92">
        <f t="shared" ref="B7:G7" si="0">SUM(B8:B15)</f>
        <v>8259</v>
      </c>
      <c r="C7" s="92">
        <f t="shared" si="0"/>
        <v>979</v>
      </c>
      <c r="D7" s="92">
        <f t="shared" si="0"/>
        <v>22527</v>
      </c>
      <c r="E7" s="92">
        <f t="shared" si="0"/>
        <v>112107</v>
      </c>
      <c r="F7" s="92">
        <f t="shared" si="0"/>
        <v>137264</v>
      </c>
      <c r="G7" s="92">
        <f t="shared" si="0"/>
        <v>281136</v>
      </c>
      <c r="H7" s="1100" t="s">
        <v>1251</v>
      </c>
    </row>
    <row r="8" spans="1:11" s="38" customFormat="1" ht="43.15" customHeight="1" x14ac:dyDescent="0.2">
      <c r="A8" s="853" t="s">
        <v>229</v>
      </c>
      <c r="B8" s="64">
        <v>1831</v>
      </c>
      <c r="C8" s="64">
        <v>940</v>
      </c>
      <c r="D8" s="64">
        <v>7510</v>
      </c>
      <c r="E8" s="64">
        <v>76646</v>
      </c>
      <c r="F8" s="64">
        <v>39624</v>
      </c>
      <c r="G8" s="104">
        <f t="shared" ref="G8:G15" si="1">SUM(B8:F8)</f>
        <v>126551</v>
      </c>
      <c r="H8" s="1101" t="s">
        <v>317</v>
      </c>
    </row>
    <row r="9" spans="1:11" s="12" customFormat="1" ht="43.15" customHeight="1" x14ac:dyDescent="0.2">
      <c r="A9" s="695" t="s">
        <v>318</v>
      </c>
      <c r="B9" s="678">
        <v>3809</v>
      </c>
      <c r="C9" s="678" t="s">
        <v>16</v>
      </c>
      <c r="D9" s="678">
        <v>10117</v>
      </c>
      <c r="E9" s="678">
        <v>14192</v>
      </c>
      <c r="F9" s="678">
        <v>56245</v>
      </c>
      <c r="G9" s="93">
        <f t="shared" si="1"/>
        <v>84363</v>
      </c>
      <c r="H9" s="1102" t="s">
        <v>220</v>
      </c>
    </row>
    <row r="10" spans="1:11" s="38" customFormat="1" ht="43.15" customHeight="1" x14ac:dyDescent="0.2">
      <c r="A10" s="853" t="s">
        <v>319</v>
      </c>
      <c r="B10" s="64">
        <v>457</v>
      </c>
      <c r="C10" s="64" t="s">
        <v>16</v>
      </c>
      <c r="D10" s="64">
        <v>1658</v>
      </c>
      <c r="E10" s="64">
        <v>14856</v>
      </c>
      <c r="F10" s="64">
        <v>12719</v>
      </c>
      <c r="G10" s="104">
        <f t="shared" si="1"/>
        <v>29690</v>
      </c>
      <c r="H10" s="1101" t="s">
        <v>219</v>
      </c>
    </row>
    <row r="11" spans="1:11" s="12" customFormat="1" ht="43.15" customHeight="1" x14ac:dyDescent="0.2">
      <c r="A11" s="695" t="s">
        <v>320</v>
      </c>
      <c r="B11" s="678">
        <v>687</v>
      </c>
      <c r="C11" s="678" t="s">
        <v>16</v>
      </c>
      <c r="D11" s="678">
        <v>1085</v>
      </c>
      <c r="E11" s="678">
        <v>633</v>
      </c>
      <c r="F11" s="678">
        <v>10016</v>
      </c>
      <c r="G11" s="93">
        <f t="shared" si="1"/>
        <v>12421</v>
      </c>
      <c r="H11" s="1102" t="s">
        <v>218</v>
      </c>
    </row>
    <row r="12" spans="1:11" s="38" customFormat="1" ht="43.15" customHeight="1" x14ac:dyDescent="0.2">
      <c r="A12" s="853" t="s">
        <v>321</v>
      </c>
      <c r="B12" s="64">
        <v>350</v>
      </c>
      <c r="C12" s="64" t="s">
        <v>16</v>
      </c>
      <c r="D12" s="64">
        <v>772</v>
      </c>
      <c r="E12" s="64">
        <v>2504</v>
      </c>
      <c r="F12" s="64">
        <v>6680</v>
      </c>
      <c r="G12" s="104">
        <f t="shared" si="1"/>
        <v>10306</v>
      </c>
      <c r="H12" s="1101" t="s">
        <v>217</v>
      </c>
    </row>
    <row r="13" spans="1:11" s="12" customFormat="1" ht="43.15" customHeight="1" x14ac:dyDescent="0.2">
      <c r="A13" s="695" t="s">
        <v>322</v>
      </c>
      <c r="B13" s="678">
        <v>47</v>
      </c>
      <c r="C13" s="678" t="s">
        <v>16</v>
      </c>
      <c r="D13" s="678">
        <v>216</v>
      </c>
      <c r="E13" s="678">
        <v>45</v>
      </c>
      <c r="F13" s="678">
        <v>583</v>
      </c>
      <c r="G13" s="93">
        <f t="shared" si="1"/>
        <v>891</v>
      </c>
      <c r="H13" s="1102" t="s">
        <v>1026</v>
      </c>
    </row>
    <row r="14" spans="1:11" s="38" customFormat="1" ht="43.15" customHeight="1" x14ac:dyDescent="0.2">
      <c r="A14" s="853" t="s">
        <v>511</v>
      </c>
      <c r="B14" s="64">
        <v>410</v>
      </c>
      <c r="C14" s="64">
        <v>39</v>
      </c>
      <c r="D14" s="64">
        <v>423</v>
      </c>
      <c r="E14" s="64">
        <v>2638</v>
      </c>
      <c r="F14" s="64">
        <v>9905</v>
      </c>
      <c r="G14" s="104">
        <f t="shared" si="1"/>
        <v>13415</v>
      </c>
      <c r="H14" s="1101" t="s">
        <v>708</v>
      </c>
    </row>
    <row r="15" spans="1:11" s="12" customFormat="1" ht="43.15" customHeight="1" x14ac:dyDescent="0.2">
      <c r="A15" s="699" t="s">
        <v>222</v>
      </c>
      <c r="B15" s="700">
        <v>668</v>
      </c>
      <c r="C15" s="700" t="s">
        <v>16</v>
      </c>
      <c r="D15" s="700">
        <v>746</v>
      </c>
      <c r="E15" s="700">
        <v>593</v>
      </c>
      <c r="F15" s="700">
        <v>1492</v>
      </c>
      <c r="G15" s="345">
        <f t="shared" si="1"/>
        <v>3499</v>
      </c>
      <c r="H15" s="1103" t="s">
        <v>216</v>
      </c>
    </row>
  </sheetData>
  <mergeCells count="8">
    <mergeCell ref="A1:H1"/>
    <mergeCell ref="A2:H2"/>
    <mergeCell ref="A3:H3"/>
    <mergeCell ref="A5:A6"/>
    <mergeCell ref="H5:H6"/>
    <mergeCell ref="E4:G4"/>
    <mergeCell ref="G5:G6"/>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D7209-5E9F-4113-9D95-343F1341AAE5}">
  <sheetPr>
    <tabColor theme="8" tint="-0.249977111117893"/>
    <pageSetUpPr fitToPage="1"/>
  </sheetPr>
  <dimension ref="A1:P42"/>
  <sheetViews>
    <sheetView view="pageBreakPreview" zoomScale="60" zoomScaleNormal="100" workbookViewId="0">
      <selection activeCell="A90" sqref="A90"/>
    </sheetView>
  </sheetViews>
  <sheetFormatPr defaultColWidth="9.125" defaultRowHeight="12.75" x14ac:dyDescent="0.2"/>
  <cols>
    <col min="1" max="1" width="5.75" style="6" customWidth="1"/>
    <col min="2" max="2" width="30.75" style="6" customWidth="1"/>
    <col min="3" max="11" width="9.75" style="6" customWidth="1"/>
    <col min="12" max="12" width="30.75" style="6" customWidth="1"/>
    <col min="13" max="13" width="5.75" style="6" customWidth="1"/>
    <col min="14" max="16384" width="9.125" style="6"/>
  </cols>
  <sheetData>
    <row r="1" spans="1:16" s="1" customFormat="1" ht="21" customHeight="1" x14ac:dyDescent="0.25">
      <c r="A1" s="1706" t="s">
        <v>531</v>
      </c>
      <c r="B1" s="1706"/>
      <c r="C1" s="1706"/>
      <c r="D1" s="1706"/>
      <c r="E1" s="1706"/>
      <c r="F1" s="1706"/>
      <c r="G1" s="1706"/>
      <c r="H1" s="1706"/>
      <c r="I1" s="1706"/>
      <c r="J1" s="1706"/>
      <c r="K1" s="1706"/>
      <c r="L1" s="1706"/>
      <c r="M1" s="1706"/>
    </row>
    <row r="2" spans="1:16" s="1" customFormat="1" ht="21" customHeight="1" x14ac:dyDescent="0.2">
      <c r="A2" s="1707" t="s">
        <v>929</v>
      </c>
      <c r="B2" s="1707"/>
      <c r="C2" s="1707"/>
      <c r="D2" s="1707"/>
      <c r="E2" s="1707"/>
      <c r="F2" s="1707"/>
      <c r="G2" s="1707"/>
      <c r="H2" s="1707"/>
      <c r="I2" s="1707"/>
      <c r="J2" s="1707"/>
      <c r="K2" s="1707"/>
      <c r="L2" s="1707"/>
      <c r="M2" s="1707"/>
      <c r="P2" s="1" t="s">
        <v>533</v>
      </c>
    </row>
    <row r="3" spans="1:16" s="1" customFormat="1" ht="21" customHeight="1" x14ac:dyDescent="0.2">
      <c r="A3" s="1708" t="s">
        <v>1711</v>
      </c>
      <c r="B3" s="1708"/>
      <c r="C3" s="1708"/>
      <c r="D3" s="1708"/>
      <c r="E3" s="1708"/>
      <c r="F3" s="1708"/>
      <c r="G3" s="1708"/>
      <c r="H3" s="1708"/>
      <c r="I3" s="1708"/>
      <c r="J3" s="1708"/>
      <c r="K3" s="1708"/>
      <c r="L3" s="1708"/>
      <c r="M3" s="1708"/>
    </row>
    <row r="4" spans="1:16" s="15" customFormat="1" x14ac:dyDescent="0.2">
      <c r="A4" s="1895" t="s">
        <v>328</v>
      </c>
      <c r="B4" s="1896"/>
      <c r="C4" s="14"/>
      <c r="D4" s="14"/>
      <c r="E4" s="14"/>
      <c r="F4" s="14"/>
      <c r="G4" s="14"/>
      <c r="H4" s="14"/>
      <c r="I4" s="22"/>
      <c r="J4" s="22"/>
      <c r="K4" s="22"/>
      <c r="L4" s="1897" t="s">
        <v>329</v>
      </c>
      <c r="M4" s="1897"/>
    </row>
    <row r="5" spans="1:16" s="15" customFormat="1" ht="25.15" customHeight="1" x14ac:dyDescent="0.2">
      <c r="A5" s="1611" t="s">
        <v>534</v>
      </c>
      <c r="B5" s="1613" t="s">
        <v>1148</v>
      </c>
      <c r="C5" s="1894" t="s">
        <v>1244</v>
      </c>
      <c r="D5" s="1894"/>
      <c r="E5" s="1894"/>
      <c r="F5" s="1894"/>
      <c r="G5" s="1894"/>
      <c r="H5" s="1894"/>
      <c r="I5" s="1894"/>
      <c r="J5" s="1894"/>
      <c r="K5" s="1894"/>
      <c r="L5" s="1606" t="s">
        <v>535</v>
      </c>
      <c r="M5" s="1609" t="s">
        <v>536</v>
      </c>
    </row>
    <row r="6" spans="1:16" s="71" customFormat="1" ht="60" customHeight="1" x14ac:dyDescent="0.2">
      <c r="A6" s="1552"/>
      <c r="B6" s="1615"/>
      <c r="C6" s="748" t="s">
        <v>912</v>
      </c>
      <c r="D6" s="748" t="s">
        <v>1125</v>
      </c>
      <c r="E6" s="748" t="s">
        <v>913</v>
      </c>
      <c r="F6" s="748" t="s">
        <v>914</v>
      </c>
      <c r="G6" s="748" t="s">
        <v>915</v>
      </c>
      <c r="H6" s="748" t="s">
        <v>916</v>
      </c>
      <c r="I6" s="748" t="s">
        <v>917</v>
      </c>
      <c r="J6" s="748" t="s">
        <v>918</v>
      </c>
      <c r="K6" s="749" t="s">
        <v>1767</v>
      </c>
      <c r="L6" s="1608"/>
      <c r="M6" s="1563"/>
    </row>
    <row r="7" spans="1:16" s="72" customFormat="1" ht="28.15" customHeight="1" x14ac:dyDescent="0.2">
      <c r="A7" s="1087"/>
      <c r="B7" s="751" t="s">
        <v>1259</v>
      </c>
      <c r="C7" s="752">
        <f t="shared" ref="C7:J7" si="0">SUM(C8+C18+C22+C41)</f>
        <v>10426</v>
      </c>
      <c r="D7" s="752">
        <f t="shared" si="0"/>
        <v>13040</v>
      </c>
      <c r="E7" s="752">
        <f t="shared" si="0"/>
        <v>2961</v>
      </c>
      <c r="F7" s="752">
        <f t="shared" si="0"/>
        <v>12343</v>
      </c>
      <c r="G7" s="752">
        <f t="shared" si="0"/>
        <v>13741</v>
      </c>
      <c r="H7" s="752">
        <f t="shared" si="0"/>
        <v>22511</v>
      </c>
      <c r="I7" s="752">
        <f t="shared" si="0"/>
        <v>70624</v>
      </c>
      <c r="J7" s="752">
        <f t="shared" si="0"/>
        <v>58410</v>
      </c>
      <c r="K7" s="752">
        <f>SUM(K8+K18+K22+K41)</f>
        <v>204056</v>
      </c>
      <c r="L7" s="753" t="s">
        <v>12</v>
      </c>
      <c r="M7" s="1088"/>
    </row>
    <row r="8" spans="1:16" s="74" customFormat="1" ht="28.15" customHeight="1" x14ac:dyDescent="0.2">
      <c r="A8" s="1089">
        <v>1</v>
      </c>
      <c r="B8" s="755" t="s">
        <v>537</v>
      </c>
      <c r="C8" s="645">
        <f t="shared" ref="C8:I8" si="1">SUM(C9:C17)</f>
        <v>4058</v>
      </c>
      <c r="D8" s="645">
        <f t="shared" si="1"/>
        <v>11593</v>
      </c>
      <c r="E8" s="645">
        <f t="shared" si="1"/>
        <v>1738</v>
      </c>
      <c r="F8" s="645">
        <f t="shared" si="1"/>
        <v>8855</v>
      </c>
      <c r="G8" s="645">
        <f t="shared" si="1"/>
        <v>11895</v>
      </c>
      <c r="H8" s="645">
        <f t="shared" si="1"/>
        <v>17998</v>
      </c>
      <c r="I8" s="645">
        <f t="shared" si="1"/>
        <v>61279</v>
      </c>
      <c r="J8" s="645">
        <f>SUM(J9:J17)</f>
        <v>45895</v>
      </c>
      <c r="K8" s="104">
        <f>SUM(K9:K17)</f>
        <v>163311</v>
      </c>
      <c r="L8" s="756" t="s">
        <v>538</v>
      </c>
      <c r="M8" s="1090">
        <v>1</v>
      </c>
    </row>
    <row r="9" spans="1:16" s="39" customFormat="1" ht="28.15" customHeight="1" x14ac:dyDescent="0.2">
      <c r="A9" s="1091">
        <v>101</v>
      </c>
      <c r="B9" s="757" t="s">
        <v>539</v>
      </c>
      <c r="C9" s="193">
        <v>6</v>
      </c>
      <c r="D9" s="193">
        <v>105</v>
      </c>
      <c r="E9" s="193">
        <v>3</v>
      </c>
      <c r="F9" s="193">
        <v>4</v>
      </c>
      <c r="G9" s="193">
        <v>65</v>
      </c>
      <c r="H9" s="193">
        <v>89</v>
      </c>
      <c r="I9" s="193">
        <v>404</v>
      </c>
      <c r="J9" s="193">
        <v>174</v>
      </c>
      <c r="K9" s="222">
        <f t="shared" ref="K9:K19" si="2">SUM(C9:J9)</f>
        <v>850</v>
      </c>
      <c r="L9" s="758" t="s">
        <v>540</v>
      </c>
      <c r="M9" s="1092">
        <v>101</v>
      </c>
    </row>
    <row r="10" spans="1:16" s="40" customFormat="1" ht="28.15" customHeight="1" x14ac:dyDescent="0.2">
      <c r="A10" s="1093">
        <v>102</v>
      </c>
      <c r="B10" s="764" t="s">
        <v>541</v>
      </c>
      <c r="C10" s="489">
        <v>1828</v>
      </c>
      <c r="D10" s="489">
        <v>10435</v>
      </c>
      <c r="E10" s="489">
        <v>960</v>
      </c>
      <c r="F10" s="489">
        <v>6658</v>
      </c>
      <c r="G10" s="489">
        <v>10196</v>
      </c>
      <c r="H10" s="489">
        <v>12651</v>
      </c>
      <c r="I10" s="489">
        <v>49969</v>
      </c>
      <c r="J10" s="489">
        <v>30301</v>
      </c>
      <c r="K10" s="485">
        <f t="shared" si="2"/>
        <v>122998</v>
      </c>
      <c r="L10" s="765" t="s">
        <v>542</v>
      </c>
      <c r="M10" s="1094">
        <v>102</v>
      </c>
    </row>
    <row r="11" spans="1:16" s="39" customFormat="1" ht="28.15" customHeight="1" x14ac:dyDescent="0.2">
      <c r="A11" s="1091">
        <v>103</v>
      </c>
      <c r="B11" s="757" t="s">
        <v>543</v>
      </c>
      <c r="C11" s="193">
        <v>1289</v>
      </c>
      <c r="D11" s="193">
        <v>613</v>
      </c>
      <c r="E11" s="193">
        <v>489</v>
      </c>
      <c r="F11" s="193">
        <v>1258</v>
      </c>
      <c r="G11" s="193">
        <v>1171</v>
      </c>
      <c r="H11" s="193">
        <v>2785</v>
      </c>
      <c r="I11" s="193">
        <v>8431</v>
      </c>
      <c r="J11" s="193">
        <v>7867</v>
      </c>
      <c r="K11" s="222">
        <f>SUM(C11:J11)</f>
        <v>23903</v>
      </c>
      <c r="L11" s="758" t="s">
        <v>544</v>
      </c>
      <c r="M11" s="1092">
        <v>103</v>
      </c>
    </row>
    <row r="12" spans="1:16" s="40" customFormat="1" ht="28.15" customHeight="1" x14ac:dyDescent="0.2">
      <c r="A12" s="1093">
        <v>104</v>
      </c>
      <c r="B12" s="764" t="s">
        <v>545</v>
      </c>
      <c r="C12" s="489">
        <v>300</v>
      </c>
      <c r="D12" s="489">
        <v>125</v>
      </c>
      <c r="E12" s="489">
        <v>5</v>
      </c>
      <c r="F12" s="489">
        <v>441</v>
      </c>
      <c r="G12" s="489">
        <v>54</v>
      </c>
      <c r="H12" s="489">
        <v>1992</v>
      </c>
      <c r="I12" s="489">
        <v>1130</v>
      </c>
      <c r="J12" s="489">
        <v>5270</v>
      </c>
      <c r="K12" s="485">
        <f t="shared" si="2"/>
        <v>9317</v>
      </c>
      <c r="L12" s="765" t="s">
        <v>546</v>
      </c>
      <c r="M12" s="1094">
        <v>104</v>
      </c>
    </row>
    <row r="13" spans="1:16" s="39" customFormat="1" ht="28.15" customHeight="1" x14ac:dyDescent="0.2">
      <c r="A13" s="1091">
        <v>106</v>
      </c>
      <c r="B13" s="757" t="s">
        <v>547</v>
      </c>
      <c r="C13" s="193" t="s">
        <v>16</v>
      </c>
      <c r="D13" s="193">
        <v>10</v>
      </c>
      <c r="E13" s="193" t="s">
        <v>16</v>
      </c>
      <c r="F13" s="193" t="s">
        <v>16</v>
      </c>
      <c r="G13" s="193" t="s">
        <v>16</v>
      </c>
      <c r="H13" s="193" t="s">
        <v>16</v>
      </c>
      <c r="I13" s="193" t="s">
        <v>16</v>
      </c>
      <c r="J13" s="193">
        <v>86</v>
      </c>
      <c r="K13" s="222">
        <f t="shared" si="2"/>
        <v>96</v>
      </c>
      <c r="L13" s="758" t="s">
        <v>548</v>
      </c>
      <c r="M13" s="1092">
        <v>106</v>
      </c>
    </row>
    <row r="14" spans="1:16" s="40" customFormat="1" ht="28.15" customHeight="1" x14ac:dyDescent="0.2">
      <c r="A14" s="1093">
        <v>107</v>
      </c>
      <c r="B14" s="764" t="s">
        <v>549</v>
      </c>
      <c r="C14" s="489">
        <v>307</v>
      </c>
      <c r="D14" s="489">
        <v>45</v>
      </c>
      <c r="E14" s="489">
        <v>52</v>
      </c>
      <c r="F14" s="489">
        <v>253</v>
      </c>
      <c r="G14" s="489">
        <v>139</v>
      </c>
      <c r="H14" s="489">
        <v>317</v>
      </c>
      <c r="I14" s="489">
        <v>256</v>
      </c>
      <c r="J14" s="489">
        <v>1666</v>
      </c>
      <c r="K14" s="485">
        <f t="shared" si="2"/>
        <v>3035</v>
      </c>
      <c r="L14" s="765" t="s">
        <v>550</v>
      </c>
      <c r="M14" s="1094">
        <v>107</v>
      </c>
    </row>
    <row r="15" spans="1:16" s="39" customFormat="1" ht="28.15" customHeight="1" x14ac:dyDescent="0.2">
      <c r="A15" s="1091">
        <v>108</v>
      </c>
      <c r="B15" s="757" t="s">
        <v>551</v>
      </c>
      <c r="C15" s="193">
        <v>242</v>
      </c>
      <c r="D15" s="193">
        <v>253</v>
      </c>
      <c r="E15" s="193">
        <v>105</v>
      </c>
      <c r="F15" s="193">
        <v>185</v>
      </c>
      <c r="G15" s="193">
        <v>261</v>
      </c>
      <c r="H15" s="193">
        <v>160</v>
      </c>
      <c r="I15" s="193">
        <v>1077</v>
      </c>
      <c r="J15" s="193">
        <v>520</v>
      </c>
      <c r="K15" s="222">
        <f t="shared" si="2"/>
        <v>2803</v>
      </c>
      <c r="L15" s="758" t="s">
        <v>552</v>
      </c>
      <c r="M15" s="1092">
        <v>108</v>
      </c>
    </row>
    <row r="16" spans="1:16" s="40" customFormat="1" ht="28.15" customHeight="1" x14ac:dyDescent="0.2">
      <c r="A16" s="1093">
        <v>109</v>
      </c>
      <c r="B16" s="764" t="s">
        <v>553</v>
      </c>
      <c r="C16" s="489">
        <v>44</v>
      </c>
      <c r="D16" s="489">
        <v>5</v>
      </c>
      <c r="E16" s="489">
        <v>124</v>
      </c>
      <c r="F16" s="489">
        <v>49</v>
      </c>
      <c r="G16" s="489" t="s">
        <v>16</v>
      </c>
      <c r="H16" s="489">
        <v>1</v>
      </c>
      <c r="I16" s="489" t="s">
        <v>16</v>
      </c>
      <c r="J16" s="489" t="s">
        <v>16</v>
      </c>
      <c r="K16" s="485">
        <f t="shared" si="2"/>
        <v>223</v>
      </c>
      <c r="L16" s="765" t="s">
        <v>554</v>
      </c>
      <c r="M16" s="1094">
        <v>109</v>
      </c>
    </row>
    <row r="17" spans="1:13" s="39" customFormat="1" ht="28.15" customHeight="1" x14ac:dyDescent="0.2">
      <c r="A17" s="1091">
        <v>199</v>
      </c>
      <c r="B17" s="757" t="s">
        <v>555</v>
      </c>
      <c r="C17" s="193">
        <v>42</v>
      </c>
      <c r="D17" s="193">
        <v>2</v>
      </c>
      <c r="E17" s="193" t="s">
        <v>16</v>
      </c>
      <c r="F17" s="193">
        <v>7</v>
      </c>
      <c r="G17" s="193">
        <v>9</v>
      </c>
      <c r="H17" s="193">
        <v>3</v>
      </c>
      <c r="I17" s="193">
        <v>12</v>
      </c>
      <c r="J17" s="193">
        <v>11</v>
      </c>
      <c r="K17" s="222">
        <f>SUM(C17:J17)</f>
        <v>86</v>
      </c>
      <c r="L17" s="758" t="s">
        <v>556</v>
      </c>
      <c r="M17" s="1092">
        <v>199</v>
      </c>
    </row>
    <row r="18" spans="1:13" s="74" customFormat="1" ht="28.15" customHeight="1" x14ac:dyDescent="0.2">
      <c r="A18" s="1089">
        <v>2</v>
      </c>
      <c r="B18" s="759" t="s">
        <v>557</v>
      </c>
      <c r="C18" s="645">
        <f>SUM(C19:C21)</f>
        <v>20</v>
      </c>
      <c r="D18" s="645">
        <f t="shared" ref="D18:J18" si="3">SUM(D19:D21)</f>
        <v>18</v>
      </c>
      <c r="E18" s="645">
        <f t="shared" si="3"/>
        <v>13</v>
      </c>
      <c r="F18" s="645">
        <f t="shared" si="3"/>
        <v>122</v>
      </c>
      <c r="G18" s="645">
        <f t="shared" si="3"/>
        <v>62</v>
      </c>
      <c r="H18" s="645">
        <f t="shared" si="3"/>
        <v>227</v>
      </c>
      <c r="I18" s="645">
        <f t="shared" si="3"/>
        <v>614</v>
      </c>
      <c r="J18" s="645">
        <f t="shared" si="3"/>
        <v>1232</v>
      </c>
      <c r="K18" s="104">
        <f>SUM(K19:K21)</f>
        <v>2308</v>
      </c>
      <c r="L18" s="760" t="s">
        <v>558</v>
      </c>
      <c r="M18" s="1090">
        <v>2</v>
      </c>
    </row>
    <row r="19" spans="1:13" s="39" customFormat="1" ht="28.15" customHeight="1" x14ac:dyDescent="0.2">
      <c r="A19" s="1091">
        <v>201</v>
      </c>
      <c r="B19" s="757" t="s">
        <v>559</v>
      </c>
      <c r="C19" s="193">
        <v>20</v>
      </c>
      <c r="D19" s="193">
        <v>16</v>
      </c>
      <c r="E19" s="193">
        <v>13</v>
      </c>
      <c r="F19" s="193">
        <v>118</v>
      </c>
      <c r="G19" s="193">
        <v>54</v>
      </c>
      <c r="H19" s="193">
        <v>226</v>
      </c>
      <c r="I19" s="193">
        <v>605</v>
      </c>
      <c r="J19" s="193">
        <v>1206</v>
      </c>
      <c r="K19" s="222">
        <f t="shared" si="2"/>
        <v>2258</v>
      </c>
      <c r="L19" s="758" t="s">
        <v>560</v>
      </c>
      <c r="M19" s="1092">
        <v>201</v>
      </c>
    </row>
    <row r="20" spans="1:13" s="40" customFormat="1" ht="28.15" customHeight="1" x14ac:dyDescent="0.2">
      <c r="A20" s="1093">
        <v>202</v>
      </c>
      <c r="B20" s="764" t="s">
        <v>561</v>
      </c>
      <c r="C20" s="489" t="s">
        <v>16</v>
      </c>
      <c r="D20" s="489" t="s">
        <v>16</v>
      </c>
      <c r="E20" s="489" t="s">
        <v>16</v>
      </c>
      <c r="F20" s="489" t="s">
        <v>16</v>
      </c>
      <c r="G20" s="489" t="s">
        <v>16</v>
      </c>
      <c r="H20" s="489" t="s">
        <v>16</v>
      </c>
      <c r="I20" s="489" t="s">
        <v>16</v>
      </c>
      <c r="J20" s="489">
        <v>14</v>
      </c>
      <c r="K20" s="485">
        <f>SUM(C20:J20)</f>
        <v>14</v>
      </c>
      <c r="L20" s="765" t="s">
        <v>562</v>
      </c>
      <c r="M20" s="1094">
        <v>202</v>
      </c>
    </row>
    <row r="21" spans="1:13" s="39" customFormat="1" ht="28.15" customHeight="1" x14ac:dyDescent="0.2">
      <c r="A21" s="1091">
        <v>299</v>
      </c>
      <c r="B21" s="757" t="s">
        <v>563</v>
      </c>
      <c r="C21" s="193" t="s">
        <v>16</v>
      </c>
      <c r="D21" s="193">
        <v>2</v>
      </c>
      <c r="E21" s="193" t="s">
        <v>16</v>
      </c>
      <c r="F21" s="193">
        <v>4</v>
      </c>
      <c r="G21" s="193">
        <v>8</v>
      </c>
      <c r="H21" s="193">
        <v>1</v>
      </c>
      <c r="I21" s="193">
        <v>9</v>
      </c>
      <c r="J21" s="193">
        <v>12</v>
      </c>
      <c r="K21" s="222">
        <f>SUM(C21:J21)</f>
        <v>36</v>
      </c>
      <c r="L21" s="758" t="s">
        <v>564</v>
      </c>
      <c r="M21" s="1092">
        <v>299</v>
      </c>
    </row>
    <row r="22" spans="1:13" s="74" customFormat="1" ht="28.15" customHeight="1" x14ac:dyDescent="0.2">
      <c r="A22" s="1089">
        <v>3</v>
      </c>
      <c r="B22" s="759" t="s">
        <v>565</v>
      </c>
      <c r="C22" s="645">
        <f t="shared" ref="C22:J22" si="4">SUM(C23:C40)</f>
        <v>5993</v>
      </c>
      <c r="D22" s="645">
        <f t="shared" si="4"/>
        <v>1304</v>
      </c>
      <c r="E22" s="645">
        <f t="shared" si="4"/>
        <v>825</v>
      </c>
      <c r="F22" s="645">
        <f t="shared" si="4"/>
        <v>2794</v>
      </c>
      <c r="G22" s="645">
        <f t="shared" si="4"/>
        <v>1622</v>
      </c>
      <c r="H22" s="645">
        <f t="shared" si="4"/>
        <v>3654</v>
      </c>
      <c r="I22" s="645">
        <f t="shared" si="4"/>
        <v>8005</v>
      </c>
      <c r="J22" s="645">
        <f t="shared" si="4"/>
        <v>10304</v>
      </c>
      <c r="K22" s="104">
        <f>SUM(K23:K40)</f>
        <v>34501</v>
      </c>
      <c r="L22" s="760" t="s">
        <v>566</v>
      </c>
      <c r="M22" s="1090">
        <v>3</v>
      </c>
    </row>
    <row r="23" spans="1:13" s="39" customFormat="1" ht="28.15" customHeight="1" x14ac:dyDescent="0.2">
      <c r="A23" s="1091">
        <v>301</v>
      </c>
      <c r="B23" s="757" t="s">
        <v>567</v>
      </c>
      <c r="C23" s="193">
        <v>60</v>
      </c>
      <c r="D23" s="193">
        <v>12</v>
      </c>
      <c r="E23" s="193">
        <v>23</v>
      </c>
      <c r="F23" s="193">
        <v>50</v>
      </c>
      <c r="G23" s="193">
        <v>13</v>
      </c>
      <c r="H23" s="193">
        <v>47</v>
      </c>
      <c r="I23" s="193">
        <v>123</v>
      </c>
      <c r="J23" s="193">
        <v>215</v>
      </c>
      <c r="K23" s="222">
        <f t="shared" ref="K23:K39" si="5">SUM(C23:J23)</f>
        <v>543</v>
      </c>
      <c r="L23" s="758" t="s">
        <v>568</v>
      </c>
      <c r="M23" s="1092">
        <v>301</v>
      </c>
    </row>
    <row r="24" spans="1:13" s="40" customFormat="1" ht="28.15" customHeight="1" x14ac:dyDescent="0.2">
      <c r="A24" s="1437">
        <v>302</v>
      </c>
      <c r="B24" s="1438" t="s">
        <v>569</v>
      </c>
      <c r="C24" s="512" t="s">
        <v>16</v>
      </c>
      <c r="D24" s="512" t="s">
        <v>16</v>
      </c>
      <c r="E24" s="512" t="s">
        <v>16</v>
      </c>
      <c r="F24" s="512" t="s">
        <v>16</v>
      </c>
      <c r="G24" s="512" t="s">
        <v>16</v>
      </c>
      <c r="H24" s="512" t="s">
        <v>16</v>
      </c>
      <c r="I24" s="512">
        <v>1</v>
      </c>
      <c r="J24" s="512">
        <v>79</v>
      </c>
      <c r="K24" s="513">
        <f t="shared" si="5"/>
        <v>80</v>
      </c>
      <c r="L24" s="1439" t="s">
        <v>570</v>
      </c>
      <c r="M24" s="1440">
        <v>302</v>
      </c>
    </row>
    <row r="25" spans="1:13" s="39" customFormat="1" ht="28.15" customHeight="1" x14ac:dyDescent="0.2">
      <c r="A25" s="1441">
        <v>303</v>
      </c>
      <c r="B25" s="1442" t="s">
        <v>571</v>
      </c>
      <c r="C25" s="1443">
        <v>8</v>
      </c>
      <c r="D25" s="1443">
        <v>12</v>
      </c>
      <c r="E25" s="1443" t="s">
        <v>16</v>
      </c>
      <c r="F25" s="1443">
        <v>36</v>
      </c>
      <c r="G25" s="1443">
        <v>55</v>
      </c>
      <c r="H25" s="1443">
        <v>43</v>
      </c>
      <c r="I25" s="1443">
        <v>365</v>
      </c>
      <c r="J25" s="1443">
        <v>915</v>
      </c>
      <c r="K25" s="1444">
        <f t="shared" si="5"/>
        <v>1434</v>
      </c>
      <c r="L25" s="1445" t="s">
        <v>572</v>
      </c>
      <c r="M25" s="1446">
        <v>303</v>
      </c>
    </row>
    <row r="26" spans="1:13" s="40" customFormat="1" ht="28.15" customHeight="1" x14ac:dyDescent="0.2">
      <c r="A26" s="1093">
        <v>304</v>
      </c>
      <c r="B26" s="764" t="s">
        <v>573</v>
      </c>
      <c r="C26" s="489" t="s">
        <v>16</v>
      </c>
      <c r="D26" s="489">
        <v>15</v>
      </c>
      <c r="E26" s="489" t="s">
        <v>16</v>
      </c>
      <c r="F26" s="489" t="s">
        <v>16</v>
      </c>
      <c r="G26" s="489" t="s">
        <v>16</v>
      </c>
      <c r="H26" s="489" t="s">
        <v>16</v>
      </c>
      <c r="I26" s="489" t="s">
        <v>16</v>
      </c>
      <c r="J26" s="489">
        <v>99</v>
      </c>
      <c r="K26" s="485">
        <f t="shared" si="5"/>
        <v>114</v>
      </c>
      <c r="L26" s="765" t="s">
        <v>574</v>
      </c>
      <c r="M26" s="1094">
        <v>304</v>
      </c>
    </row>
    <row r="27" spans="1:13" s="39" customFormat="1" ht="28.15" customHeight="1" x14ac:dyDescent="0.2">
      <c r="A27" s="1091">
        <v>305</v>
      </c>
      <c r="B27" s="757" t="s">
        <v>575</v>
      </c>
      <c r="C27" s="193">
        <v>150</v>
      </c>
      <c r="D27" s="193">
        <v>117</v>
      </c>
      <c r="E27" s="193">
        <v>40</v>
      </c>
      <c r="F27" s="193">
        <v>120</v>
      </c>
      <c r="G27" s="193">
        <v>126</v>
      </c>
      <c r="H27" s="193">
        <v>194</v>
      </c>
      <c r="I27" s="193">
        <v>693</v>
      </c>
      <c r="J27" s="193">
        <v>443</v>
      </c>
      <c r="K27" s="222">
        <f t="shared" si="5"/>
        <v>1883</v>
      </c>
      <c r="L27" s="758" t="s">
        <v>576</v>
      </c>
      <c r="M27" s="1092">
        <v>305</v>
      </c>
    </row>
    <row r="28" spans="1:13" s="40" customFormat="1" ht="28.15" customHeight="1" x14ac:dyDescent="0.2">
      <c r="A28" s="1093">
        <v>306</v>
      </c>
      <c r="B28" s="764" t="s">
        <v>577</v>
      </c>
      <c r="C28" s="489">
        <v>13</v>
      </c>
      <c r="D28" s="489">
        <v>4</v>
      </c>
      <c r="E28" s="489">
        <v>3</v>
      </c>
      <c r="F28" s="489">
        <v>16</v>
      </c>
      <c r="G28" s="489">
        <v>4</v>
      </c>
      <c r="H28" s="489">
        <v>13</v>
      </c>
      <c r="I28" s="489">
        <v>59</v>
      </c>
      <c r="J28" s="489">
        <v>138</v>
      </c>
      <c r="K28" s="485">
        <f t="shared" si="5"/>
        <v>250</v>
      </c>
      <c r="L28" s="765" t="s">
        <v>578</v>
      </c>
      <c r="M28" s="1094">
        <v>306</v>
      </c>
    </row>
    <row r="29" spans="1:13" s="39" customFormat="1" ht="28.15" customHeight="1" x14ac:dyDescent="0.2">
      <c r="A29" s="1091">
        <v>307</v>
      </c>
      <c r="B29" s="757" t="s">
        <v>579</v>
      </c>
      <c r="C29" s="193">
        <v>28</v>
      </c>
      <c r="D29" s="193">
        <v>51</v>
      </c>
      <c r="E29" s="193">
        <v>13</v>
      </c>
      <c r="F29" s="193">
        <v>36</v>
      </c>
      <c r="G29" s="193">
        <v>27</v>
      </c>
      <c r="H29" s="193">
        <v>66</v>
      </c>
      <c r="I29" s="193">
        <v>315</v>
      </c>
      <c r="J29" s="193">
        <v>278</v>
      </c>
      <c r="K29" s="222">
        <f t="shared" si="5"/>
        <v>814</v>
      </c>
      <c r="L29" s="758" t="s">
        <v>580</v>
      </c>
      <c r="M29" s="1092">
        <v>307</v>
      </c>
    </row>
    <row r="30" spans="1:13" s="40" customFormat="1" ht="28.15" customHeight="1" x14ac:dyDescent="0.2">
      <c r="A30" s="1093">
        <v>308</v>
      </c>
      <c r="B30" s="764" t="s">
        <v>581</v>
      </c>
      <c r="C30" s="489">
        <v>41</v>
      </c>
      <c r="D30" s="489">
        <v>125</v>
      </c>
      <c r="E30" s="489">
        <v>8</v>
      </c>
      <c r="F30" s="489">
        <v>72</v>
      </c>
      <c r="G30" s="489">
        <v>140</v>
      </c>
      <c r="H30" s="489">
        <v>206</v>
      </c>
      <c r="I30" s="489">
        <v>981</v>
      </c>
      <c r="J30" s="489">
        <v>666</v>
      </c>
      <c r="K30" s="485">
        <f t="shared" si="5"/>
        <v>2239</v>
      </c>
      <c r="L30" s="765" t="s">
        <v>582</v>
      </c>
      <c r="M30" s="1094">
        <v>308</v>
      </c>
    </row>
    <row r="31" spans="1:13" s="39" customFormat="1" ht="28.15" customHeight="1" x14ac:dyDescent="0.2">
      <c r="A31" s="1091">
        <v>309</v>
      </c>
      <c r="B31" s="757" t="s">
        <v>583</v>
      </c>
      <c r="C31" s="193">
        <v>23</v>
      </c>
      <c r="D31" s="193">
        <v>11</v>
      </c>
      <c r="E31" s="193">
        <v>2</v>
      </c>
      <c r="F31" s="193">
        <v>29</v>
      </c>
      <c r="G31" s="193">
        <v>7</v>
      </c>
      <c r="H31" s="193">
        <v>35</v>
      </c>
      <c r="I31" s="193">
        <v>83</v>
      </c>
      <c r="J31" s="193">
        <v>123</v>
      </c>
      <c r="K31" s="222">
        <f t="shared" si="5"/>
        <v>313</v>
      </c>
      <c r="L31" s="758" t="s">
        <v>584</v>
      </c>
      <c r="M31" s="1092">
        <v>309</v>
      </c>
    </row>
    <row r="32" spans="1:13" s="40" customFormat="1" ht="28.15" customHeight="1" x14ac:dyDescent="0.2">
      <c r="A32" s="1093">
        <v>310</v>
      </c>
      <c r="B32" s="764" t="s">
        <v>585</v>
      </c>
      <c r="C32" s="489">
        <v>190</v>
      </c>
      <c r="D32" s="489">
        <v>63</v>
      </c>
      <c r="E32" s="489">
        <v>53</v>
      </c>
      <c r="F32" s="489">
        <v>150</v>
      </c>
      <c r="G32" s="489">
        <v>173</v>
      </c>
      <c r="H32" s="489">
        <v>852</v>
      </c>
      <c r="I32" s="489">
        <v>550</v>
      </c>
      <c r="J32" s="489">
        <v>2704</v>
      </c>
      <c r="K32" s="485">
        <f t="shared" si="5"/>
        <v>4735</v>
      </c>
      <c r="L32" s="765" t="s">
        <v>586</v>
      </c>
      <c r="M32" s="1094">
        <v>310</v>
      </c>
    </row>
    <row r="33" spans="1:13" s="39" customFormat="1" ht="28.15" customHeight="1" x14ac:dyDescent="0.2">
      <c r="A33" s="1091">
        <v>311</v>
      </c>
      <c r="B33" s="757" t="s">
        <v>587</v>
      </c>
      <c r="C33" s="193">
        <v>38</v>
      </c>
      <c r="D33" s="193">
        <v>16</v>
      </c>
      <c r="E33" s="193">
        <v>58</v>
      </c>
      <c r="F33" s="193">
        <v>136</v>
      </c>
      <c r="G33" s="193">
        <v>30</v>
      </c>
      <c r="H33" s="193">
        <v>209</v>
      </c>
      <c r="I33" s="193">
        <v>609</v>
      </c>
      <c r="J33" s="193">
        <v>1879</v>
      </c>
      <c r="K33" s="222">
        <f>SUM(C33:J33)</f>
        <v>2975</v>
      </c>
      <c r="L33" s="758" t="s">
        <v>588</v>
      </c>
      <c r="M33" s="1092">
        <v>311</v>
      </c>
    </row>
    <row r="34" spans="1:13" s="40" customFormat="1" ht="28.15" customHeight="1" x14ac:dyDescent="0.2">
      <c r="A34" s="1093">
        <v>312</v>
      </c>
      <c r="B34" s="764" t="s">
        <v>589</v>
      </c>
      <c r="C34" s="489">
        <v>15</v>
      </c>
      <c r="D34" s="489">
        <v>8</v>
      </c>
      <c r="E34" s="489">
        <v>6</v>
      </c>
      <c r="F34" s="489">
        <v>7</v>
      </c>
      <c r="G34" s="489">
        <v>5</v>
      </c>
      <c r="H34" s="489">
        <v>26</v>
      </c>
      <c r="I34" s="489">
        <v>53</v>
      </c>
      <c r="J34" s="489">
        <v>388</v>
      </c>
      <c r="K34" s="485">
        <f t="shared" si="5"/>
        <v>508</v>
      </c>
      <c r="L34" s="765" t="s">
        <v>590</v>
      </c>
      <c r="M34" s="1094">
        <v>312</v>
      </c>
    </row>
    <row r="35" spans="1:13" s="39" customFormat="1" ht="28.15" customHeight="1" x14ac:dyDescent="0.2">
      <c r="A35" s="1091">
        <v>313</v>
      </c>
      <c r="B35" s="757" t="s">
        <v>591</v>
      </c>
      <c r="C35" s="193">
        <v>5</v>
      </c>
      <c r="D35" s="193">
        <v>2</v>
      </c>
      <c r="E35" s="193">
        <v>2</v>
      </c>
      <c r="F35" s="193">
        <v>9</v>
      </c>
      <c r="G35" s="193">
        <v>10</v>
      </c>
      <c r="H35" s="193">
        <v>10</v>
      </c>
      <c r="I35" s="193">
        <v>31</v>
      </c>
      <c r="J35" s="193">
        <v>88</v>
      </c>
      <c r="K35" s="222">
        <f t="shared" si="5"/>
        <v>157</v>
      </c>
      <c r="L35" s="758" t="s">
        <v>592</v>
      </c>
      <c r="M35" s="1092">
        <v>313</v>
      </c>
    </row>
    <row r="36" spans="1:13" s="40" customFormat="1" ht="28.15" customHeight="1" x14ac:dyDescent="0.2">
      <c r="A36" s="1093">
        <v>314</v>
      </c>
      <c r="B36" s="764" t="s">
        <v>593</v>
      </c>
      <c r="C36" s="489">
        <v>9</v>
      </c>
      <c r="D36" s="489">
        <v>8</v>
      </c>
      <c r="E36" s="489">
        <v>3</v>
      </c>
      <c r="F36" s="489">
        <v>11</v>
      </c>
      <c r="G36" s="489">
        <v>10</v>
      </c>
      <c r="H36" s="489">
        <v>15</v>
      </c>
      <c r="I36" s="489">
        <v>35</v>
      </c>
      <c r="J36" s="489">
        <v>41</v>
      </c>
      <c r="K36" s="485">
        <f t="shared" si="5"/>
        <v>132</v>
      </c>
      <c r="L36" s="765" t="s">
        <v>594</v>
      </c>
      <c r="M36" s="1094">
        <v>314</v>
      </c>
    </row>
    <row r="37" spans="1:13" s="39" customFormat="1" ht="28.15" customHeight="1" x14ac:dyDescent="0.2">
      <c r="A37" s="1091">
        <v>315</v>
      </c>
      <c r="B37" s="757" t="s">
        <v>595</v>
      </c>
      <c r="C37" s="193">
        <v>22</v>
      </c>
      <c r="D37" s="193">
        <v>12</v>
      </c>
      <c r="E37" s="193">
        <v>4</v>
      </c>
      <c r="F37" s="193">
        <v>9</v>
      </c>
      <c r="G37" s="193">
        <v>10</v>
      </c>
      <c r="H37" s="193">
        <v>14</v>
      </c>
      <c r="I37" s="193">
        <v>52</v>
      </c>
      <c r="J37" s="193">
        <v>117</v>
      </c>
      <c r="K37" s="222">
        <f t="shared" si="5"/>
        <v>240</v>
      </c>
      <c r="L37" s="758" t="s">
        <v>596</v>
      </c>
      <c r="M37" s="1092">
        <v>315</v>
      </c>
    </row>
    <row r="38" spans="1:13" s="40" customFormat="1" ht="28.15" customHeight="1" x14ac:dyDescent="0.2">
      <c r="A38" s="1093">
        <v>316</v>
      </c>
      <c r="B38" s="764" t="s">
        <v>597</v>
      </c>
      <c r="C38" s="489">
        <v>4940</v>
      </c>
      <c r="D38" s="489">
        <v>126</v>
      </c>
      <c r="E38" s="489">
        <v>498</v>
      </c>
      <c r="F38" s="489">
        <v>1673</v>
      </c>
      <c r="G38" s="489">
        <v>499</v>
      </c>
      <c r="H38" s="489">
        <v>606</v>
      </c>
      <c r="I38" s="489">
        <v>803</v>
      </c>
      <c r="J38" s="489">
        <v>20</v>
      </c>
      <c r="K38" s="485">
        <f t="shared" si="5"/>
        <v>9165</v>
      </c>
      <c r="L38" s="765" t="s">
        <v>598</v>
      </c>
      <c r="M38" s="1094">
        <v>316</v>
      </c>
    </row>
    <row r="39" spans="1:13" s="39" customFormat="1" ht="28.15" customHeight="1" x14ac:dyDescent="0.2">
      <c r="A39" s="1091">
        <v>317</v>
      </c>
      <c r="B39" s="757" t="s">
        <v>599</v>
      </c>
      <c r="C39" s="193">
        <v>428</v>
      </c>
      <c r="D39" s="193">
        <v>721</v>
      </c>
      <c r="E39" s="193">
        <v>107</v>
      </c>
      <c r="F39" s="193">
        <v>415</v>
      </c>
      <c r="G39" s="193">
        <v>508</v>
      </c>
      <c r="H39" s="193">
        <v>1283</v>
      </c>
      <c r="I39" s="193">
        <v>3198</v>
      </c>
      <c r="J39" s="193">
        <v>2047</v>
      </c>
      <c r="K39" s="222">
        <f t="shared" si="5"/>
        <v>8707</v>
      </c>
      <c r="L39" s="758" t="s">
        <v>600</v>
      </c>
      <c r="M39" s="1092">
        <v>317</v>
      </c>
    </row>
    <row r="40" spans="1:13" s="40" customFormat="1" ht="28.15" customHeight="1" x14ac:dyDescent="0.2">
      <c r="A40" s="1093">
        <v>399</v>
      </c>
      <c r="B40" s="764" t="s">
        <v>601</v>
      </c>
      <c r="C40" s="489">
        <v>23</v>
      </c>
      <c r="D40" s="489">
        <v>1</v>
      </c>
      <c r="E40" s="489">
        <v>5</v>
      </c>
      <c r="F40" s="489">
        <v>25</v>
      </c>
      <c r="G40" s="489">
        <v>5</v>
      </c>
      <c r="H40" s="489">
        <v>35</v>
      </c>
      <c r="I40" s="489">
        <v>54</v>
      </c>
      <c r="J40" s="489">
        <v>64</v>
      </c>
      <c r="K40" s="485">
        <f>SUM(C40:J40)</f>
        <v>212</v>
      </c>
      <c r="L40" s="765" t="s">
        <v>602</v>
      </c>
      <c r="M40" s="1094">
        <v>399</v>
      </c>
    </row>
    <row r="41" spans="1:13" s="74" customFormat="1" ht="28.15" customHeight="1" x14ac:dyDescent="0.2">
      <c r="A41" s="1089">
        <v>4</v>
      </c>
      <c r="B41" s="759" t="s">
        <v>34</v>
      </c>
      <c r="C41" s="645">
        <f t="shared" ref="C41:I41" si="6">SUM(C42)</f>
        <v>355</v>
      </c>
      <c r="D41" s="645">
        <f t="shared" si="6"/>
        <v>125</v>
      </c>
      <c r="E41" s="645">
        <f t="shared" si="6"/>
        <v>385</v>
      </c>
      <c r="F41" s="645">
        <f t="shared" si="6"/>
        <v>572</v>
      </c>
      <c r="G41" s="645">
        <f t="shared" si="6"/>
        <v>162</v>
      </c>
      <c r="H41" s="645">
        <f t="shared" si="6"/>
        <v>632</v>
      </c>
      <c r="I41" s="645">
        <f t="shared" si="6"/>
        <v>726</v>
      </c>
      <c r="J41" s="645">
        <f>SUM(J42)</f>
        <v>979</v>
      </c>
      <c r="K41" s="104">
        <f>SUM(C41:J41)</f>
        <v>3936</v>
      </c>
      <c r="L41" s="760" t="s">
        <v>35</v>
      </c>
      <c r="M41" s="1090">
        <v>4</v>
      </c>
    </row>
    <row r="42" spans="1:13" s="39" customFormat="1" ht="28.15" customHeight="1" x14ac:dyDescent="0.2">
      <c r="A42" s="1095">
        <v>401</v>
      </c>
      <c r="B42" s="761" t="s">
        <v>34</v>
      </c>
      <c r="C42" s="196">
        <v>355</v>
      </c>
      <c r="D42" s="196">
        <v>125</v>
      </c>
      <c r="E42" s="196">
        <v>385</v>
      </c>
      <c r="F42" s="196">
        <v>572</v>
      </c>
      <c r="G42" s="196">
        <v>162</v>
      </c>
      <c r="H42" s="196">
        <v>632</v>
      </c>
      <c r="I42" s="196">
        <v>726</v>
      </c>
      <c r="J42" s="196">
        <v>979</v>
      </c>
      <c r="K42" s="488">
        <f>SUM(C42:J42)</f>
        <v>3936</v>
      </c>
      <c r="L42" s="762" t="s">
        <v>35</v>
      </c>
      <c r="M42" s="1096">
        <v>401</v>
      </c>
    </row>
  </sheetData>
  <mergeCells count="10">
    <mergeCell ref="A1:M1"/>
    <mergeCell ref="A2:M2"/>
    <mergeCell ref="A3:M3"/>
    <mergeCell ref="A4:B4"/>
    <mergeCell ref="L4:M4"/>
    <mergeCell ref="B5:B6"/>
    <mergeCell ref="A5:A6"/>
    <mergeCell ref="M5:M6"/>
    <mergeCell ref="L5:L6"/>
    <mergeCell ref="C5:K5"/>
  </mergeCells>
  <printOptions horizontalCentered="1"/>
  <pageMargins left="0.5" right="0.5" top="0.5" bottom="0.5" header="0" footer="0"/>
  <pageSetup paperSize="9" scale="78" fitToHeight="0" orientation="landscape" r:id="rId1"/>
  <headerFooter alignWithMargins="0">
    <oddFooter>&amp;C&amp;P</oddFooter>
  </headerFooter>
  <rowBreaks count="1" manualBreakCount="1">
    <brk id="24" max="12"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7165-6C06-4F64-8479-7170517F24AA}">
  <sheetPr>
    <tabColor theme="8" tint="-0.499984740745262"/>
    <pageSetUpPr fitToPage="1"/>
  </sheetPr>
  <dimension ref="A1:J16"/>
  <sheetViews>
    <sheetView view="pageBreakPreview" zoomScale="60" zoomScaleNormal="100" workbookViewId="0">
      <selection activeCell="A90" sqref="A90"/>
    </sheetView>
  </sheetViews>
  <sheetFormatPr defaultColWidth="9.125" defaultRowHeight="12.75" x14ac:dyDescent="0.2"/>
  <cols>
    <col min="1" max="1" width="25.625" style="6" customWidth="1"/>
    <col min="2" max="3" width="13.75" style="6" customWidth="1"/>
    <col min="4" max="6" width="17.75" style="6" customWidth="1"/>
    <col min="7" max="7" width="25.625" style="6" customWidth="1"/>
    <col min="8" max="16384" width="9.125" style="6"/>
  </cols>
  <sheetData>
    <row r="1" spans="1:10" s="1" customFormat="1" ht="21" customHeight="1" x14ac:dyDescent="0.25">
      <c r="A1" s="1706" t="s">
        <v>1272</v>
      </c>
      <c r="B1" s="1706"/>
      <c r="C1" s="1706"/>
      <c r="D1" s="1706"/>
      <c r="E1" s="1706"/>
      <c r="F1" s="1706"/>
      <c r="G1" s="1706"/>
    </row>
    <row r="2" spans="1:10" s="1" customFormat="1" ht="21" customHeight="1" x14ac:dyDescent="0.2">
      <c r="A2" s="1707" t="s">
        <v>0</v>
      </c>
      <c r="B2" s="1707"/>
      <c r="C2" s="1707"/>
      <c r="D2" s="1707"/>
      <c r="E2" s="1707"/>
      <c r="F2" s="1707"/>
      <c r="G2" s="1707"/>
      <c r="J2" s="1" t="s">
        <v>604</v>
      </c>
    </row>
    <row r="3" spans="1:10" s="1" customFormat="1" ht="21" customHeight="1" x14ac:dyDescent="0.2">
      <c r="A3" s="1708" t="s">
        <v>1712</v>
      </c>
      <c r="B3" s="1708"/>
      <c r="C3" s="1708"/>
      <c r="D3" s="1708"/>
      <c r="E3" s="1708"/>
      <c r="F3" s="1708"/>
      <c r="G3" s="1708"/>
    </row>
    <row r="4" spans="1:10" s="15" customFormat="1" x14ac:dyDescent="0.2">
      <c r="A4" s="35" t="s">
        <v>480</v>
      </c>
      <c r="B4" s="14"/>
      <c r="C4" s="14"/>
      <c r="D4" s="14"/>
      <c r="E4" s="22"/>
      <c r="F4" s="22"/>
      <c r="G4" s="20" t="s">
        <v>481</v>
      </c>
    </row>
    <row r="5" spans="1:10" s="2" customFormat="1" ht="25.15" customHeight="1" x14ac:dyDescent="0.2">
      <c r="A5" s="1632" t="s">
        <v>605</v>
      </c>
      <c r="B5" s="1630" t="s">
        <v>1713</v>
      </c>
      <c r="C5" s="1630"/>
      <c r="D5" s="1630"/>
      <c r="E5" s="1630"/>
      <c r="F5" s="1630"/>
      <c r="G5" s="1633" t="s">
        <v>606</v>
      </c>
    </row>
    <row r="6" spans="1:10" s="2" customFormat="1" ht="28.15" customHeight="1" x14ac:dyDescent="0.2">
      <c r="A6" s="1632"/>
      <c r="B6" s="1898" t="s">
        <v>1149</v>
      </c>
      <c r="C6" s="1630"/>
      <c r="D6" s="858" t="s">
        <v>1150</v>
      </c>
      <c r="E6" s="858" t="s">
        <v>1151</v>
      </c>
      <c r="F6" s="1899" t="s">
        <v>1270</v>
      </c>
      <c r="G6" s="1633"/>
    </row>
    <row r="7" spans="1:10" s="2" customFormat="1" ht="40.15" customHeight="1" x14ac:dyDescent="0.2">
      <c r="A7" s="1632"/>
      <c r="B7" s="850" t="s">
        <v>919</v>
      </c>
      <c r="C7" s="850" t="s">
        <v>607</v>
      </c>
      <c r="D7" s="850" t="s">
        <v>607</v>
      </c>
      <c r="E7" s="850" t="s">
        <v>607</v>
      </c>
      <c r="F7" s="1899"/>
      <c r="G7" s="1633"/>
    </row>
    <row r="8" spans="1:10" s="15" customFormat="1" ht="40.9" customHeight="1" thickBot="1" x14ac:dyDescent="0.25">
      <c r="A8" s="502" t="s">
        <v>1259</v>
      </c>
      <c r="B8" s="400">
        <f>SUM(B9:B16)</f>
        <v>8829</v>
      </c>
      <c r="C8" s="400">
        <f t="shared" ref="C8:E8" si="0">SUM(C9:C16)</f>
        <v>156790</v>
      </c>
      <c r="D8" s="400">
        <f t="shared" si="0"/>
        <v>165619</v>
      </c>
      <c r="E8" s="400">
        <f t="shared" si="0"/>
        <v>165619</v>
      </c>
      <c r="F8" s="1069">
        <f>SUM(F9:F16)</f>
        <v>165619</v>
      </c>
      <c r="G8" s="1083" t="s">
        <v>12</v>
      </c>
    </row>
    <row r="9" spans="1:10" s="39" customFormat="1" ht="40.9" customHeight="1" thickTop="1" thickBot="1" x14ac:dyDescent="0.25">
      <c r="A9" s="666" t="s">
        <v>229</v>
      </c>
      <c r="B9" s="73">
        <v>0</v>
      </c>
      <c r="C9" s="73">
        <v>47127</v>
      </c>
      <c r="D9" s="73">
        <v>47127</v>
      </c>
      <c r="E9" s="73">
        <v>47127</v>
      </c>
      <c r="F9" s="1070">
        <v>47127</v>
      </c>
      <c r="G9" s="1084" t="s">
        <v>221</v>
      </c>
    </row>
    <row r="10" spans="1:10" s="15" customFormat="1" ht="40.9" customHeight="1" thickTop="1" thickBot="1" x14ac:dyDescent="0.25">
      <c r="A10" s="667" t="s">
        <v>318</v>
      </c>
      <c r="B10" s="62" t="s">
        <v>16</v>
      </c>
      <c r="C10" s="62">
        <v>61893</v>
      </c>
      <c r="D10" s="62">
        <v>61893</v>
      </c>
      <c r="E10" s="62">
        <v>61893</v>
      </c>
      <c r="F10" s="1071">
        <v>61893</v>
      </c>
      <c r="G10" s="1085" t="s">
        <v>220</v>
      </c>
    </row>
    <row r="11" spans="1:10" s="39" customFormat="1" ht="40.9" customHeight="1" thickTop="1" thickBot="1" x14ac:dyDescent="0.25">
      <c r="A11" s="666" t="s">
        <v>319</v>
      </c>
      <c r="B11" s="73">
        <v>5003</v>
      </c>
      <c r="C11" s="73">
        <v>13222</v>
      </c>
      <c r="D11" s="73">
        <v>18225</v>
      </c>
      <c r="E11" s="73">
        <v>18225</v>
      </c>
      <c r="F11" s="1070">
        <v>18225</v>
      </c>
      <c r="G11" s="1084" t="s">
        <v>219</v>
      </c>
    </row>
    <row r="12" spans="1:10" s="15" customFormat="1" ht="40.9" customHeight="1" thickTop="1" thickBot="1" x14ac:dyDescent="0.25">
      <c r="A12" s="667" t="s">
        <v>320</v>
      </c>
      <c r="B12" s="62">
        <v>7</v>
      </c>
      <c r="C12" s="62">
        <v>11950</v>
      </c>
      <c r="D12" s="62">
        <v>11957</v>
      </c>
      <c r="E12" s="62">
        <v>11957</v>
      </c>
      <c r="F12" s="1071">
        <v>11957</v>
      </c>
      <c r="G12" s="1085" t="s">
        <v>218</v>
      </c>
    </row>
    <row r="13" spans="1:10" s="39" customFormat="1" ht="40.9" customHeight="1" thickTop="1" thickBot="1" x14ac:dyDescent="0.25">
      <c r="A13" s="666" t="s">
        <v>321</v>
      </c>
      <c r="B13" s="73">
        <v>5</v>
      </c>
      <c r="C13" s="73">
        <v>8972</v>
      </c>
      <c r="D13" s="73">
        <v>8977</v>
      </c>
      <c r="E13" s="73">
        <v>8977</v>
      </c>
      <c r="F13" s="1070">
        <v>8977</v>
      </c>
      <c r="G13" s="1084" t="s">
        <v>217</v>
      </c>
    </row>
    <row r="14" spans="1:10" s="15" customFormat="1" ht="40.9" customHeight="1" thickTop="1" thickBot="1" x14ac:dyDescent="0.25">
      <c r="A14" s="667" t="s">
        <v>322</v>
      </c>
      <c r="B14" s="62" t="s">
        <v>16</v>
      </c>
      <c r="C14" s="62">
        <v>1751</v>
      </c>
      <c r="D14" s="62">
        <v>1751</v>
      </c>
      <c r="E14" s="62">
        <v>1751</v>
      </c>
      <c r="F14" s="1071">
        <v>1751</v>
      </c>
      <c r="G14" s="1085" t="s">
        <v>1026</v>
      </c>
    </row>
    <row r="15" spans="1:10" s="39" customFormat="1" ht="40.9" customHeight="1" thickTop="1" thickBot="1" x14ac:dyDescent="0.25">
      <c r="A15" s="666" t="s">
        <v>511</v>
      </c>
      <c r="B15" s="73">
        <v>3772</v>
      </c>
      <c r="C15" s="73">
        <v>7839</v>
      </c>
      <c r="D15" s="73">
        <v>11611</v>
      </c>
      <c r="E15" s="73">
        <v>11611</v>
      </c>
      <c r="F15" s="1070">
        <v>11611</v>
      </c>
      <c r="G15" s="1084" t="s">
        <v>708</v>
      </c>
    </row>
    <row r="16" spans="1:10" s="15" customFormat="1" ht="40.9" customHeight="1" thickTop="1" x14ac:dyDescent="0.2">
      <c r="A16" s="777" t="s">
        <v>222</v>
      </c>
      <c r="B16" s="785">
        <v>42</v>
      </c>
      <c r="C16" s="785">
        <v>4036</v>
      </c>
      <c r="D16" s="785">
        <v>4078</v>
      </c>
      <c r="E16" s="785">
        <v>4078</v>
      </c>
      <c r="F16" s="1072">
        <v>4078</v>
      </c>
      <c r="G16" s="1086" t="s">
        <v>216</v>
      </c>
    </row>
  </sheetData>
  <mergeCells count="8">
    <mergeCell ref="B5:F5"/>
    <mergeCell ref="A1:G1"/>
    <mergeCell ref="A2:G2"/>
    <mergeCell ref="A3:G3"/>
    <mergeCell ref="B6:C6"/>
    <mergeCell ref="F6:F7"/>
    <mergeCell ref="A5:A7"/>
    <mergeCell ref="G5:G7"/>
  </mergeCells>
  <printOptions horizontalCentered="1"/>
  <pageMargins left="0.5" right="0.5" top="0.5" bottom="0.5" header="0" footer="0"/>
  <pageSetup paperSize="9" scale="95" fitToHeight="0" orientation="landscape" r:id="rId1"/>
  <headerFooter alignWithMargins="0">
    <oddFooter>&amp;C&amp;P</oddFooter>
  </headerFooter>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E71B-172C-448C-83DD-D6E519CBD176}">
  <sheetPr>
    <tabColor theme="8" tint="-0.249977111117893"/>
    <pageSetUpPr fitToPage="1"/>
  </sheetPr>
  <dimension ref="A1:L97"/>
  <sheetViews>
    <sheetView view="pageBreakPreview" zoomScale="60" zoomScaleNormal="100" workbookViewId="0">
      <selection activeCell="A90" sqref="A90"/>
    </sheetView>
  </sheetViews>
  <sheetFormatPr defaultColWidth="9.125" defaultRowHeight="12.75" x14ac:dyDescent="0.2"/>
  <cols>
    <col min="1" max="1" width="4.75" style="13" customWidth="1"/>
    <col min="2" max="2" width="38.75" style="13" customWidth="1"/>
    <col min="3" max="4" width="9.75" style="6" customWidth="1"/>
    <col min="5" max="7" width="15.75" style="6" customWidth="1"/>
    <col min="8" max="8" width="38.75" style="6" customWidth="1"/>
    <col min="9" max="9" width="4.75" style="6" customWidth="1"/>
    <col min="10" max="16384" width="9.125" style="6"/>
  </cols>
  <sheetData>
    <row r="1" spans="1:12" s="1" customFormat="1" ht="21" customHeight="1" x14ac:dyDescent="0.25">
      <c r="A1" s="1706" t="s">
        <v>1271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608</v>
      </c>
    </row>
    <row r="3" spans="1:12" s="1" customFormat="1" ht="21" customHeight="1" x14ac:dyDescent="0.2">
      <c r="A3" s="1708" t="s">
        <v>1714</v>
      </c>
      <c r="B3" s="1708"/>
      <c r="C3" s="1708"/>
      <c r="D3" s="1708"/>
      <c r="E3" s="1708"/>
      <c r="F3" s="1708"/>
      <c r="G3" s="1708"/>
      <c r="H3" s="1708"/>
      <c r="I3" s="1708"/>
    </row>
    <row r="4" spans="1:12" s="15" customFormat="1" x14ac:dyDescent="0.2">
      <c r="A4" s="35" t="s">
        <v>1904</v>
      </c>
      <c r="B4" s="14"/>
      <c r="C4" s="14"/>
      <c r="D4" s="14"/>
      <c r="E4" s="14"/>
      <c r="F4" s="22"/>
      <c r="G4" s="22"/>
      <c r="H4" s="22"/>
      <c r="I4" s="20" t="s">
        <v>1903</v>
      </c>
    </row>
    <row r="5" spans="1:12" s="2" customFormat="1" ht="25.15" customHeight="1" x14ac:dyDescent="0.2">
      <c r="A5" s="1902" t="s">
        <v>1923</v>
      </c>
      <c r="B5" s="1613" t="s">
        <v>330</v>
      </c>
      <c r="C5" s="1630" t="s">
        <v>1713</v>
      </c>
      <c r="D5" s="1630"/>
      <c r="E5" s="1630"/>
      <c r="F5" s="1630"/>
      <c r="G5" s="1630"/>
      <c r="H5" s="1606" t="s">
        <v>609</v>
      </c>
      <c r="I5" s="1905" t="s">
        <v>1924</v>
      </c>
    </row>
    <row r="6" spans="1:12" s="2" customFormat="1" ht="25.15" customHeight="1" x14ac:dyDescent="0.2">
      <c r="A6" s="1903"/>
      <c r="B6" s="1614"/>
      <c r="C6" s="1898" t="s">
        <v>1149</v>
      </c>
      <c r="D6" s="1630"/>
      <c r="E6" s="1466" t="s">
        <v>1150</v>
      </c>
      <c r="F6" s="1466" t="s">
        <v>1151</v>
      </c>
      <c r="G6" s="1899" t="s">
        <v>1270</v>
      </c>
      <c r="H6" s="1607"/>
      <c r="I6" s="1906"/>
    </row>
    <row r="7" spans="1:12" s="2" customFormat="1" ht="40.15" customHeight="1" x14ac:dyDescent="0.2">
      <c r="A7" s="1904"/>
      <c r="B7" s="1615"/>
      <c r="C7" s="1464" t="s">
        <v>919</v>
      </c>
      <c r="D7" s="1464" t="s">
        <v>607</v>
      </c>
      <c r="E7" s="1464" t="s">
        <v>607</v>
      </c>
      <c r="F7" s="1464" t="s">
        <v>607</v>
      </c>
      <c r="G7" s="1899"/>
      <c r="H7" s="1608"/>
      <c r="I7" s="1907"/>
    </row>
    <row r="8" spans="1:12" s="67" customFormat="1" ht="2.4500000000000002" customHeight="1" thickBot="1" x14ac:dyDescent="0.25">
      <c r="A8" s="1073"/>
      <c r="B8" s="131"/>
      <c r="C8" s="131"/>
      <c r="D8" s="131"/>
      <c r="E8" s="131"/>
      <c r="F8" s="131"/>
      <c r="G8" s="1064"/>
      <c r="H8" s="132"/>
      <c r="I8" s="1074"/>
    </row>
    <row r="9" spans="1:12" s="63" customFormat="1" ht="19.899999999999999" customHeight="1" thickTop="1" x14ac:dyDescent="0.2">
      <c r="A9" s="1900" t="s">
        <v>1259</v>
      </c>
      <c r="B9" s="1832"/>
      <c r="C9" s="129">
        <f>SUM(C10:C97)</f>
        <v>8829</v>
      </c>
      <c r="D9" s="129">
        <f>SUM(D10:D97)</f>
        <v>156790</v>
      </c>
      <c r="E9" s="129">
        <f>SUM(E10:E97)</f>
        <v>165619</v>
      </c>
      <c r="F9" s="129">
        <f>SUM(F10:F97)</f>
        <v>165619</v>
      </c>
      <c r="G9" s="1065">
        <f>SUM(G10:G97)</f>
        <v>165619</v>
      </c>
      <c r="H9" s="1833" t="s">
        <v>12</v>
      </c>
      <c r="I9" s="1901"/>
    </row>
    <row r="10" spans="1:12" s="67" customFormat="1" ht="19.5" customHeight="1" x14ac:dyDescent="0.2">
      <c r="A10" s="1075">
        <v>1</v>
      </c>
      <c r="B10" s="117" t="s">
        <v>331</v>
      </c>
      <c r="C10" s="118" t="s">
        <v>16</v>
      </c>
      <c r="D10" s="118">
        <v>1</v>
      </c>
      <c r="E10" s="118">
        <v>1</v>
      </c>
      <c r="F10" s="118">
        <v>1</v>
      </c>
      <c r="G10" s="1066">
        <v>1</v>
      </c>
      <c r="H10" s="119" t="s">
        <v>332</v>
      </c>
      <c r="I10" s="1076">
        <v>1</v>
      </c>
    </row>
    <row r="11" spans="1:12" s="63" customFormat="1" ht="19.5" customHeight="1" x14ac:dyDescent="0.2">
      <c r="A11" s="1077">
        <v>2</v>
      </c>
      <c r="B11" s="121" t="s">
        <v>333</v>
      </c>
      <c r="C11" s="122" t="s">
        <v>16</v>
      </c>
      <c r="D11" s="122">
        <v>4</v>
      </c>
      <c r="E11" s="122">
        <v>4</v>
      </c>
      <c r="F11" s="122">
        <v>4</v>
      </c>
      <c r="G11" s="1067">
        <v>4</v>
      </c>
      <c r="H11" s="123" t="s">
        <v>334</v>
      </c>
      <c r="I11" s="1078">
        <v>2</v>
      </c>
    </row>
    <row r="12" spans="1:12" s="67" customFormat="1" ht="19.5" customHeight="1" x14ac:dyDescent="0.2">
      <c r="A12" s="1075">
        <v>3</v>
      </c>
      <c r="B12" s="117" t="s">
        <v>335</v>
      </c>
      <c r="C12" s="118" t="s">
        <v>16</v>
      </c>
      <c r="D12" s="118">
        <v>30</v>
      </c>
      <c r="E12" s="118">
        <v>30</v>
      </c>
      <c r="F12" s="118">
        <v>30</v>
      </c>
      <c r="G12" s="1066">
        <v>30</v>
      </c>
      <c r="H12" s="119" t="s">
        <v>336</v>
      </c>
      <c r="I12" s="1076">
        <v>3</v>
      </c>
    </row>
    <row r="13" spans="1:12" s="63" customFormat="1" ht="19.5" customHeight="1" x14ac:dyDescent="0.2">
      <c r="A13" s="1077">
        <v>4</v>
      </c>
      <c r="B13" s="121" t="s">
        <v>337</v>
      </c>
      <c r="C13" s="122" t="s">
        <v>16</v>
      </c>
      <c r="D13" s="122">
        <v>183</v>
      </c>
      <c r="E13" s="122">
        <v>183</v>
      </c>
      <c r="F13" s="122">
        <v>183</v>
      </c>
      <c r="G13" s="1067">
        <v>183</v>
      </c>
      <c r="H13" s="123" t="s">
        <v>338</v>
      </c>
      <c r="I13" s="1078">
        <v>4</v>
      </c>
    </row>
    <row r="14" spans="1:12" s="67" customFormat="1" ht="19.5" customHeight="1" x14ac:dyDescent="0.2">
      <c r="A14" s="1075">
        <v>5</v>
      </c>
      <c r="B14" s="117" t="s">
        <v>339</v>
      </c>
      <c r="C14" s="118" t="s">
        <v>16</v>
      </c>
      <c r="D14" s="118">
        <v>120</v>
      </c>
      <c r="E14" s="118">
        <v>120</v>
      </c>
      <c r="F14" s="118">
        <v>120</v>
      </c>
      <c r="G14" s="1066">
        <v>120</v>
      </c>
      <c r="H14" s="119" t="s">
        <v>340</v>
      </c>
      <c r="I14" s="1076">
        <v>5</v>
      </c>
    </row>
    <row r="15" spans="1:12" s="63" customFormat="1" ht="19.5" customHeight="1" x14ac:dyDescent="0.2">
      <c r="A15" s="1077">
        <v>6</v>
      </c>
      <c r="B15" s="121" t="s">
        <v>341</v>
      </c>
      <c r="C15" s="122" t="s">
        <v>16</v>
      </c>
      <c r="D15" s="122">
        <v>62</v>
      </c>
      <c r="E15" s="122">
        <v>62</v>
      </c>
      <c r="F15" s="122">
        <v>62</v>
      </c>
      <c r="G15" s="1067">
        <v>62</v>
      </c>
      <c r="H15" s="123" t="s">
        <v>342</v>
      </c>
      <c r="I15" s="1078">
        <v>6</v>
      </c>
    </row>
    <row r="16" spans="1:12" s="67" customFormat="1" ht="19.5" customHeight="1" x14ac:dyDescent="0.2">
      <c r="A16" s="1075">
        <v>7</v>
      </c>
      <c r="B16" s="117" t="s">
        <v>343</v>
      </c>
      <c r="C16" s="118" t="s">
        <v>16</v>
      </c>
      <c r="D16" s="118">
        <v>3</v>
      </c>
      <c r="E16" s="118">
        <v>3</v>
      </c>
      <c r="F16" s="118">
        <v>3</v>
      </c>
      <c r="G16" s="1066">
        <v>3</v>
      </c>
      <c r="H16" s="119" t="s">
        <v>344</v>
      </c>
      <c r="I16" s="1076">
        <v>7</v>
      </c>
    </row>
    <row r="17" spans="1:9" s="63" customFormat="1" ht="19.5" customHeight="1" x14ac:dyDescent="0.2">
      <c r="A17" s="1077">
        <v>12</v>
      </c>
      <c r="B17" s="121" t="s">
        <v>333</v>
      </c>
      <c r="C17" s="122" t="s">
        <v>16</v>
      </c>
      <c r="D17" s="122">
        <v>1</v>
      </c>
      <c r="E17" s="122">
        <v>1</v>
      </c>
      <c r="F17" s="122">
        <v>1</v>
      </c>
      <c r="G17" s="1067">
        <v>1</v>
      </c>
      <c r="H17" s="123" t="s">
        <v>334</v>
      </c>
      <c r="I17" s="1078">
        <v>12</v>
      </c>
    </row>
    <row r="18" spans="1:9" s="67" customFormat="1" ht="19.5" customHeight="1" x14ac:dyDescent="0.2">
      <c r="A18" s="1075">
        <v>13</v>
      </c>
      <c r="B18" s="117" t="s">
        <v>337</v>
      </c>
      <c r="C18" s="118" t="s">
        <v>16</v>
      </c>
      <c r="D18" s="118">
        <v>182</v>
      </c>
      <c r="E18" s="118">
        <v>182</v>
      </c>
      <c r="F18" s="118">
        <v>182</v>
      </c>
      <c r="G18" s="1066">
        <v>182</v>
      </c>
      <c r="H18" s="119" t="s">
        <v>338</v>
      </c>
      <c r="I18" s="1076">
        <v>13</v>
      </c>
    </row>
    <row r="19" spans="1:9" s="63" customFormat="1" ht="19.5" customHeight="1" x14ac:dyDescent="0.2">
      <c r="A19" s="1077">
        <v>14</v>
      </c>
      <c r="B19" s="121" t="s">
        <v>345</v>
      </c>
      <c r="C19" s="122" t="s">
        <v>16</v>
      </c>
      <c r="D19" s="122">
        <v>414</v>
      </c>
      <c r="E19" s="122">
        <v>414</v>
      </c>
      <c r="F19" s="122">
        <v>414</v>
      </c>
      <c r="G19" s="1067">
        <v>414</v>
      </c>
      <c r="H19" s="123" t="s">
        <v>346</v>
      </c>
      <c r="I19" s="1078">
        <v>14</v>
      </c>
    </row>
    <row r="20" spans="1:9" s="67" customFormat="1" ht="19.5" customHeight="1" x14ac:dyDescent="0.2">
      <c r="A20" s="1075">
        <v>15</v>
      </c>
      <c r="B20" s="117" t="s">
        <v>347</v>
      </c>
      <c r="C20" s="118" t="s">
        <v>16</v>
      </c>
      <c r="D20" s="118">
        <v>467</v>
      </c>
      <c r="E20" s="118">
        <v>467</v>
      </c>
      <c r="F20" s="118">
        <v>467</v>
      </c>
      <c r="G20" s="1066">
        <v>467</v>
      </c>
      <c r="H20" s="119" t="s">
        <v>348</v>
      </c>
      <c r="I20" s="1076">
        <v>15</v>
      </c>
    </row>
    <row r="21" spans="1:9" s="63" customFormat="1" ht="19.5" customHeight="1" x14ac:dyDescent="0.2">
      <c r="A21" s="1077">
        <v>16</v>
      </c>
      <c r="B21" s="121" t="s">
        <v>341</v>
      </c>
      <c r="C21" s="122" t="s">
        <v>16</v>
      </c>
      <c r="D21" s="122">
        <v>498</v>
      </c>
      <c r="E21" s="122">
        <v>498</v>
      </c>
      <c r="F21" s="122">
        <v>498</v>
      </c>
      <c r="G21" s="1067">
        <v>498</v>
      </c>
      <c r="H21" s="123" t="s">
        <v>342</v>
      </c>
      <c r="I21" s="1078">
        <v>16</v>
      </c>
    </row>
    <row r="22" spans="1:9" s="67" customFormat="1" ht="19.5" customHeight="1" x14ac:dyDescent="0.2">
      <c r="A22" s="1075">
        <v>17</v>
      </c>
      <c r="B22" s="117" t="s">
        <v>1109</v>
      </c>
      <c r="C22" s="118" t="s">
        <v>16</v>
      </c>
      <c r="D22" s="118">
        <v>137</v>
      </c>
      <c r="E22" s="118">
        <v>137</v>
      </c>
      <c r="F22" s="118">
        <v>137</v>
      </c>
      <c r="G22" s="1066">
        <v>137</v>
      </c>
      <c r="H22" s="119" t="s">
        <v>349</v>
      </c>
      <c r="I22" s="1076">
        <v>17</v>
      </c>
    </row>
    <row r="23" spans="1:9" s="63" customFormat="1" ht="19.5" customHeight="1" x14ac:dyDescent="0.2">
      <c r="A23" s="1077">
        <v>18</v>
      </c>
      <c r="B23" s="121" t="s">
        <v>350</v>
      </c>
      <c r="C23" s="122" t="s">
        <v>16</v>
      </c>
      <c r="D23" s="122">
        <v>23</v>
      </c>
      <c r="E23" s="122">
        <v>23</v>
      </c>
      <c r="F23" s="122">
        <v>23</v>
      </c>
      <c r="G23" s="1067">
        <v>23</v>
      </c>
      <c r="H23" s="123" t="s">
        <v>351</v>
      </c>
      <c r="I23" s="1078">
        <v>18</v>
      </c>
    </row>
    <row r="24" spans="1:9" s="63" customFormat="1" ht="19.5" customHeight="1" x14ac:dyDescent="0.2">
      <c r="A24" s="1077">
        <v>20</v>
      </c>
      <c r="B24" s="121" t="s">
        <v>354</v>
      </c>
      <c r="C24" s="122" t="s">
        <v>16</v>
      </c>
      <c r="D24" s="122">
        <v>95</v>
      </c>
      <c r="E24" s="122">
        <v>95</v>
      </c>
      <c r="F24" s="122">
        <v>95</v>
      </c>
      <c r="G24" s="1067">
        <v>95</v>
      </c>
      <c r="H24" s="123" t="s">
        <v>355</v>
      </c>
      <c r="I24" s="1078">
        <v>20</v>
      </c>
    </row>
    <row r="25" spans="1:9" s="67" customFormat="1" ht="19.5" customHeight="1" x14ac:dyDescent="0.2">
      <c r="A25" s="1075">
        <v>21</v>
      </c>
      <c r="B25" s="117" t="s">
        <v>356</v>
      </c>
      <c r="C25" s="118" t="s">
        <v>16</v>
      </c>
      <c r="D25" s="118">
        <v>9</v>
      </c>
      <c r="E25" s="118">
        <v>9</v>
      </c>
      <c r="F25" s="118">
        <v>9</v>
      </c>
      <c r="G25" s="1066">
        <v>9</v>
      </c>
      <c r="H25" s="119" t="s">
        <v>357</v>
      </c>
      <c r="I25" s="1076">
        <v>21</v>
      </c>
    </row>
    <row r="26" spans="1:9" s="63" customFormat="1" ht="19.5" customHeight="1" x14ac:dyDescent="0.2">
      <c r="A26" s="1077">
        <v>22</v>
      </c>
      <c r="B26" s="121" t="s">
        <v>358</v>
      </c>
      <c r="C26" s="122" t="s">
        <v>16</v>
      </c>
      <c r="D26" s="122">
        <v>340</v>
      </c>
      <c r="E26" s="122">
        <v>340</v>
      </c>
      <c r="F26" s="122">
        <v>340</v>
      </c>
      <c r="G26" s="1067">
        <v>340</v>
      </c>
      <c r="H26" s="123" t="s">
        <v>359</v>
      </c>
      <c r="I26" s="1078">
        <v>22</v>
      </c>
    </row>
    <row r="27" spans="1:9" s="67" customFormat="1" ht="19.5" customHeight="1" x14ac:dyDescent="0.2">
      <c r="A27" s="1075">
        <v>23</v>
      </c>
      <c r="B27" s="117" t="s">
        <v>358</v>
      </c>
      <c r="C27" s="118" t="s">
        <v>16</v>
      </c>
      <c r="D27" s="118">
        <v>514</v>
      </c>
      <c r="E27" s="118">
        <v>514</v>
      </c>
      <c r="F27" s="118">
        <v>514</v>
      </c>
      <c r="G27" s="1066">
        <v>514</v>
      </c>
      <c r="H27" s="119" t="s">
        <v>359</v>
      </c>
      <c r="I27" s="1076">
        <v>23</v>
      </c>
    </row>
    <row r="28" spans="1:9" s="63" customFormat="1" ht="19.5" customHeight="1" x14ac:dyDescent="0.2">
      <c r="A28" s="1077">
        <v>24</v>
      </c>
      <c r="B28" s="121" t="s">
        <v>360</v>
      </c>
      <c r="C28" s="122" t="s">
        <v>16</v>
      </c>
      <c r="D28" s="122">
        <v>766</v>
      </c>
      <c r="E28" s="122">
        <v>766</v>
      </c>
      <c r="F28" s="122">
        <v>766</v>
      </c>
      <c r="G28" s="1067">
        <v>766</v>
      </c>
      <c r="H28" s="123" t="s">
        <v>361</v>
      </c>
      <c r="I28" s="1078">
        <v>24</v>
      </c>
    </row>
    <row r="29" spans="1:9" s="67" customFormat="1" ht="19.5" customHeight="1" x14ac:dyDescent="0.2">
      <c r="A29" s="1075">
        <v>25</v>
      </c>
      <c r="B29" s="117" t="s">
        <v>362</v>
      </c>
      <c r="C29" s="118" t="s">
        <v>16</v>
      </c>
      <c r="D29" s="118">
        <v>1046</v>
      </c>
      <c r="E29" s="118">
        <v>1046</v>
      </c>
      <c r="F29" s="118">
        <v>1046</v>
      </c>
      <c r="G29" s="1066">
        <v>1046</v>
      </c>
      <c r="H29" s="119" t="s">
        <v>363</v>
      </c>
      <c r="I29" s="1076">
        <v>25</v>
      </c>
    </row>
    <row r="30" spans="1:9" s="63" customFormat="1" ht="19.5" customHeight="1" x14ac:dyDescent="0.2">
      <c r="A30" s="1077">
        <v>26</v>
      </c>
      <c r="B30" s="121" t="s">
        <v>364</v>
      </c>
      <c r="C30" s="122" t="s">
        <v>16</v>
      </c>
      <c r="D30" s="122">
        <v>1013</v>
      </c>
      <c r="E30" s="122">
        <v>1013</v>
      </c>
      <c r="F30" s="122">
        <v>1013</v>
      </c>
      <c r="G30" s="1067">
        <v>1013</v>
      </c>
      <c r="H30" s="123" t="s">
        <v>365</v>
      </c>
      <c r="I30" s="1078">
        <v>26</v>
      </c>
    </row>
    <row r="31" spans="1:9" s="67" customFormat="1" ht="19.5" customHeight="1" x14ac:dyDescent="0.2">
      <c r="A31" s="1075">
        <v>27</v>
      </c>
      <c r="B31" s="117" t="s">
        <v>366</v>
      </c>
      <c r="C31" s="118" t="s">
        <v>16</v>
      </c>
      <c r="D31" s="118">
        <v>1036</v>
      </c>
      <c r="E31" s="118">
        <v>1036</v>
      </c>
      <c r="F31" s="118">
        <v>1036</v>
      </c>
      <c r="G31" s="1066">
        <v>1036</v>
      </c>
      <c r="H31" s="119" t="s">
        <v>367</v>
      </c>
      <c r="I31" s="1076">
        <v>27</v>
      </c>
    </row>
    <row r="32" spans="1:9" s="63" customFormat="1" ht="19.5" customHeight="1" x14ac:dyDescent="0.2">
      <c r="A32" s="1077">
        <v>28</v>
      </c>
      <c r="B32" s="121" t="s">
        <v>368</v>
      </c>
      <c r="C32" s="122" t="s">
        <v>16</v>
      </c>
      <c r="D32" s="122">
        <v>245</v>
      </c>
      <c r="E32" s="122">
        <v>245</v>
      </c>
      <c r="F32" s="122">
        <v>245</v>
      </c>
      <c r="G32" s="1067">
        <v>245</v>
      </c>
      <c r="H32" s="123" t="s">
        <v>369</v>
      </c>
      <c r="I32" s="1078">
        <v>28</v>
      </c>
    </row>
    <row r="33" spans="1:9" s="67" customFormat="1" ht="19.5" customHeight="1" x14ac:dyDescent="0.2">
      <c r="A33" s="1075">
        <v>29</v>
      </c>
      <c r="B33" s="117" t="s">
        <v>370</v>
      </c>
      <c r="C33" s="118" t="s">
        <v>16</v>
      </c>
      <c r="D33" s="118">
        <v>8</v>
      </c>
      <c r="E33" s="118">
        <v>8</v>
      </c>
      <c r="F33" s="118">
        <v>8</v>
      </c>
      <c r="G33" s="1066">
        <v>8</v>
      </c>
      <c r="H33" s="119" t="s">
        <v>371</v>
      </c>
      <c r="I33" s="1076">
        <v>29</v>
      </c>
    </row>
    <row r="34" spans="1:9" s="63" customFormat="1" ht="19.5" customHeight="1" x14ac:dyDescent="0.2">
      <c r="A34" s="1077">
        <v>30</v>
      </c>
      <c r="B34" s="121" t="s">
        <v>372</v>
      </c>
      <c r="C34" s="122" t="s">
        <v>16</v>
      </c>
      <c r="D34" s="122">
        <v>1080</v>
      </c>
      <c r="E34" s="122">
        <v>1080</v>
      </c>
      <c r="F34" s="122">
        <v>1080</v>
      </c>
      <c r="G34" s="1067">
        <v>1080</v>
      </c>
      <c r="H34" s="123" t="s">
        <v>373</v>
      </c>
      <c r="I34" s="1078">
        <v>30</v>
      </c>
    </row>
    <row r="35" spans="1:9" s="67" customFormat="1" ht="19.5" customHeight="1" x14ac:dyDescent="0.2">
      <c r="A35" s="1075">
        <v>31</v>
      </c>
      <c r="B35" s="117" t="s">
        <v>374</v>
      </c>
      <c r="C35" s="118" t="s">
        <v>16</v>
      </c>
      <c r="D35" s="118">
        <v>1853</v>
      </c>
      <c r="E35" s="118">
        <v>1853</v>
      </c>
      <c r="F35" s="118">
        <v>1853</v>
      </c>
      <c r="G35" s="1066">
        <v>1853</v>
      </c>
      <c r="H35" s="119" t="s">
        <v>375</v>
      </c>
      <c r="I35" s="1076">
        <v>31</v>
      </c>
    </row>
    <row r="36" spans="1:9" s="63" customFormat="1" ht="19.5" customHeight="1" x14ac:dyDescent="0.2">
      <c r="A36" s="1077">
        <v>32</v>
      </c>
      <c r="B36" s="121" t="s">
        <v>376</v>
      </c>
      <c r="C36" s="122" t="s">
        <v>16</v>
      </c>
      <c r="D36" s="122">
        <v>1328</v>
      </c>
      <c r="E36" s="122">
        <v>1328</v>
      </c>
      <c r="F36" s="122">
        <v>1328</v>
      </c>
      <c r="G36" s="1067">
        <v>1328</v>
      </c>
      <c r="H36" s="123" t="s">
        <v>377</v>
      </c>
      <c r="I36" s="1078">
        <v>32</v>
      </c>
    </row>
    <row r="37" spans="1:9" s="67" customFormat="1" ht="19.5" customHeight="1" x14ac:dyDescent="0.2">
      <c r="A37" s="1075">
        <v>33</v>
      </c>
      <c r="B37" s="117" t="s">
        <v>378</v>
      </c>
      <c r="C37" s="118" t="s">
        <v>16</v>
      </c>
      <c r="D37" s="118">
        <v>1476</v>
      </c>
      <c r="E37" s="118">
        <v>1476</v>
      </c>
      <c r="F37" s="118">
        <v>1476</v>
      </c>
      <c r="G37" s="1066">
        <v>1476</v>
      </c>
      <c r="H37" s="119" t="s">
        <v>379</v>
      </c>
      <c r="I37" s="1076">
        <v>33</v>
      </c>
    </row>
    <row r="38" spans="1:9" s="63" customFormat="1" ht="19.5" customHeight="1" x14ac:dyDescent="0.2">
      <c r="A38" s="1077">
        <v>34</v>
      </c>
      <c r="B38" s="121" t="s">
        <v>380</v>
      </c>
      <c r="C38" s="122" t="s">
        <v>16</v>
      </c>
      <c r="D38" s="122">
        <v>2098</v>
      </c>
      <c r="E38" s="122">
        <v>2098</v>
      </c>
      <c r="F38" s="122">
        <v>2098</v>
      </c>
      <c r="G38" s="1067">
        <v>2098</v>
      </c>
      <c r="H38" s="123" t="s">
        <v>381</v>
      </c>
      <c r="I38" s="1078">
        <v>34</v>
      </c>
    </row>
    <row r="39" spans="1:9" s="67" customFormat="1" ht="19.5" customHeight="1" x14ac:dyDescent="0.2">
      <c r="A39" s="1075">
        <v>35</v>
      </c>
      <c r="B39" s="117" t="s">
        <v>382</v>
      </c>
      <c r="C39" s="118" t="s">
        <v>16</v>
      </c>
      <c r="D39" s="118">
        <v>454</v>
      </c>
      <c r="E39" s="118">
        <v>454</v>
      </c>
      <c r="F39" s="118">
        <v>454</v>
      </c>
      <c r="G39" s="1066">
        <v>454</v>
      </c>
      <c r="H39" s="119" t="s">
        <v>383</v>
      </c>
      <c r="I39" s="1076">
        <v>35</v>
      </c>
    </row>
    <row r="40" spans="1:9" s="63" customFormat="1" ht="19.5" customHeight="1" x14ac:dyDescent="0.2">
      <c r="A40" s="1077">
        <v>36</v>
      </c>
      <c r="B40" s="121" t="s">
        <v>384</v>
      </c>
      <c r="C40" s="122" t="s">
        <v>16</v>
      </c>
      <c r="D40" s="122">
        <v>1358</v>
      </c>
      <c r="E40" s="122">
        <v>1358</v>
      </c>
      <c r="F40" s="122">
        <v>1358</v>
      </c>
      <c r="G40" s="1067">
        <v>1358</v>
      </c>
      <c r="H40" s="123" t="s">
        <v>385</v>
      </c>
      <c r="I40" s="1078">
        <v>36</v>
      </c>
    </row>
    <row r="41" spans="1:9" s="67" customFormat="1" ht="19.5" customHeight="1" x14ac:dyDescent="0.2">
      <c r="A41" s="1075">
        <v>37</v>
      </c>
      <c r="B41" s="117" t="s">
        <v>386</v>
      </c>
      <c r="C41" s="118" t="s">
        <v>16</v>
      </c>
      <c r="D41" s="118">
        <v>1381</v>
      </c>
      <c r="E41" s="118">
        <v>1381</v>
      </c>
      <c r="F41" s="118">
        <v>1381</v>
      </c>
      <c r="G41" s="1066">
        <v>1381</v>
      </c>
      <c r="H41" s="119" t="s">
        <v>387</v>
      </c>
      <c r="I41" s="1076">
        <v>37</v>
      </c>
    </row>
    <row r="42" spans="1:9" s="63" customFormat="1" ht="19.5" customHeight="1" x14ac:dyDescent="0.2">
      <c r="A42" s="1077">
        <v>38</v>
      </c>
      <c r="B42" s="121" t="s">
        <v>388</v>
      </c>
      <c r="C42" s="122" t="s">
        <v>16</v>
      </c>
      <c r="D42" s="122">
        <v>425</v>
      </c>
      <c r="E42" s="122">
        <v>425</v>
      </c>
      <c r="F42" s="122">
        <v>425</v>
      </c>
      <c r="G42" s="1067">
        <v>425</v>
      </c>
      <c r="H42" s="123" t="s">
        <v>389</v>
      </c>
      <c r="I42" s="1078">
        <v>38</v>
      </c>
    </row>
    <row r="43" spans="1:9" s="67" customFormat="1" ht="19.5" customHeight="1" x14ac:dyDescent="0.2">
      <c r="A43" s="1075">
        <v>39</v>
      </c>
      <c r="B43" s="117" t="s">
        <v>390</v>
      </c>
      <c r="C43" s="118" t="s">
        <v>16</v>
      </c>
      <c r="D43" s="118">
        <v>1407</v>
      </c>
      <c r="E43" s="118">
        <v>1407</v>
      </c>
      <c r="F43" s="118">
        <v>1407</v>
      </c>
      <c r="G43" s="1066">
        <v>1407</v>
      </c>
      <c r="H43" s="119" t="s">
        <v>391</v>
      </c>
      <c r="I43" s="1076">
        <v>39</v>
      </c>
    </row>
    <row r="44" spans="1:9" s="63" customFormat="1" ht="19.5" customHeight="1" x14ac:dyDescent="0.2">
      <c r="A44" s="1077">
        <v>40</v>
      </c>
      <c r="B44" s="121" t="s">
        <v>392</v>
      </c>
      <c r="C44" s="122" t="s">
        <v>16</v>
      </c>
      <c r="D44" s="122">
        <v>2384</v>
      </c>
      <c r="E44" s="122">
        <v>2384</v>
      </c>
      <c r="F44" s="122">
        <v>2384</v>
      </c>
      <c r="G44" s="1067">
        <v>2384</v>
      </c>
      <c r="H44" s="123" t="s">
        <v>393</v>
      </c>
      <c r="I44" s="1078">
        <v>40</v>
      </c>
    </row>
    <row r="45" spans="1:9" s="67" customFormat="1" ht="19.5" customHeight="1" x14ac:dyDescent="0.2">
      <c r="A45" s="1075">
        <v>41</v>
      </c>
      <c r="B45" s="117" t="s">
        <v>394</v>
      </c>
      <c r="C45" s="118" t="s">
        <v>16</v>
      </c>
      <c r="D45" s="118">
        <v>749</v>
      </c>
      <c r="E45" s="118">
        <v>749</v>
      </c>
      <c r="F45" s="118">
        <v>749</v>
      </c>
      <c r="G45" s="1066">
        <v>749</v>
      </c>
      <c r="H45" s="119" t="s">
        <v>395</v>
      </c>
      <c r="I45" s="1076">
        <v>41</v>
      </c>
    </row>
    <row r="46" spans="1:9" s="63" customFormat="1" ht="19.5" customHeight="1" x14ac:dyDescent="0.2">
      <c r="A46" s="1077">
        <v>42</v>
      </c>
      <c r="B46" s="121" t="s">
        <v>396</v>
      </c>
      <c r="C46" s="122" t="s">
        <v>16</v>
      </c>
      <c r="D46" s="122">
        <v>1370</v>
      </c>
      <c r="E46" s="122">
        <v>1370</v>
      </c>
      <c r="F46" s="122">
        <v>1370</v>
      </c>
      <c r="G46" s="1067">
        <v>1370</v>
      </c>
      <c r="H46" s="123" t="s">
        <v>397</v>
      </c>
      <c r="I46" s="1078">
        <v>42</v>
      </c>
    </row>
    <row r="47" spans="1:9" s="67" customFormat="1" ht="19.5" customHeight="1" x14ac:dyDescent="0.2">
      <c r="A47" s="1075">
        <v>43</v>
      </c>
      <c r="B47" s="117" t="s">
        <v>394</v>
      </c>
      <c r="C47" s="118" t="s">
        <v>16</v>
      </c>
      <c r="D47" s="118">
        <v>3013</v>
      </c>
      <c r="E47" s="118">
        <v>3013</v>
      </c>
      <c r="F47" s="118">
        <v>3013</v>
      </c>
      <c r="G47" s="1066">
        <v>3013</v>
      </c>
      <c r="H47" s="119" t="s">
        <v>395</v>
      </c>
      <c r="I47" s="1076">
        <v>43</v>
      </c>
    </row>
    <row r="48" spans="1:9" s="63" customFormat="1" ht="19.5" customHeight="1" x14ac:dyDescent="0.2">
      <c r="A48" s="1077">
        <v>44</v>
      </c>
      <c r="B48" s="121" t="s">
        <v>394</v>
      </c>
      <c r="C48" s="122" t="s">
        <v>16</v>
      </c>
      <c r="D48" s="122">
        <v>2016</v>
      </c>
      <c r="E48" s="122">
        <v>2016</v>
      </c>
      <c r="F48" s="122">
        <v>2016</v>
      </c>
      <c r="G48" s="1067">
        <v>2016</v>
      </c>
      <c r="H48" s="123" t="s">
        <v>395</v>
      </c>
      <c r="I48" s="1078">
        <v>44</v>
      </c>
    </row>
    <row r="49" spans="1:9" s="67" customFormat="1" ht="19.5" customHeight="1" x14ac:dyDescent="0.2">
      <c r="A49" s="1075">
        <v>45</v>
      </c>
      <c r="B49" s="117" t="s">
        <v>398</v>
      </c>
      <c r="C49" s="118" t="s">
        <v>16</v>
      </c>
      <c r="D49" s="118">
        <v>4185</v>
      </c>
      <c r="E49" s="118">
        <v>4185</v>
      </c>
      <c r="F49" s="118">
        <v>4185</v>
      </c>
      <c r="G49" s="1066">
        <v>4185</v>
      </c>
      <c r="H49" s="119" t="s">
        <v>399</v>
      </c>
      <c r="I49" s="1076">
        <v>45</v>
      </c>
    </row>
    <row r="50" spans="1:9" s="63" customFormat="1" ht="19.5" customHeight="1" x14ac:dyDescent="0.2">
      <c r="A50" s="1077">
        <v>46</v>
      </c>
      <c r="B50" s="121" t="s">
        <v>400</v>
      </c>
      <c r="C50" s="122" t="s">
        <v>16</v>
      </c>
      <c r="D50" s="122">
        <v>2059</v>
      </c>
      <c r="E50" s="122">
        <v>2059</v>
      </c>
      <c r="F50" s="122">
        <v>2059</v>
      </c>
      <c r="G50" s="1067">
        <v>2059</v>
      </c>
      <c r="H50" s="123" t="s">
        <v>401</v>
      </c>
      <c r="I50" s="1078">
        <v>46</v>
      </c>
    </row>
    <row r="51" spans="1:9" s="67" customFormat="1" ht="19.5" customHeight="1" x14ac:dyDescent="0.2">
      <c r="A51" s="1075">
        <v>47</v>
      </c>
      <c r="B51" s="117" t="s">
        <v>400</v>
      </c>
      <c r="C51" s="118" t="s">
        <v>16</v>
      </c>
      <c r="D51" s="118">
        <v>2238</v>
      </c>
      <c r="E51" s="118">
        <v>2238</v>
      </c>
      <c r="F51" s="118">
        <v>2238</v>
      </c>
      <c r="G51" s="1066">
        <v>2238</v>
      </c>
      <c r="H51" s="119" t="s">
        <v>401</v>
      </c>
      <c r="I51" s="1076">
        <v>47</v>
      </c>
    </row>
    <row r="52" spans="1:9" s="63" customFormat="1" ht="19.5" customHeight="1" x14ac:dyDescent="0.2">
      <c r="A52" s="1077">
        <v>48</v>
      </c>
      <c r="B52" s="121" t="s">
        <v>402</v>
      </c>
      <c r="C52" s="122" t="s">
        <v>16</v>
      </c>
      <c r="D52" s="122">
        <v>17</v>
      </c>
      <c r="E52" s="122">
        <v>17</v>
      </c>
      <c r="F52" s="122">
        <v>17</v>
      </c>
      <c r="G52" s="1067">
        <v>17</v>
      </c>
      <c r="H52" s="123" t="s">
        <v>403</v>
      </c>
      <c r="I52" s="1078">
        <v>48</v>
      </c>
    </row>
    <row r="53" spans="1:9" s="67" customFormat="1" ht="30" customHeight="1" x14ac:dyDescent="0.2">
      <c r="A53" s="1075" t="s">
        <v>610</v>
      </c>
      <c r="B53" s="117" t="s">
        <v>611</v>
      </c>
      <c r="C53" s="118" t="s">
        <v>16</v>
      </c>
      <c r="D53" s="118">
        <v>53</v>
      </c>
      <c r="E53" s="118">
        <v>53</v>
      </c>
      <c r="F53" s="118">
        <v>53</v>
      </c>
      <c r="G53" s="1066">
        <v>53</v>
      </c>
      <c r="H53" s="119" t="s">
        <v>612</v>
      </c>
      <c r="I53" s="1079">
        <v>49</v>
      </c>
    </row>
    <row r="54" spans="1:9" s="63" customFormat="1" ht="19.5" customHeight="1" x14ac:dyDescent="0.2">
      <c r="A54" s="1077" t="s">
        <v>613</v>
      </c>
      <c r="B54" s="121" t="s">
        <v>400</v>
      </c>
      <c r="C54" s="122" t="s">
        <v>16</v>
      </c>
      <c r="D54" s="122">
        <v>186</v>
      </c>
      <c r="E54" s="122">
        <v>186</v>
      </c>
      <c r="F54" s="122">
        <v>186</v>
      </c>
      <c r="G54" s="1067">
        <v>186</v>
      </c>
      <c r="H54" s="123" t="s">
        <v>401</v>
      </c>
      <c r="I54" s="1080">
        <v>50</v>
      </c>
    </row>
    <row r="55" spans="1:9" s="67" customFormat="1" ht="30" customHeight="1" x14ac:dyDescent="0.2">
      <c r="A55" s="1075">
        <v>51</v>
      </c>
      <c r="B55" s="117" t="s">
        <v>404</v>
      </c>
      <c r="C55" s="118" t="s">
        <v>16</v>
      </c>
      <c r="D55" s="118">
        <v>12770</v>
      </c>
      <c r="E55" s="118">
        <v>12770</v>
      </c>
      <c r="F55" s="118">
        <v>12770</v>
      </c>
      <c r="G55" s="1066">
        <v>12770</v>
      </c>
      <c r="H55" s="119" t="s">
        <v>405</v>
      </c>
      <c r="I55" s="1076">
        <v>51</v>
      </c>
    </row>
    <row r="56" spans="1:9" s="63" customFormat="1" ht="30" customHeight="1" x14ac:dyDescent="0.2">
      <c r="A56" s="1077">
        <v>52</v>
      </c>
      <c r="B56" s="121" t="s">
        <v>406</v>
      </c>
      <c r="C56" s="122" t="s">
        <v>16</v>
      </c>
      <c r="D56" s="122">
        <v>2484</v>
      </c>
      <c r="E56" s="122">
        <v>2484</v>
      </c>
      <c r="F56" s="122">
        <v>2484</v>
      </c>
      <c r="G56" s="1067">
        <v>2484</v>
      </c>
      <c r="H56" s="123" t="s">
        <v>407</v>
      </c>
      <c r="I56" s="1078">
        <v>52</v>
      </c>
    </row>
    <row r="57" spans="1:9" s="67" customFormat="1" ht="19.5" customHeight="1" x14ac:dyDescent="0.2">
      <c r="A57" s="1075">
        <v>53</v>
      </c>
      <c r="B57" s="117" t="s">
        <v>408</v>
      </c>
      <c r="C57" s="118" t="s">
        <v>16</v>
      </c>
      <c r="D57" s="118">
        <v>7531</v>
      </c>
      <c r="E57" s="118">
        <v>7531</v>
      </c>
      <c r="F57" s="118">
        <v>7531</v>
      </c>
      <c r="G57" s="1066">
        <v>7531</v>
      </c>
      <c r="H57" s="119" t="s">
        <v>409</v>
      </c>
      <c r="I57" s="1076">
        <v>53</v>
      </c>
    </row>
    <row r="58" spans="1:9" s="63" customFormat="1" ht="30" customHeight="1" x14ac:dyDescent="0.2">
      <c r="A58" s="1077">
        <v>54</v>
      </c>
      <c r="B58" s="121" t="s">
        <v>410</v>
      </c>
      <c r="C58" s="122" t="s">
        <v>16</v>
      </c>
      <c r="D58" s="122">
        <v>5186</v>
      </c>
      <c r="E58" s="122">
        <v>5186</v>
      </c>
      <c r="F58" s="122">
        <v>5186</v>
      </c>
      <c r="G58" s="1067">
        <v>5186</v>
      </c>
      <c r="H58" s="123" t="s">
        <v>411</v>
      </c>
      <c r="I58" s="1078">
        <v>54</v>
      </c>
    </row>
    <row r="59" spans="1:9" s="67" customFormat="1" ht="40.15" customHeight="1" x14ac:dyDescent="0.2">
      <c r="A59" s="1075">
        <v>55</v>
      </c>
      <c r="B59" s="117" t="s">
        <v>1213</v>
      </c>
      <c r="C59" s="118" t="s">
        <v>16</v>
      </c>
      <c r="D59" s="118">
        <v>18325</v>
      </c>
      <c r="E59" s="118">
        <v>18325</v>
      </c>
      <c r="F59" s="118">
        <v>18325</v>
      </c>
      <c r="G59" s="1066">
        <v>18325</v>
      </c>
      <c r="H59" s="119" t="s">
        <v>1211</v>
      </c>
      <c r="I59" s="1076">
        <v>55</v>
      </c>
    </row>
    <row r="60" spans="1:9" s="63" customFormat="1" ht="30" customHeight="1" x14ac:dyDescent="0.2">
      <c r="A60" s="1077">
        <v>56</v>
      </c>
      <c r="B60" s="121" t="s">
        <v>1110</v>
      </c>
      <c r="C60" s="122" t="s">
        <v>16</v>
      </c>
      <c r="D60" s="122">
        <v>14318</v>
      </c>
      <c r="E60" s="122">
        <v>14318</v>
      </c>
      <c r="F60" s="122">
        <v>14318</v>
      </c>
      <c r="G60" s="1067">
        <v>14318</v>
      </c>
      <c r="H60" s="123" t="s">
        <v>1212</v>
      </c>
      <c r="I60" s="1078">
        <v>56</v>
      </c>
    </row>
    <row r="61" spans="1:9" s="67" customFormat="1" ht="19.5" customHeight="1" x14ac:dyDescent="0.2">
      <c r="A61" s="1075">
        <v>57</v>
      </c>
      <c r="B61" s="117" t="s">
        <v>412</v>
      </c>
      <c r="C61" s="118" t="s">
        <v>16</v>
      </c>
      <c r="D61" s="118">
        <v>1738</v>
      </c>
      <c r="E61" s="118">
        <v>1738</v>
      </c>
      <c r="F61" s="118">
        <v>1738</v>
      </c>
      <c r="G61" s="1066">
        <v>1738</v>
      </c>
      <c r="H61" s="119" t="s">
        <v>413</v>
      </c>
      <c r="I61" s="1076">
        <v>57</v>
      </c>
    </row>
    <row r="62" spans="1:9" s="63" customFormat="1" ht="19.5" customHeight="1" x14ac:dyDescent="0.2">
      <c r="A62" s="1077" t="s">
        <v>614</v>
      </c>
      <c r="B62" s="121" t="s">
        <v>414</v>
      </c>
      <c r="C62" s="122" t="s">
        <v>16</v>
      </c>
      <c r="D62" s="122">
        <v>3</v>
      </c>
      <c r="E62" s="122">
        <v>3</v>
      </c>
      <c r="F62" s="122">
        <v>3</v>
      </c>
      <c r="G62" s="1067">
        <v>3</v>
      </c>
      <c r="H62" s="123" t="s">
        <v>415</v>
      </c>
      <c r="I62" s="1080">
        <v>58</v>
      </c>
    </row>
    <row r="63" spans="1:9" s="63" customFormat="1" ht="19.5" customHeight="1" x14ac:dyDescent="0.2">
      <c r="A63" s="1077">
        <v>61</v>
      </c>
      <c r="B63" s="121" t="s">
        <v>418</v>
      </c>
      <c r="C63" s="122" t="s">
        <v>16</v>
      </c>
      <c r="D63" s="122">
        <v>54</v>
      </c>
      <c r="E63" s="122">
        <v>54</v>
      </c>
      <c r="F63" s="122">
        <v>54</v>
      </c>
      <c r="G63" s="1067">
        <v>54</v>
      </c>
      <c r="H63" s="123" t="s">
        <v>419</v>
      </c>
      <c r="I63" s="1078">
        <v>61</v>
      </c>
    </row>
    <row r="64" spans="1:9" s="67" customFormat="1" ht="19.5" customHeight="1" x14ac:dyDescent="0.2">
      <c r="A64" s="1075">
        <v>62</v>
      </c>
      <c r="B64" s="117" t="s">
        <v>420</v>
      </c>
      <c r="C64" s="118" t="s">
        <v>16</v>
      </c>
      <c r="D64" s="118">
        <v>1</v>
      </c>
      <c r="E64" s="118">
        <v>1</v>
      </c>
      <c r="F64" s="118">
        <v>1</v>
      </c>
      <c r="G64" s="1066">
        <v>1</v>
      </c>
      <c r="H64" s="119" t="s">
        <v>421</v>
      </c>
      <c r="I64" s="1076">
        <v>62</v>
      </c>
    </row>
    <row r="65" spans="1:9" s="63" customFormat="1" ht="19.5" customHeight="1" x14ac:dyDescent="0.2">
      <c r="A65" s="1077">
        <v>63</v>
      </c>
      <c r="B65" s="121" t="s">
        <v>422</v>
      </c>
      <c r="C65" s="122" t="s">
        <v>16</v>
      </c>
      <c r="D65" s="122">
        <v>485</v>
      </c>
      <c r="E65" s="122">
        <v>485</v>
      </c>
      <c r="F65" s="122">
        <v>485</v>
      </c>
      <c r="G65" s="1067">
        <v>485</v>
      </c>
      <c r="H65" s="123" t="s">
        <v>423</v>
      </c>
      <c r="I65" s="1078">
        <v>63</v>
      </c>
    </row>
    <row r="66" spans="1:9" s="67" customFormat="1" ht="19.5" customHeight="1" x14ac:dyDescent="0.2">
      <c r="A66" s="1075">
        <v>64</v>
      </c>
      <c r="B66" s="117" t="s">
        <v>424</v>
      </c>
      <c r="C66" s="118" t="s">
        <v>16</v>
      </c>
      <c r="D66" s="118">
        <v>570</v>
      </c>
      <c r="E66" s="118">
        <v>570</v>
      </c>
      <c r="F66" s="118">
        <v>570</v>
      </c>
      <c r="G66" s="1066">
        <v>570</v>
      </c>
      <c r="H66" s="119" t="s">
        <v>425</v>
      </c>
      <c r="I66" s="1076">
        <v>64</v>
      </c>
    </row>
    <row r="67" spans="1:9" s="63" customFormat="1" ht="19.5" customHeight="1" x14ac:dyDescent="0.2">
      <c r="A67" s="1077">
        <v>65</v>
      </c>
      <c r="B67" s="121" t="s">
        <v>422</v>
      </c>
      <c r="C67" s="122" t="s">
        <v>16</v>
      </c>
      <c r="D67" s="122">
        <v>954</v>
      </c>
      <c r="E67" s="122">
        <v>954</v>
      </c>
      <c r="F67" s="122">
        <v>954</v>
      </c>
      <c r="G67" s="1067">
        <v>954</v>
      </c>
      <c r="H67" s="123" t="s">
        <v>423</v>
      </c>
      <c r="I67" s="1078">
        <v>65</v>
      </c>
    </row>
    <row r="68" spans="1:9" s="67" customFormat="1" ht="19.5" customHeight="1" x14ac:dyDescent="0.2">
      <c r="A68" s="1075">
        <v>66</v>
      </c>
      <c r="B68" s="117" t="s">
        <v>426</v>
      </c>
      <c r="C68" s="118" t="s">
        <v>16</v>
      </c>
      <c r="D68" s="118">
        <v>2720</v>
      </c>
      <c r="E68" s="118">
        <v>2720</v>
      </c>
      <c r="F68" s="118">
        <v>2720</v>
      </c>
      <c r="G68" s="1066">
        <v>2720</v>
      </c>
      <c r="H68" s="119" t="s">
        <v>427</v>
      </c>
      <c r="I68" s="1076">
        <v>66</v>
      </c>
    </row>
    <row r="69" spans="1:9" s="63" customFormat="1" ht="19.5" customHeight="1" x14ac:dyDescent="0.2">
      <c r="A69" s="1077">
        <v>67</v>
      </c>
      <c r="B69" s="121" t="s">
        <v>428</v>
      </c>
      <c r="C69" s="122" t="s">
        <v>16</v>
      </c>
      <c r="D69" s="122">
        <v>1243</v>
      </c>
      <c r="E69" s="122">
        <v>1243</v>
      </c>
      <c r="F69" s="122">
        <v>1243</v>
      </c>
      <c r="G69" s="1067">
        <v>1243</v>
      </c>
      <c r="H69" s="123" t="s">
        <v>429</v>
      </c>
      <c r="I69" s="1078">
        <v>67</v>
      </c>
    </row>
    <row r="70" spans="1:9" s="67" customFormat="1" ht="19.5" customHeight="1" x14ac:dyDescent="0.2">
      <c r="A70" s="1075">
        <v>68</v>
      </c>
      <c r="B70" s="117" t="s">
        <v>430</v>
      </c>
      <c r="C70" s="118" t="s">
        <v>16</v>
      </c>
      <c r="D70" s="118">
        <v>1032</v>
      </c>
      <c r="E70" s="118">
        <v>1032</v>
      </c>
      <c r="F70" s="118">
        <v>1032</v>
      </c>
      <c r="G70" s="1066">
        <v>1032</v>
      </c>
      <c r="H70" s="119" t="s">
        <v>431</v>
      </c>
      <c r="I70" s="1076">
        <v>68</v>
      </c>
    </row>
    <row r="71" spans="1:9" s="63" customFormat="1" ht="30" customHeight="1" x14ac:dyDescent="0.2">
      <c r="A71" s="1077">
        <v>69</v>
      </c>
      <c r="B71" s="121" t="s">
        <v>432</v>
      </c>
      <c r="C71" s="122" t="s">
        <v>16</v>
      </c>
      <c r="D71" s="122">
        <v>527</v>
      </c>
      <c r="E71" s="122">
        <v>527</v>
      </c>
      <c r="F71" s="122">
        <v>527</v>
      </c>
      <c r="G71" s="1067">
        <v>527</v>
      </c>
      <c r="H71" s="123" t="s">
        <v>433</v>
      </c>
      <c r="I71" s="1078">
        <v>69</v>
      </c>
    </row>
    <row r="72" spans="1:9" s="67" customFormat="1" ht="49.9" customHeight="1" x14ac:dyDescent="0.2">
      <c r="A72" s="1075">
        <v>70</v>
      </c>
      <c r="B72" s="117" t="s">
        <v>434</v>
      </c>
      <c r="C72" s="118">
        <v>3772</v>
      </c>
      <c r="D72" s="118">
        <v>7312</v>
      </c>
      <c r="E72" s="118">
        <v>11084</v>
      </c>
      <c r="F72" s="118">
        <v>11084</v>
      </c>
      <c r="G72" s="1066">
        <v>11084</v>
      </c>
      <c r="H72" s="119" t="s">
        <v>1122</v>
      </c>
      <c r="I72" s="1076">
        <v>70</v>
      </c>
    </row>
    <row r="73" spans="1:9" s="63" customFormat="1" ht="40.15" customHeight="1" x14ac:dyDescent="0.2">
      <c r="A73" s="1077">
        <v>71</v>
      </c>
      <c r="B73" s="121" t="s">
        <v>435</v>
      </c>
      <c r="C73" s="122">
        <v>7</v>
      </c>
      <c r="D73" s="122">
        <v>11950</v>
      </c>
      <c r="E73" s="122">
        <v>11957</v>
      </c>
      <c r="F73" s="122">
        <v>11957</v>
      </c>
      <c r="G73" s="1067">
        <v>11957</v>
      </c>
      <c r="H73" s="123" t="s">
        <v>436</v>
      </c>
      <c r="I73" s="1078">
        <v>71</v>
      </c>
    </row>
    <row r="74" spans="1:9" s="67" customFormat="1" ht="19.5" customHeight="1" x14ac:dyDescent="0.2">
      <c r="A74" s="1075">
        <v>72</v>
      </c>
      <c r="B74" s="117" t="s">
        <v>437</v>
      </c>
      <c r="C74" s="118">
        <v>1</v>
      </c>
      <c r="D74" s="118">
        <v>241</v>
      </c>
      <c r="E74" s="118">
        <v>242</v>
      </c>
      <c r="F74" s="118">
        <v>242</v>
      </c>
      <c r="G74" s="1066">
        <v>242</v>
      </c>
      <c r="H74" s="119" t="s">
        <v>438</v>
      </c>
      <c r="I74" s="1076">
        <v>72</v>
      </c>
    </row>
    <row r="75" spans="1:9" s="63" customFormat="1" ht="19.5" customHeight="1" x14ac:dyDescent="0.2">
      <c r="A75" s="1077">
        <v>73</v>
      </c>
      <c r="B75" s="121" t="s">
        <v>439</v>
      </c>
      <c r="C75" s="122" t="s">
        <v>16</v>
      </c>
      <c r="D75" s="122">
        <v>316</v>
      </c>
      <c r="E75" s="122">
        <v>316</v>
      </c>
      <c r="F75" s="122">
        <v>316</v>
      </c>
      <c r="G75" s="1067">
        <v>316</v>
      </c>
      <c r="H75" s="123" t="s">
        <v>440</v>
      </c>
      <c r="I75" s="1078">
        <v>73</v>
      </c>
    </row>
    <row r="76" spans="1:9" s="67" customFormat="1" ht="19.5" customHeight="1" x14ac:dyDescent="0.2">
      <c r="A76" s="1075">
        <v>74</v>
      </c>
      <c r="B76" s="117" t="s">
        <v>441</v>
      </c>
      <c r="C76" s="118" t="s">
        <v>16</v>
      </c>
      <c r="D76" s="118">
        <v>7219</v>
      </c>
      <c r="E76" s="118">
        <v>7219</v>
      </c>
      <c r="F76" s="118">
        <v>7219</v>
      </c>
      <c r="G76" s="1066">
        <v>7219</v>
      </c>
      <c r="H76" s="119" t="s">
        <v>442</v>
      </c>
      <c r="I76" s="1076">
        <v>74</v>
      </c>
    </row>
    <row r="77" spans="1:9" s="63" customFormat="1" ht="19.5" customHeight="1" x14ac:dyDescent="0.2">
      <c r="A77" s="1077">
        <v>75</v>
      </c>
      <c r="B77" s="121" t="s">
        <v>443</v>
      </c>
      <c r="C77" s="122">
        <v>4</v>
      </c>
      <c r="D77" s="122">
        <v>1586</v>
      </c>
      <c r="E77" s="122">
        <v>1590</v>
      </c>
      <c r="F77" s="122">
        <v>1590</v>
      </c>
      <c r="G77" s="1067">
        <v>1590</v>
      </c>
      <c r="H77" s="123" t="s">
        <v>444</v>
      </c>
      <c r="I77" s="1078">
        <v>75</v>
      </c>
    </row>
    <row r="78" spans="1:9" s="67" customFormat="1" ht="19.5" customHeight="1" x14ac:dyDescent="0.2">
      <c r="A78" s="1075">
        <v>76</v>
      </c>
      <c r="B78" s="117" t="s">
        <v>445</v>
      </c>
      <c r="C78" s="118">
        <v>1</v>
      </c>
      <c r="D78" s="118">
        <v>167</v>
      </c>
      <c r="E78" s="118">
        <v>168</v>
      </c>
      <c r="F78" s="118">
        <v>168</v>
      </c>
      <c r="G78" s="1066">
        <v>168</v>
      </c>
      <c r="H78" s="119" t="s">
        <v>446</v>
      </c>
      <c r="I78" s="1076">
        <v>76</v>
      </c>
    </row>
    <row r="79" spans="1:9" s="63" customFormat="1" ht="19.5" customHeight="1" x14ac:dyDescent="0.2">
      <c r="A79" s="1077">
        <v>77</v>
      </c>
      <c r="B79" s="121" t="s">
        <v>447</v>
      </c>
      <c r="C79" s="122" t="s">
        <v>16</v>
      </c>
      <c r="D79" s="122">
        <v>203</v>
      </c>
      <c r="E79" s="122">
        <v>203</v>
      </c>
      <c r="F79" s="122">
        <v>203</v>
      </c>
      <c r="G79" s="1067">
        <v>203</v>
      </c>
      <c r="H79" s="123" t="s">
        <v>448</v>
      </c>
      <c r="I79" s="1078">
        <v>77</v>
      </c>
    </row>
    <row r="80" spans="1:9" s="67" customFormat="1" ht="19.5" customHeight="1" x14ac:dyDescent="0.2">
      <c r="A80" s="1075">
        <v>78</v>
      </c>
      <c r="B80" s="117" t="s">
        <v>449</v>
      </c>
      <c r="C80" s="118" t="s">
        <v>16</v>
      </c>
      <c r="D80" s="118">
        <v>462</v>
      </c>
      <c r="E80" s="118">
        <v>462</v>
      </c>
      <c r="F80" s="118">
        <v>462</v>
      </c>
      <c r="G80" s="1066">
        <v>462</v>
      </c>
      <c r="H80" s="119" t="s">
        <v>450</v>
      </c>
      <c r="I80" s="1076">
        <v>78</v>
      </c>
    </row>
    <row r="81" spans="1:9" s="63" customFormat="1" ht="19.5" customHeight="1" x14ac:dyDescent="0.2">
      <c r="A81" s="1077">
        <v>79</v>
      </c>
      <c r="B81" s="121" t="s">
        <v>1743</v>
      </c>
      <c r="C81" s="122" t="s">
        <v>16</v>
      </c>
      <c r="D81" s="122">
        <v>1086</v>
      </c>
      <c r="E81" s="122">
        <v>1086</v>
      </c>
      <c r="F81" s="122">
        <v>1086</v>
      </c>
      <c r="G81" s="1067">
        <v>1086</v>
      </c>
      <c r="H81" s="123" t="s">
        <v>1126</v>
      </c>
      <c r="I81" s="1078">
        <v>79</v>
      </c>
    </row>
    <row r="82" spans="1:9" s="67" customFormat="1" ht="19.5" customHeight="1" x14ac:dyDescent="0.2">
      <c r="A82" s="1075">
        <v>80</v>
      </c>
      <c r="B82" s="117" t="s">
        <v>222</v>
      </c>
      <c r="C82" s="118">
        <v>38</v>
      </c>
      <c r="D82" s="118">
        <v>1467</v>
      </c>
      <c r="E82" s="118">
        <v>1505</v>
      </c>
      <c r="F82" s="118">
        <v>1505</v>
      </c>
      <c r="G82" s="1066">
        <v>1505</v>
      </c>
      <c r="H82" s="119" t="s">
        <v>216</v>
      </c>
      <c r="I82" s="1076">
        <v>80</v>
      </c>
    </row>
    <row r="83" spans="1:9" s="63" customFormat="1" ht="19.5" customHeight="1" x14ac:dyDescent="0.2">
      <c r="A83" s="1077">
        <v>81</v>
      </c>
      <c r="B83" s="121" t="s">
        <v>451</v>
      </c>
      <c r="C83" s="122" t="s">
        <v>16</v>
      </c>
      <c r="D83" s="122">
        <v>1057</v>
      </c>
      <c r="E83" s="122">
        <v>1057</v>
      </c>
      <c r="F83" s="122">
        <v>1057</v>
      </c>
      <c r="G83" s="1067">
        <v>1057</v>
      </c>
      <c r="H83" s="123" t="s">
        <v>452</v>
      </c>
      <c r="I83" s="1078">
        <v>81</v>
      </c>
    </row>
    <row r="84" spans="1:9" s="67" customFormat="1" ht="19.5" customHeight="1" x14ac:dyDescent="0.2">
      <c r="A84" s="1075">
        <v>82</v>
      </c>
      <c r="B84" s="117" t="s">
        <v>453</v>
      </c>
      <c r="C84" s="118">
        <v>1</v>
      </c>
      <c r="D84" s="118">
        <v>552</v>
      </c>
      <c r="E84" s="118">
        <v>553</v>
      </c>
      <c r="F84" s="118">
        <v>553</v>
      </c>
      <c r="G84" s="1066">
        <v>553</v>
      </c>
      <c r="H84" s="119" t="s">
        <v>454</v>
      </c>
      <c r="I84" s="1076">
        <v>82</v>
      </c>
    </row>
    <row r="85" spans="1:9" s="63" customFormat="1" ht="19.5" customHeight="1" x14ac:dyDescent="0.2">
      <c r="A85" s="1077">
        <v>83</v>
      </c>
      <c r="B85" s="121" t="s">
        <v>455</v>
      </c>
      <c r="C85" s="122" t="s">
        <v>16</v>
      </c>
      <c r="D85" s="122">
        <v>165</v>
      </c>
      <c r="E85" s="122">
        <v>165</v>
      </c>
      <c r="F85" s="122">
        <v>165</v>
      </c>
      <c r="G85" s="1067">
        <v>165</v>
      </c>
      <c r="H85" s="123" t="s">
        <v>456</v>
      </c>
      <c r="I85" s="1078">
        <v>83</v>
      </c>
    </row>
    <row r="86" spans="1:9" s="67" customFormat="1" ht="19.5" customHeight="1" x14ac:dyDescent="0.2">
      <c r="A86" s="1075">
        <v>84</v>
      </c>
      <c r="B86" s="117" t="s">
        <v>457</v>
      </c>
      <c r="C86" s="118" t="s">
        <v>16</v>
      </c>
      <c r="D86" s="118">
        <v>154</v>
      </c>
      <c r="E86" s="118">
        <v>154</v>
      </c>
      <c r="F86" s="118">
        <v>154</v>
      </c>
      <c r="G86" s="1066">
        <v>154</v>
      </c>
      <c r="H86" s="119" t="s">
        <v>458</v>
      </c>
      <c r="I86" s="1076">
        <v>84</v>
      </c>
    </row>
    <row r="87" spans="1:9" s="63" customFormat="1" ht="19.5" customHeight="1" x14ac:dyDescent="0.2">
      <c r="A87" s="1077">
        <v>85</v>
      </c>
      <c r="B87" s="121" t="s">
        <v>459</v>
      </c>
      <c r="C87" s="122">
        <v>2</v>
      </c>
      <c r="D87" s="122">
        <v>200</v>
      </c>
      <c r="E87" s="122">
        <v>202</v>
      </c>
      <c r="F87" s="122">
        <v>202</v>
      </c>
      <c r="G87" s="1067">
        <v>202</v>
      </c>
      <c r="H87" s="123" t="s">
        <v>460</v>
      </c>
      <c r="I87" s="1078">
        <v>85</v>
      </c>
    </row>
    <row r="88" spans="1:9" s="67" customFormat="1" ht="19.5" customHeight="1" x14ac:dyDescent="0.2">
      <c r="A88" s="1075">
        <v>86</v>
      </c>
      <c r="B88" s="117" t="s">
        <v>461</v>
      </c>
      <c r="C88" s="118" t="s">
        <v>16</v>
      </c>
      <c r="D88" s="118">
        <v>1106</v>
      </c>
      <c r="E88" s="118">
        <v>1106</v>
      </c>
      <c r="F88" s="118">
        <v>1106</v>
      </c>
      <c r="G88" s="1066">
        <v>1106</v>
      </c>
      <c r="H88" s="119" t="s">
        <v>462</v>
      </c>
      <c r="I88" s="1076">
        <v>86</v>
      </c>
    </row>
    <row r="89" spans="1:9" s="63" customFormat="1" ht="19.5" customHeight="1" x14ac:dyDescent="0.2">
      <c r="A89" s="1077">
        <v>90</v>
      </c>
      <c r="B89" s="121" t="s">
        <v>319</v>
      </c>
      <c r="C89" s="122" t="s">
        <v>16</v>
      </c>
      <c r="D89" s="122">
        <v>6815</v>
      </c>
      <c r="E89" s="122">
        <v>6815</v>
      </c>
      <c r="F89" s="122">
        <v>6815</v>
      </c>
      <c r="G89" s="1067">
        <v>6815</v>
      </c>
      <c r="H89" s="123" t="s">
        <v>219</v>
      </c>
      <c r="I89" s="1078">
        <v>90</v>
      </c>
    </row>
    <row r="90" spans="1:9" s="67" customFormat="1" ht="19.5" customHeight="1" x14ac:dyDescent="0.2">
      <c r="A90" s="1075">
        <v>91</v>
      </c>
      <c r="B90" s="117" t="s">
        <v>463</v>
      </c>
      <c r="C90" s="118">
        <v>5001</v>
      </c>
      <c r="D90" s="118">
        <v>4108</v>
      </c>
      <c r="E90" s="118">
        <v>9109</v>
      </c>
      <c r="F90" s="118">
        <v>9109</v>
      </c>
      <c r="G90" s="1066">
        <v>9109</v>
      </c>
      <c r="H90" s="119" t="s">
        <v>464</v>
      </c>
      <c r="I90" s="1076">
        <v>91</v>
      </c>
    </row>
    <row r="91" spans="1:9" s="63" customFormat="1" ht="19.5" customHeight="1" x14ac:dyDescent="0.2">
      <c r="A91" s="1077">
        <v>92</v>
      </c>
      <c r="B91" s="121" t="s">
        <v>465</v>
      </c>
      <c r="C91" s="122" t="s">
        <v>16</v>
      </c>
      <c r="D91" s="122">
        <v>2224</v>
      </c>
      <c r="E91" s="122">
        <v>2224</v>
      </c>
      <c r="F91" s="122">
        <v>2224</v>
      </c>
      <c r="G91" s="1067">
        <v>2224</v>
      </c>
      <c r="H91" s="123" t="s">
        <v>466</v>
      </c>
      <c r="I91" s="1078">
        <v>92</v>
      </c>
    </row>
    <row r="92" spans="1:9" s="67" customFormat="1" ht="19.5" customHeight="1" x14ac:dyDescent="0.2">
      <c r="A92" s="1075">
        <v>93</v>
      </c>
      <c r="B92" s="117" t="s">
        <v>467</v>
      </c>
      <c r="C92" s="118" t="s">
        <v>16</v>
      </c>
      <c r="D92" s="118">
        <v>21</v>
      </c>
      <c r="E92" s="118">
        <v>21</v>
      </c>
      <c r="F92" s="118">
        <v>21</v>
      </c>
      <c r="G92" s="1066">
        <v>21</v>
      </c>
      <c r="H92" s="119" t="s">
        <v>468</v>
      </c>
      <c r="I92" s="1076">
        <v>93</v>
      </c>
    </row>
    <row r="93" spans="1:9" s="63" customFormat="1" ht="19.5" customHeight="1" x14ac:dyDescent="0.2">
      <c r="A93" s="1077">
        <v>94</v>
      </c>
      <c r="B93" s="121" t="s">
        <v>469</v>
      </c>
      <c r="C93" s="122" t="s">
        <v>16</v>
      </c>
      <c r="D93" s="122">
        <v>5</v>
      </c>
      <c r="E93" s="122">
        <v>5</v>
      </c>
      <c r="F93" s="122">
        <v>5</v>
      </c>
      <c r="G93" s="1067">
        <v>5</v>
      </c>
      <c r="H93" s="123" t="s">
        <v>470</v>
      </c>
      <c r="I93" s="1078">
        <v>94</v>
      </c>
    </row>
    <row r="94" spans="1:9" s="67" customFormat="1" ht="19.5" customHeight="1" x14ac:dyDescent="0.2">
      <c r="A94" s="1075">
        <v>95</v>
      </c>
      <c r="B94" s="117" t="s">
        <v>471</v>
      </c>
      <c r="C94" s="118">
        <v>2</v>
      </c>
      <c r="D94" s="118">
        <v>44</v>
      </c>
      <c r="E94" s="118">
        <v>46</v>
      </c>
      <c r="F94" s="118">
        <v>46</v>
      </c>
      <c r="G94" s="1066">
        <v>46</v>
      </c>
      <c r="H94" s="119" t="s">
        <v>472</v>
      </c>
      <c r="I94" s="1076">
        <v>95</v>
      </c>
    </row>
    <row r="95" spans="1:9" s="63" customFormat="1" ht="19.5" customHeight="1" x14ac:dyDescent="0.2">
      <c r="A95" s="1077">
        <v>96</v>
      </c>
      <c r="B95" s="121" t="s">
        <v>473</v>
      </c>
      <c r="C95" s="122" t="s">
        <v>16</v>
      </c>
      <c r="D95" s="122">
        <v>56</v>
      </c>
      <c r="E95" s="122">
        <v>56</v>
      </c>
      <c r="F95" s="122">
        <v>56</v>
      </c>
      <c r="G95" s="1067">
        <v>56</v>
      </c>
      <c r="H95" s="123" t="s">
        <v>474</v>
      </c>
      <c r="I95" s="1078">
        <v>96</v>
      </c>
    </row>
    <row r="96" spans="1:9" s="67" customFormat="1" ht="19.5" customHeight="1" x14ac:dyDescent="0.2">
      <c r="A96" s="1075">
        <v>97</v>
      </c>
      <c r="B96" s="117" t="s">
        <v>475</v>
      </c>
      <c r="C96" s="118" t="s">
        <v>16</v>
      </c>
      <c r="D96" s="118">
        <v>1</v>
      </c>
      <c r="E96" s="118">
        <v>1</v>
      </c>
      <c r="F96" s="118">
        <v>1</v>
      </c>
      <c r="G96" s="1066">
        <v>1</v>
      </c>
      <c r="H96" s="119" t="s">
        <v>476</v>
      </c>
      <c r="I96" s="1076">
        <v>97</v>
      </c>
    </row>
    <row r="97" spans="1:9" s="63" customFormat="1" ht="19.5" customHeight="1" x14ac:dyDescent="0.2">
      <c r="A97" s="1081">
        <v>98</v>
      </c>
      <c r="B97" s="704" t="s">
        <v>477</v>
      </c>
      <c r="C97" s="705" t="s">
        <v>16</v>
      </c>
      <c r="D97" s="705">
        <v>5</v>
      </c>
      <c r="E97" s="705">
        <v>5</v>
      </c>
      <c r="F97" s="705">
        <v>5</v>
      </c>
      <c r="G97" s="1068">
        <v>5</v>
      </c>
      <c r="H97" s="707" t="s">
        <v>478</v>
      </c>
      <c r="I97" s="1082">
        <v>98</v>
      </c>
    </row>
  </sheetData>
  <mergeCells count="12">
    <mergeCell ref="A9:B9"/>
    <mergeCell ref="H9:I9"/>
    <mergeCell ref="A1:I1"/>
    <mergeCell ref="A2:I2"/>
    <mergeCell ref="A3:I3"/>
    <mergeCell ref="C5:G5"/>
    <mergeCell ref="C6:D6"/>
    <mergeCell ref="G6:G7"/>
    <mergeCell ref="H5:H7"/>
    <mergeCell ref="B5:B7"/>
    <mergeCell ref="A5:A7"/>
    <mergeCell ref="I5:I7"/>
  </mergeCells>
  <printOptions horizontalCentered="1"/>
  <pageMargins left="0.5" right="0.5" top="0.5" bottom="0.5" header="0" footer="0"/>
  <pageSetup paperSize="9" scale="81" fitToHeight="0" orientation="landscape" r:id="rId1"/>
  <headerFooter alignWithMargins="0">
    <oddFooter>&amp;C&amp;P</oddFoot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48DE-6B61-431D-A17B-FA9D217777E9}">
  <sheetPr>
    <tabColor theme="8" tint="-0.499984740745262"/>
    <pageSetUpPr fitToPage="1"/>
  </sheetPr>
  <dimension ref="A1:J15"/>
  <sheetViews>
    <sheetView view="pageBreakPreview" zoomScale="60" zoomScaleNormal="100" workbookViewId="0">
      <selection activeCell="A90" sqref="A90"/>
    </sheetView>
  </sheetViews>
  <sheetFormatPr defaultColWidth="9.125" defaultRowHeight="12.75" x14ac:dyDescent="0.2"/>
  <cols>
    <col min="1" max="1" width="26.25" style="6" customWidth="1"/>
    <col min="2" max="6" width="16.75" style="6" customWidth="1"/>
    <col min="7" max="7" width="26.25" style="6" customWidth="1"/>
    <col min="8" max="16384" width="9.125" style="6"/>
  </cols>
  <sheetData>
    <row r="1" spans="1:10" s="1" customFormat="1" ht="21" customHeight="1" x14ac:dyDescent="0.25">
      <c r="A1" s="1706" t="s">
        <v>615</v>
      </c>
      <c r="B1" s="1706"/>
      <c r="C1" s="1706"/>
      <c r="D1" s="1706"/>
      <c r="E1" s="1706"/>
      <c r="F1" s="1706"/>
      <c r="G1" s="1706"/>
    </row>
    <row r="2" spans="1:10" s="1" customFormat="1" ht="21" customHeight="1" x14ac:dyDescent="0.2">
      <c r="A2" s="1707" t="s">
        <v>929</v>
      </c>
      <c r="B2" s="1707"/>
      <c r="C2" s="1707"/>
      <c r="D2" s="1707"/>
      <c r="E2" s="1707"/>
      <c r="F2" s="1707"/>
      <c r="G2" s="1707"/>
      <c r="J2" s="1" t="s">
        <v>616</v>
      </c>
    </row>
    <row r="3" spans="1:10" s="1" customFormat="1" ht="21" customHeight="1" x14ac:dyDescent="0.2">
      <c r="A3" s="1708" t="s">
        <v>1760</v>
      </c>
      <c r="B3" s="1708"/>
      <c r="C3" s="1708"/>
      <c r="D3" s="1708"/>
      <c r="E3" s="1708"/>
      <c r="F3" s="1708"/>
      <c r="G3" s="1708"/>
    </row>
    <row r="4" spans="1:10" s="15" customFormat="1" x14ac:dyDescent="0.2">
      <c r="A4" s="742" t="s">
        <v>1905</v>
      </c>
      <c r="B4" s="743"/>
      <c r="C4" s="743"/>
      <c r="D4" s="743"/>
      <c r="E4" s="743"/>
      <c r="F4" s="743"/>
      <c r="G4" s="744" t="s">
        <v>1906</v>
      </c>
    </row>
    <row r="5" spans="1:10" s="15" customFormat="1" ht="25.15" customHeight="1" x14ac:dyDescent="0.2">
      <c r="A5" s="1908" t="s">
        <v>667</v>
      </c>
      <c r="B5" s="1555" t="s">
        <v>1771</v>
      </c>
      <c r="C5" s="1556"/>
      <c r="D5" s="1556"/>
      <c r="E5" s="1557"/>
      <c r="F5" s="1825" t="s">
        <v>1252</v>
      </c>
      <c r="G5" s="1910" t="s">
        <v>606</v>
      </c>
    </row>
    <row r="6" spans="1:10" s="15" customFormat="1" ht="40.15" customHeight="1" x14ac:dyDescent="0.2">
      <c r="A6" s="1909"/>
      <c r="B6" s="1462" t="s">
        <v>620</v>
      </c>
      <c r="C6" s="773">
        <v>3</v>
      </c>
      <c r="D6" s="736">
        <v>2</v>
      </c>
      <c r="E6" s="773">
        <v>1</v>
      </c>
      <c r="F6" s="1826"/>
      <c r="G6" s="1911"/>
    </row>
    <row r="7" spans="1:10" s="40" customFormat="1" ht="40.15" customHeight="1" x14ac:dyDescent="0.2">
      <c r="A7" s="779" t="s">
        <v>1250</v>
      </c>
      <c r="B7" s="780">
        <f>SUM(B8:B15)</f>
        <v>101758</v>
      </c>
      <c r="C7" s="780">
        <f>SUM(C8:C15)</f>
        <v>45598</v>
      </c>
      <c r="D7" s="780">
        <f>SUM(D8:D15)</f>
        <v>85217</v>
      </c>
      <c r="E7" s="780">
        <f>SUM(E8:E15)</f>
        <v>48563</v>
      </c>
      <c r="F7" s="780">
        <f t="shared" ref="F7:F15" si="0">SUM(B7:E7)</f>
        <v>281136</v>
      </c>
      <c r="G7" s="781" t="s">
        <v>1251</v>
      </c>
    </row>
    <row r="8" spans="1:10" s="72" customFormat="1" ht="40.15" customHeight="1" x14ac:dyDescent="0.2">
      <c r="A8" s="741" t="s">
        <v>229</v>
      </c>
      <c r="B8" s="78">
        <v>34930</v>
      </c>
      <c r="C8" s="78">
        <v>20991</v>
      </c>
      <c r="D8" s="78">
        <v>42855</v>
      </c>
      <c r="E8" s="78">
        <v>27775</v>
      </c>
      <c r="F8" s="181">
        <f t="shared" si="0"/>
        <v>126551</v>
      </c>
      <c r="G8" s="679" t="s">
        <v>221</v>
      </c>
    </row>
    <row r="9" spans="1:10" s="40" customFormat="1" ht="40.15" customHeight="1" x14ac:dyDescent="0.2">
      <c r="A9" s="508" t="s">
        <v>318</v>
      </c>
      <c r="B9" s="767">
        <v>37663</v>
      </c>
      <c r="C9" s="767">
        <v>13246</v>
      </c>
      <c r="D9" s="767">
        <v>22067</v>
      </c>
      <c r="E9" s="767">
        <v>11387</v>
      </c>
      <c r="F9" s="775">
        <f t="shared" si="0"/>
        <v>84363</v>
      </c>
      <c r="G9" s="783" t="s">
        <v>220</v>
      </c>
    </row>
    <row r="10" spans="1:10" s="72" customFormat="1" ht="40.15" customHeight="1" x14ac:dyDescent="0.2">
      <c r="A10" s="741" t="s">
        <v>319</v>
      </c>
      <c r="B10" s="78">
        <v>9567</v>
      </c>
      <c r="C10" s="78">
        <v>5458</v>
      </c>
      <c r="D10" s="78">
        <v>10906</v>
      </c>
      <c r="E10" s="78">
        <v>3759</v>
      </c>
      <c r="F10" s="181">
        <f t="shared" si="0"/>
        <v>29690</v>
      </c>
      <c r="G10" s="679" t="s">
        <v>219</v>
      </c>
    </row>
    <row r="11" spans="1:10" s="40" customFormat="1" ht="40.15" customHeight="1" x14ac:dyDescent="0.2">
      <c r="A11" s="508" t="s">
        <v>320</v>
      </c>
      <c r="B11" s="767">
        <v>6929</v>
      </c>
      <c r="C11" s="767">
        <v>1732</v>
      </c>
      <c r="D11" s="767">
        <v>2433</v>
      </c>
      <c r="E11" s="767">
        <v>1327</v>
      </c>
      <c r="F11" s="775">
        <f t="shared" si="0"/>
        <v>12421</v>
      </c>
      <c r="G11" s="783" t="s">
        <v>218</v>
      </c>
    </row>
    <row r="12" spans="1:10" s="72" customFormat="1" ht="40.15" customHeight="1" x14ac:dyDescent="0.2">
      <c r="A12" s="741" t="s">
        <v>321</v>
      </c>
      <c r="B12" s="78">
        <v>3644</v>
      </c>
      <c r="C12" s="78">
        <v>1812</v>
      </c>
      <c r="D12" s="78">
        <v>3234</v>
      </c>
      <c r="E12" s="78">
        <v>1616</v>
      </c>
      <c r="F12" s="181">
        <f t="shared" si="0"/>
        <v>10306</v>
      </c>
      <c r="G12" s="679" t="s">
        <v>217</v>
      </c>
    </row>
    <row r="13" spans="1:10" s="40" customFormat="1" ht="40.15" customHeight="1" x14ac:dyDescent="0.2">
      <c r="A13" s="508" t="s">
        <v>322</v>
      </c>
      <c r="B13" s="767">
        <v>468</v>
      </c>
      <c r="C13" s="767">
        <v>141</v>
      </c>
      <c r="D13" s="767">
        <v>158</v>
      </c>
      <c r="E13" s="767">
        <v>124</v>
      </c>
      <c r="F13" s="775">
        <f t="shared" si="0"/>
        <v>891</v>
      </c>
      <c r="G13" s="783" t="s">
        <v>1026</v>
      </c>
    </row>
    <row r="14" spans="1:10" s="72" customFormat="1" ht="40.15" customHeight="1" x14ac:dyDescent="0.2">
      <c r="A14" s="741" t="s">
        <v>511</v>
      </c>
      <c r="B14" s="78">
        <v>6910</v>
      </c>
      <c r="C14" s="78">
        <v>1723</v>
      </c>
      <c r="D14" s="78">
        <v>2872</v>
      </c>
      <c r="E14" s="78">
        <v>1910</v>
      </c>
      <c r="F14" s="181">
        <f t="shared" si="0"/>
        <v>13415</v>
      </c>
      <c r="G14" s="679" t="s">
        <v>708</v>
      </c>
    </row>
    <row r="15" spans="1:10" s="40" customFormat="1" ht="40.15" customHeight="1" x14ac:dyDescent="0.2">
      <c r="A15" s="510" t="s">
        <v>222</v>
      </c>
      <c r="B15" s="768">
        <v>1647</v>
      </c>
      <c r="C15" s="768">
        <v>495</v>
      </c>
      <c r="D15" s="768">
        <v>692</v>
      </c>
      <c r="E15" s="768">
        <v>665</v>
      </c>
      <c r="F15" s="776">
        <f t="shared" si="0"/>
        <v>3499</v>
      </c>
      <c r="G15" s="784" t="s">
        <v>216</v>
      </c>
    </row>
  </sheetData>
  <mergeCells count="7">
    <mergeCell ref="B5:E5"/>
    <mergeCell ref="F5:F6"/>
    <mergeCell ref="A1:G1"/>
    <mergeCell ref="A2:G2"/>
    <mergeCell ref="A3:G3"/>
    <mergeCell ref="A5:A6"/>
    <mergeCell ref="G5:G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EDCD-03F3-4D24-B464-400F478DE24D}">
  <sheetPr>
    <tabColor theme="8" tint="-0.249977111117893"/>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26.25" style="6" customWidth="1"/>
    <col min="2" max="7" width="14" style="6" customWidth="1"/>
    <col min="8" max="8" width="26.25" style="6" customWidth="1"/>
    <col min="9" max="16384" width="9.125" style="6"/>
  </cols>
  <sheetData>
    <row r="1" spans="1:11" s="1" customFormat="1" ht="21" customHeight="1" x14ac:dyDescent="0.25">
      <c r="A1" s="1706" t="s">
        <v>621</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622</v>
      </c>
    </row>
    <row r="3" spans="1:11" s="1" customFormat="1" ht="21" customHeight="1" x14ac:dyDescent="0.2">
      <c r="A3" s="1708" t="s">
        <v>1761</v>
      </c>
      <c r="B3" s="1708"/>
      <c r="C3" s="1708"/>
      <c r="D3" s="1708"/>
      <c r="E3" s="1708"/>
      <c r="F3" s="1708"/>
      <c r="G3" s="1708"/>
      <c r="H3" s="1708"/>
    </row>
    <row r="4" spans="1:11" s="15" customFormat="1" x14ac:dyDescent="0.2">
      <c r="A4" s="742" t="s">
        <v>1908</v>
      </c>
      <c r="B4" s="743"/>
      <c r="C4" s="743"/>
      <c r="D4" s="743"/>
      <c r="E4" s="743"/>
      <c r="F4" s="743"/>
      <c r="G4" s="743"/>
      <c r="H4" s="744" t="s">
        <v>1907</v>
      </c>
    </row>
    <row r="5" spans="1:11" s="15" customFormat="1" ht="25.15" customHeight="1" x14ac:dyDescent="0.2">
      <c r="A5" s="1908" t="s">
        <v>667</v>
      </c>
      <c r="B5" s="1555" t="s">
        <v>1770</v>
      </c>
      <c r="C5" s="1556"/>
      <c r="D5" s="1556"/>
      <c r="E5" s="1556"/>
      <c r="F5" s="1557"/>
      <c r="G5" s="1825" t="s">
        <v>1252</v>
      </c>
      <c r="H5" s="1910" t="s">
        <v>606</v>
      </c>
    </row>
    <row r="6" spans="1:11" s="15" customFormat="1" ht="40.15" customHeight="1" x14ac:dyDescent="0.2">
      <c r="A6" s="1909"/>
      <c r="B6" s="1462" t="s">
        <v>620</v>
      </c>
      <c r="C6" s="773">
        <v>3</v>
      </c>
      <c r="D6" s="736">
        <v>2</v>
      </c>
      <c r="E6" s="773">
        <v>1</v>
      </c>
      <c r="F6" s="736">
        <v>0</v>
      </c>
      <c r="G6" s="1826"/>
      <c r="H6" s="1911"/>
    </row>
    <row r="7" spans="1:11" s="40" customFormat="1" ht="40.15" customHeight="1" thickBot="1" x14ac:dyDescent="0.25">
      <c r="A7" s="779" t="s">
        <v>1250</v>
      </c>
      <c r="B7" s="774">
        <f t="shared" ref="B7:E7" si="0">SUM(B8:B15)</f>
        <v>239</v>
      </c>
      <c r="C7" s="774">
        <f t="shared" si="0"/>
        <v>386</v>
      </c>
      <c r="D7" s="774">
        <f t="shared" si="0"/>
        <v>2361</v>
      </c>
      <c r="E7" s="774">
        <f t="shared" si="0"/>
        <v>275628</v>
      </c>
      <c r="F7" s="774">
        <f>SUM(F8:F15)</f>
        <v>2503</v>
      </c>
      <c r="G7" s="774">
        <f>SUM(B7:F7)</f>
        <v>281117</v>
      </c>
      <c r="H7" s="781" t="s">
        <v>1251</v>
      </c>
    </row>
    <row r="8" spans="1:11" s="72" customFormat="1" ht="40.15" customHeight="1" thickTop="1" thickBot="1" x14ac:dyDescent="0.25">
      <c r="A8" s="666" t="s">
        <v>229</v>
      </c>
      <c r="B8" s="78">
        <v>89</v>
      </c>
      <c r="C8" s="78">
        <v>158</v>
      </c>
      <c r="D8" s="78">
        <v>913</v>
      </c>
      <c r="E8" s="78">
        <v>124360</v>
      </c>
      <c r="F8" s="78">
        <v>1024</v>
      </c>
      <c r="G8" s="181">
        <f t="shared" ref="G8:G15" si="1">SUM(B8:F8)</f>
        <v>126544</v>
      </c>
      <c r="H8" s="664" t="s">
        <v>221</v>
      </c>
    </row>
    <row r="9" spans="1:11" s="40" customFormat="1" ht="40.15" customHeight="1" thickTop="1" thickBot="1" x14ac:dyDescent="0.25">
      <c r="A9" s="667" t="s">
        <v>318</v>
      </c>
      <c r="B9" s="767">
        <v>101</v>
      </c>
      <c r="C9" s="767">
        <v>130</v>
      </c>
      <c r="D9" s="767">
        <v>803</v>
      </c>
      <c r="E9" s="767">
        <v>82597</v>
      </c>
      <c r="F9" s="767">
        <v>726</v>
      </c>
      <c r="G9" s="775">
        <f t="shared" si="1"/>
        <v>84357</v>
      </c>
      <c r="H9" s="665" t="s">
        <v>220</v>
      </c>
    </row>
    <row r="10" spans="1:11" s="72" customFormat="1" ht="40.15" customHeight="1" thickTop="1" thickBot="1" x14ac:dyDescent="0.25">
      <c r="A10" s="666" t="s">
        <v>319</v>
      </c>
      <c r="B10" s="78">
        <v>13</v>
      </c>
      <c r="C10" s="78">
        <v>28</v>
      </c>
      <c r="D10" s="78">
        <v>202</v>
      </c>
      <c r="E10" s="78">
        <v>29195</v>
      </c>
      <c r="F10" s="78">
        <v>250</v>
      </c>
      <c r="G10" s="181">
        <f t="shared" si="1"/>
        <v>29688</v>
      </c>
      <c r="H10" s="664" t="s">
        <v>219</v>
      </c>
    </row>
    <row r="11" spans="1:11" s="40" customFormat="1" ht="40.15" customHeight="1" thickTop="1" thickBot="1" x14ac:dyDescent="0.25">
      <c r="A11" s="667" t="s">
        <v>320</v>
      </c>
      <c r="B11" s="767">
        <v>15</v>
      </c>
      <c r="C11" s="767">
        <v>31</v>
      </c>
      <c r="D11" s="767">
        <v>205</v>
      </c>
      <c r="E11" s="767">
        <v>12035</v>
      </c>
      <c r="F11" s="767">
        <v>134</v>
      </c>
      <c r="G11" s="775">
        <f t="shared" si="1"/>
        <v>12420</v>
      </c>
      <c r="H11" s="665" t="s">
        <v>218</v>
      </c>
    </row>
    <row r="12" spans="1:11" s="72" customFormat="1" ht="40.15" customHeight="1" thickTop="1" thickBot="1" x14ac:dyDescent="0.25">
      <c r="A12" s="666" t="s">
        <v>321</v>
      </c>
      <c r="B12" s="78">
        <v>3</v>
      </c>
      <c r="C12" s="78">
        <v>10</v>
      </c>
      <c r="D12" s="78">
        <v>68</v>
      </c>
      <c r="E12" s="78">
        <v>10121</v>
      </c>
      <c r="F12" s="78">
        <v>104</v>
      </c>
      <c r="G12" s="181">
        <f t="shared" si="1"/>
        <v>10306</v>
      </c>
      <c r="H12" s="664" t="s">
        <v>217</v>
      </c>
    </row>
    <row r="13" spans="1:11" s="40" customFormat="1" ht="40.15" customHeight="1" thickTop="1" thickBot="1" x14ac:dyDescent="0.25">
      <c r="A13" s="667" t="s">
        <v>322</v>
      </c>
      <c r="B13" s="767">
        <v>0</v>
      </c>
      <c r="C13" s="767">
        <v>0</v>
      </c>
      <c r="D13" s="767">
        <v>2</v>
      </c>
      <c r="E13" s="767">
        <v>855</v>
      </c>
      <c r="F13" s="767">
        <v>34</v>
      </c>
      <c r="G13" s="775">
        <f t="shared" si="1"/>
        <v>891</v>
      </c>
      <c r="H13" s="665" t="s">
        <v>1026</v>
      </c>
    </row>
    <row r="14" spans="1:11" s="72" customFormat="1" ht="40.15" customHeight="1" thickTop="1" thickBot="1" x14ac:dyDescent="0.25">
      <c r="A14" s="666" t="s">
        <v>511</v>
      </c>
      <c r="B14" s="78">
        <v>13</v>
      </c>
      <c r="C14" s="78">
        <v>19</v>
      </c>
      <c r="D14" s="78">
        <v>133</v>
      </c>
      <c r="E14" s="78">
        <v>13131</v>
      </c>
      <c r="F14" s="78">
        <v>118</v>
      </c>
      <c r="G14" s="181">
        <f t="shared" si="1"/>
        <v>13414</v>
      </c>
      <c r="H14" s="664" t="s">
        <v>708</v>
      </c>
    </row>
    <row r="15" spans="1:11" s="40" customFormat="1" ht="40.15" customHeight="1" thickTop="1" x14ac:dyDescent="0.2">
      <c r="A15" s="777" t="s">
        <v>222</v>
      </c>
      <c r="B15" s="768">
        <v>5</v>
      </c>
      <c r="C15" s="768">
        <v>10</v>
      </c>
      <c r="D15" s="768">
        <v>35</v>
      </c>
      <c r="E15" s="768">
        <v>3334</v>
      </c>
      <c r="F15" s="768">
        <v>113</v>
      </c>
      <c r="G15" s="776">
        <f t="shared" si="1"/>
        <v>3497</v>
      </c>
      <c r="H15" s="778" t="s">
        <v>216</v>
      </c>
    </row>
  </sheetData>
  <mergeCells count="7">
    <mergeCell ref="G5:G6"/>
    <mergeCell ref="H5:H6"/>
    <mergeCell ref="A5:A6"/>
    <mergeCell ref="A1:H1"/>
    <mergeCell ref="A2:H2"/>
    <mergeCell ref="A3:H3"/>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AC83-76B6-4C73-BE03-CDB2DFD71372}">
  <sheetPr>
    <tabColor theme="8" tint="-0.499984740745262"/>
    <pageSetUpPr fitToPage="1"/>
  </sheetPr>
  <dimension ref="A1:Q15"/>
  <sheetViews>
    <sheetView view="pageBreakPreview" zoomScale="60" zoomScaleNormal="100" workbookViewId="0">
      <selection activeCell="A90" sqref="A90"/>
    </sheetView>
  </sheetViews>
  <sheetFormatPr defaultColWidth="9.125" defaultRowHeight="12.75" x14ac:dyDescent="0.2"/>
  <cols>
    <col min="1" max="1" width="29.75" style="17" customWidth="1"/>
    <col min="2" max="7" width="12.75" style="17" customWidth="1"/>
    <col min="8" max="8" width="29.75" style="17" customWidth="1"/>
    <col min="9" max="16384" width="9.125" style="17"/>
  </cols>
  <sheetData>
    <row r="1" spans="1:17" s="7" customFormat="1" ht="21" customHeight="1" x14ac:dyDescent="0.25">
      <c r="A1" s="1645" t="s">
        <v>623</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624</v>
      </c>
    </row>
    <row r="3" spans="1:17" s="7" customFormat="1" ht="21" customHeight="1" x14ac:dyDescent="0.2">
      <c r="A3" s="1647" t="s">
        <v>1716</v>
      </c>
      <c r="B3" s="1647"/>
      <c r="C3" s="1647"/>
      <c r="D3" s="1647"/>
      <c r="E3" s="1647"/>
      <c r="F3" s="1647"/>
      <c r="G3" s="1647"/>
      <c r="H3" s="1647"/>
    </row>
    <row r="4" spans="1:17" s="12" customFormat="1" x14ac:dyDescent="0.2">
      <c r="A4" s="34" t="s">
        <v>483</v>
      </c>
      <c r="B4" s="8"/>
      <c r="C4" s="8"/>
      <c r="D4" s="8"/>
      <c r="E4" s="1759"/>
      <c r="F4" s="1759"/>
      <c r="G4" s="1759"/>
      <c r="H4" s="23" t="s">
        <v>484</v>
      </c>
    </row>
    <row r="5" spans="1:17" s="12" customFormat="1" ht="25.15" customHeight="1" x14ac:dyDescent="0.2">
      <c r="A5" s="1649" t="s">
        <v>667</v>
      </c>
      <c r="B5" s="1912" t="s">
        <v>1757</v>
      </c>
      <c r="C5" s="1912"/>
      <c r="D5" s="1912"/>
      <c r="E5" s="1912"/>
      <c r="F5" s="1912"/>
      <c r="G5" s="1912"/>
      <c r="H5" s="1652" t="s">
        <v>606</v>
      </c>
      <c r="M5" s="1370" t="s">
        <v>542</v>
      </c>
      <c r="N5" s="1374" t="s">
        <v>1507</v>
      </c>
      <c r="O5" s="1379" t="s">
        <v>1508</v>
      </c>
      <c r="P5" s="1370" t="s">
        <v>1509</v>
      </c>
      <c r="Q5" s="1374" t="s">
        <v>35</v>
      </c>
    </row>
    <row r="6" spans="1:17" s="9" customFormat="1" ht="67.900000000000006" customHeight="1" x14ac:dyDescent="0.2">
      <c r="A6" s="1650"/>
      <c r="B6" s="697" t="s">
        <v>808</v>
      </c>
      <c r="C6" s="739" t="s">
        <v>809</v>
      </c>
      <c r="D6" s="697" t="s">
        <v>1773</v>
      </c>
      <c r="E6" s="737" t="s">
        <v>810</v>
      </c>
      <c r="F6" s="739" t="s">
        <v>811</v>
      </c>
      <c r="G6" s="698" t="s">
        <v>1767</v>
      </c>
      <c r="H6" s="1653"/>
      <c r="K6" s="38"/>
      <c r="L6" s="38"/>
      <c r="M6" s="1342" t="s">
        <v>541</v>
      </c>
      <c r="N6" s="1379" t="s">
        <v>1506</v>
      </c>
      <c r="O6" s="1379" t="s">
        <v>1574</v>
      </c>
      <c r="P6" s="1342" t="s">
        <v>1505</v>
      </c>
      <c r="Q6" s="1379" t="s">
        <v>34</v>
      </c>
    </row>
    <row r="7" spans="1:17" s="12" customFormat="1" ht="43.15" customHeight="1" x14ac:dyDescent="0.2">
      <c r="A7" s="713" t="s">
        <v>1259</v>
      </c>
      <c r="B7" s="92">
        <f t="shared" ref="B7:G7" si="0">SUM(B8:B15)</f>
        <v>37765</v>
      </c>
      <c r="C7" s="92">
        <f t="shared" si="0"/>
        <v>5886</v>
      </c>
      <c r="D7" s="92">
        <f t="shared" si="0"/>
        <v>19727</v>
      </c>
      <c r="E7" s="92">
        <f t="shared" si="0"/>
        <v>214283</v>
      </c>
      <c r="F7" s="92">
        <f t="shared" si="0"/>
        <v>126092</v>
      </c>
      <c r="G7" s="92">
        <f t="shared" si="0"/>
        <v>403753</v>
      </c>
      <c r="H7" s="714" t="s">
        <v>12</v>
      </c>
      <c r="K7" s="694" t="s">
        <v>317</v>
      </c>
      <c r="L7" s="1428" t="s">
        <v>1497</v>
      </c>
      <c r="M7" s="1376">
        <f t="shared" ref="M7:M14" si="1">F8</f>
        <v>30815</v>
      </c>
      <c r="N7" s="1375">
        <f t="shared" ref="N7:N14" si="2">E8</f>
        <v>145065</v>
      </c>
      <c r="O7" s="1376">
        <f t="shared" ref="O7:O14" si="3">D8</f>
        <v>6600</v>
      </c>
      <c r="P7" s="1375">
        <f t="shared" ref="P7:P14" si="4">C8</f>
        <v>3487</v>
      </c>
      <c r="Q7" s="1376">
        <f t="shared" ref="Q7:Q14" si="5">B8</f>
        <v>14575</v>
      </c>
    </row>
    <row r="8" spans="1:17" s="38" customFormat="1" ht="43.15" customHeight="1" x14ac:dyDescent="0.2">
      <c r="A8" s="738" t="s">
        <v>229</v>
      </c>
      <c r="B8" s="64">
        <v>14575</v>
      </c>
      <c r="C8" s="64">
        <v>3487</v>
      </c>
      <c r="D8" s="64">
        <v>6600</v>
      </c>
      <c r="E8" s="64">
        <v>145065</v>
      </c>
      <c r="F8" s="64">
        <v>30815</v>
      </c>
      <c r="G8" s="104">
        <f t="shared" ref="G8:G15" si="6">SUM(B8:F8)</f>
        <v>200542</v>
      </c>
      <c r="H8" s="694" t="s">
        <v>317</v>
      </c>
      <c r="K8" s="696" t="s">
        <v>220</v>
      </c>
      <c r="L8" s="1429" t="s">
        <v>1498</v>
      </c>
      <c r="M8" s="1376">
        <f t="shared" si="1"/>
        <v>51230</v>
      </c>
      <c r="N8" s="1375">
        <f t="shared" si="2"/>
        <v>23694</v>
      </c>
      <c r="O8" s="1376">
        <f t="shared" si="3"/>
        <v>7843</v>
      </c>
      <c r="P8" s="1375">
        <f t="shared" si="4"/>
        <v>858</v>
      </c>
      <c r="Q8" s="1376">
        <f t="shared" si="5"/>
        <v>6915</v>
      </c>
    </row>
    <row r="9" spans="1:17" s="12" customFormat="1" ht="43.15" customHeight="1" x14ac:dyDescent="0.2">
      <c r="A9" s="695" t="s">
        <v>318</v>
      </c>
      <c r="B9" s="678">
        <v>6915</v>
      </c>
      <c r="C9" s="678">
        <v>858</v>
      </c>
      <c r="D9" s="678">
        <v>7843</v>
      </c>
      <c r="E9" s="678">
        <v>23694</v>
      </c>
      <c r="F9" s="678">
        <v>51230</v>
      </c>
      <c r="G9" s="93">
        <f t="shared" si="6"/>
        <v>90540</v>
      </c>
      <c r="H9" s="696" t="s">
        <v>220</v>
      </c>
      <c r="K9" s="694" t="s">
        <v>219</v>
      </c>
      <c r="L9" s="1428" t="s">
        <v>1499</v>
      </c>
      <c r="M9" s="1376">
        <f t="shared" si="1"/>
        <v>13021</v>
      </c>
      <c r="N9" s="1375">
        <f t="shared" si="2"/>
        <v>32069</v>
      </c>
      <c r="O9" s="1376">
        <f t="shared" si="3"/>
        <v>1429</v>
      </c>
      <c r="P9" s="1375">
        <f t="shared" si="4"/>
        <v>392</v>
      </c>
      <c r="Q9" s="1376">
        <f t="shared" si="5"/>
        <v>2295</v>
      </c>
    </row>
    <row r="10" spans="1:17" s="38" customFormat="1" ht="43.15" customHeight="1" x14ac:dyDescent="0.2">
      <c r="A10" s="738" t="s">
        <v>319</v>
      </c>
      <c r="B10" s="64">
        <v>2295</v>
      </c>
      <c r="C10" s="64">
        <v>392</v>
      </c>
      <c r="D10" s="64">
        <v>1429</v>
      </c>
      <c r="E10" s="64">
        <v>32069</v>
      </c>
      <c r="F10" s="64">
        <v>13021</v>
      </c>
      <c r="G10" s="104">
        <f t="shared" si="6"/>
        <v>49206</v>
      </c>
      <c r="H10" s="694" t="s">
        <v>219</v>
      </c>
      <c r="K10" s="696" t="s">
        <v>218</v>
      </c>
      <c r="L10" s="1429" t="s">
        <v>1500</v>
      </c>
      <c r="M10" s="1376">
        <f t="shared" si="1"/>
        <v>10537</v>
      </c>
      <c r="N10" s="1375">
        <f t="shared" si="2"/>
        <v>1240</v>
      </c>
      <c r="O10" s="1376">
        <f t="shared" si="3"/>
        <v>1014</v>
      </c>
      <c r="P10" s="1375">
        <f t="shared" si="4"/>
        <v>272</v>
      </c>
      <c r="Q10" s="1376">
        <f t="shared" si="5"/>
        <v>1672</v>
      </c>
    </row>
    <row r="11" spans="1:17" s="12" customFormat="1" ht="43.15" customHeight="1" x14ac:dyDescent="0.2">
      <c r="A11" s="695" t="s">
        <v>320</v>
      </c>
      <c r="B11" s="678">
        <v>1672</v>
      </c>
      <c r="C11" s="678">
        <v>272</v>
      </c>
      <c r="D11" s="678">
        <v>1014</v>
      </c>
      <c r="E11" s="678">
        <v>1240</v>
      </c>
      <c r="F11" s="678">
        <v>10537</v>
      </c>
      <c r="G11" s="93">
        <f t="shared" si="6"/>
        <v>14735</v>
      </c>
      <c r="H11" s="696" t="s">
        <v>218</v>
      </c>
      <c r="K11" s="694" t="s">
        <v>217</v>
      </c>
      <c r="L11" s="1428" t="s">
        <v>1501</v>
      </c>
      <c r="M11" s="1376">
        <f t="shared" si="1"/>
        <v>6845</v>
      </c>
      <c r="N11" s="1375">
        <f t="shared" si="2"/>
        <v>4717</v>
      </c>
      <c r="O11" s="1376">
        <f t="shared" si="3"/>
        <v>1040</v>
      </c>
      <c r="P11" s="1375">
        <f t="shared" si="4"/>
        <v>100</v>
      </c>
      <c r="Q11" s="1376">
        <f t="shared" si="5"/>
        <v>3183</v>
      </c>
    </row>
    <row r="12" spans="1:17" s="38" customFormat="1" ht="43.15" customHeight="1" x14ac:dyDescent="0.2">
      <c r="A12" s="738" t="s">
        <v>321</v>
      </c>
      <c r="B12" s="64">
        <v>3183</v>
      </c>
      <c r="C12" s="64">
        <v>100</v>
      </c>
      <c r="D12" s="64">
        <v>1040</v>
      </c>
      <c r="E12" s="64">
        <v>4717</v>
      </c>
      <c r="F12" s="64">
        <v>6845</v>
      </c>
      <c r="G12" s="104">
        <f t="shared" si="6"/>
        <v>15885</v>
      </c>
      <c r="H12" s="694" t="s">
        <v>217</v>
      </c>
      <c r="K12" s="696" t="s">
        <v>1026</v>
      </c>
      <c r="L12" s="1429" t="s">
        <v>1502</v>
      </c>
      <c r="M12" s="1376">
        <f t="shared" si="1"/>
        <v>967</v>
      </c>
      <c r="N12" s="1375">
        <f t="shared" si="2"/>
        <v>160</v>
      </c>
      <c r="O12" s="1376">
        <f t="shared" si="3"/>
        <v>423</v>
      </c>
      <c r="P12" s="1375">
        <f t="shared" si="4"/>
        <v>43</v>
      </c>
      <c r="Q12" s="1376">
        <f t="shared" si="5"/>
        <v>1054</v>
      </c>
    </row>
    <row r="13" spans="1:17" s="12" customFormat="1" ht="43.15" customHeight="1" x14ac:dyDescent="0.2">
      <c r="A13" s="695" t="s">
        <v>322</v>
      </c>
      <c r="B13" s="678">
        <v>1054</v>
      </c>
      <c r="C13" s="678">
        <v>43</v>
      </c>
      <c r="D13" s="678">
        <v>423</v>
      </c>
      <c r="E13" s="678">
        <v>160</v>
      </c>
      <c r="F13" s="678">
        <v>967</v>
      </c>
      <c r="G13" s="93">
        <f t="shared" si="6"/>
        <v>2647</v>
      </c>
      <c r="H13" s="696" t="s">
        <v>1026</v>
      </c>
      <c r="K13" s="694" t="s">
        <v>708</v>
      </c>
      <c r="L13" s="1428" t="s">
        <v>1503</v>
      </c>
      <c r="M13" s="1376">
        <f t="shared" si="1"/>
        <v>10840</v>
      </c>
      <c r="N13" s="1375">
        <f t="shared" si="2"/>
        <v>4426</v>
      </c>
      <c r="O13" s="1376">
        <f t="shared" si="3"/>
        <v>555</v>
      </c>
      <c r="P13" s="1375">
        <f t="shared" si="4"/>
        <v>237</v>
      </c>
      <c r="Q13" s="1376">
        <f t="shared" si="5"/>
        <v>1245</v>
      </c>
    </row>
    <row r="14" spans="1:17" s="38" customFormat="1" ht="43.15" customHeight="1" x14ac:dyDescent="0.2">
      <c r="A14" s="738" t="s">
        <v>511</v>
      </c>
      <c r="B14" s="64">
        <v>1245</v>
      </c>
      <c r="C14" s="64">
        <v>237</v>
      </c>
      <c r="D14" s="64">
        <v>555</v>
      </c>
      <c r="E14" s="64">
        <v>4426</v>
      </c>
      <c r="F14" s="64">
        <v>10840</v>
      </c>
      <c r="G14" s="104">
        <f t="shared" si="6"/>
        <v>17303</v>
      </c>
      <c r="H14" s="694" t="s">
        <v>708</v>
      </c>
      <c r="K14" s="696" t="s">
        <v>216</v>
      </c>
      <c r="L14" s="1429" t="s">
        <v>1504</v>
      </c>
      <c r="M14" s="1376">
        <f t="shared" si="1"/>
        <v>1837</v>
      </c>
      <c r="N14" s="1375">
        <f t="shared" si="2"/>
        <v>2912</v>
      </c>
      <c r="O14" s="1376">
        <f t="shared" si="3"/>
        <v>823</v>
      </c>
      <c r="P14" s="1375">
        <f t="shared" si="4"/>
        <v>497</v>
      </c>
      <c r="Q14" s="1376">
        <f t="shared" si="5"/>
        <v>6826</v>
      </c>
    </row>
    <row r="15" spans="1:17" s="12" customFormat="1" ht="43.15" customHeight="1" x14ac:dyDescent="0.2">
      <c r="A15" s="699" t="s">
        <v>222</v>
      </c>
      <c r="B15" s="700">
        <v>6826</v>
      </c>
      <c r="C15" s="700">
        <v>497</v>
      </c>
      <c r="D15" s="700">
        <v>823</v>
      </c>
      <c r="E15" s="700">
        <v>2912</v>
      </c>
      <c r="F15" s="700">
        <v>1837</v>
      </c>
      <c r="G15" s="345">
        <f t="shared" si="6"/>
        <v>12895</v>
      </c>
      <c r="H15" s="701" t="s">
        <v>216</v>
      </c>
    </row>
  </sheetData>
  <mergeCells count="7">
    <mergeCell ref="A1:H1"/>
    <mergeCell ref="A2:H2"/>
    <mergeCell ref="A3:H3"/>
    <mergeCell ref="A5:A6"/>
    <mergeCell ref="B5:G5"/>
    <mergeCell ref="H5:H6"/>
    <mergeCell ref="E4:G4"/>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54B8-24F0-4A09-9F38-5DBC7C3C6FBB}">
  <sheetPr>
    <tabColor theme="8" tint="-0.249977111117893"/>
    <pageSetUpPr fitToPage="1"/>
  </sheetPr>
  <dimension ref="A1:M96"/>
  <sheetViews>
    <sheetView view="pageBreakPreview" topLeftCell="A2" zoomScale="60" zoomScaleNormal="100" workbookViewId="0">
      <selection activeCell="A90" sqref="A90"/>
    </sheetView>
  </sheetViews>
  <sheetFormatPr defaultColWidth="9.125" defaultRowHeight="12.75" x14ac:dyDescent="0.2"/>
  <cols>
    <col min="1" max="1" width="4.75" style="13" customWidth="1"/>
    <col min="2" max="2" width="38.75" style="13" customWidth="1"/>
    <col min="3" max="8" width="11" style="6" customWidth="1"/>
    <col min="9" max="9" width="38.75" style="6" customWidth="1"/>
    <col min="10" max="10" width="4.75" style="6" customWidth="1"/>
    <col min="11" max="16384" width="9.125" style="6"/>
  </cols>
  <sheetData>
    <row r="1" spans="1:13" s="1" customFormat="1" ht="21" customHeight="1" x14ac:dyDescent="0.25">
      <c r="A1" s="1706" t="s">
        <v>625</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626</v>
      </c>
    </row>
    <row r="3" spans="1:13" s="1" customFormat="1" ht="21" customHeight="1" x14ac:dyDescent="0.2">
      <c r="A3" s="1708" t="s">
        <v>1715</v>
      </c>
      <c r="B3" s="1708"/>
      <c r="C3" s="1708"/>
      <c r="D3" s="1708"/>
      <c r="E3" s="1708"/>
      <c r="F3" s="1708"/>
      <c r="G3" s="1708"/>
      <c r="H3" s="1708"/>
      <c r="I3" s="1708"/>
      <c r="J3" s="1708"/>
    </row>
    <row r="4" spans="1:13" s="15" customFormat="1" x14ac:dyDescent="0.2">
      <c r="A4" s="742" t="s">
        <v>504</v>
      </c>
      <c r="B4" s="743"/>
      <c r="C4" s="743"/>
      <c r="D4" s="743"/>
      <c r="E4" s="743"/>
      <c r="F4" s="22"/>
      <c r="G4" s="22"/>
      <c r="H4" s="22"/>
      <c r="J4" s="795" t="s">
        <v>505</v>
      </c>
    </row>
    <row r="5" spans="1:13" s="2" customFormat="1" ht="25.15" customHeight="1" x14ac:dyDescent="0.2">
      <c r="A5" s="1902" t="s">
        <v>1923</v>
      </c>
      <c r="B5" s="1613" t="s">
        <v>330</v>
      </c>
      <c r="C5" s="1630" t="s">
        <v>1757</v>
      </c>
      <c r="D5" s="1630"/>
      <c r="E5" s="1630"/>
      <c r="F5" s="1630"/>
      <c r="G5" s="1630"/>
      <c r="H5" s="1630"/>
      <c r="I5" s="1606" t="s">
        <v>609</v>
      </c>
      <c r="J5" s="1905" t="s">
        <v>1924</v>
      </c>
    </row>
    <row r="6" spans="1:13" s="2" customFormat="1" ht="60" customHeight="1" x14ac:dyDescent="0.2">
      <c r="A6" s="1904"/>
      <c r="B6" s="1615"/>
      <c r="C6" s="1464" t="s">
        <v>808</v>
      </c>
      <c r="D6" s="1464" t="s">
        <v>809</v>
      </c>
      <c r="E6" s="1464" t="s">
        <v>1762</v>
      </c>
      <c r="F6" s="1464" t="s">
        <v>810</v>
      </c>
      <c r="G6" s="1464" t="s">
        <v>811</v>
      </c>
      <c r="H6" s="712" t="s">
        <v>1767</v>
      </c>
      <c r="I6" s="1608"/>
      <c r="J6" s="1907"/>
    </row>
    <row r="7" spans="1:13" s="67" customFormat="1" ht="2.4500000000000002" customHeight="1" thickBot="1" x14ac:dyDescent="0.25">
      <c r="A7" s="130"/>
      <c r="B7" s="131"/>
      <c r="C7" s="131"/>
      <c r="D7" s="131"/>
      <c r="E7" s="131"/>
      <c r="F7" s="131"/>
      <c r="G7" s="131"/>
      <c r="H7" s="170"/>
      <c r="I7" s="132"/>
      <c r="J7" s="133"/>
    </row>
    <row r="8" spans="1:13" s="63" customFormat="1" ht="19.899999999999999" customHeight="1" thickTop="1" x14ac:dyDescent="0.2">
      <c r="A8" s="1831" t="s">
        <v>1259</v>
      </c>
      <c r="B8" s="1832"/>
      <c r="C8" s="129">
        <f t="shared" ref="C8:H8" si="0">SUM(C9:C96)</f>
        <v>37765</v>
      </c>
      <c r="D8" s="129">
        <f t="shared" si="0"/>
        <v>5886</v>
      </c>
      <c r="E8" s="129">
        <f t="shared" si="0"/>
        <v>19727</v>
      </c>
      <c r="F8" s="129">
        <f t="shared" si="0"/>
        <v>214283</v>
      </c>
      <c r="G8" s="129">
        <f t="shared" si="0"/>
        <v>126092</v>
      </c>
      <c r="H8" s="129">
        <f t="shared" si="0"/>
        <v>403753</v>
      </c>
      <c r="I8" s="1833" t="s">
        <v>12</v>
      </c>
      <c r="J8" s="1834"/>
    </row>
    <row r="9" spans="1:13" s="67" customFormat="1" ht="19.5" customHeight="1" x14ac:dyDescent="0.2">
      <c r="A9" s="792">
        <v>1</v>
      </c>
      <c r="B9" s="117" t="s">
        <v>331</v>
      </c>
      <c r="C9" s="118">
        <v>35</v>
      </c>
      <c r="D9" s="786">
        <v>7</v>
      </c>
      <c r="E9" s="786" t="s">
        <v>16</v>
      </c>
      <c r="F9" s="786" t="s">
        <v>16</v>
      </c>
      <c r="G9" s="118" t="s">
        <v>16</v>
      </c>
      <c r="H9" s="171">
        <f>SUM(C9:G9)</f>
        <v>42</v>
      </c>
      <c r="I9" s="119" t="s">
        <v>332</v>
      </c>
      <c r="J9" s="789">
        <v>1</v>
      </c>
    </row>
    <row r="10" spans="1:13" s="63" customFormat="1" ht="19.5" customHeight="1" x14ac:dyDescent="0.2">
      <c r="A10" s="793">
        <v>2</v>
      </c>
      <c r="B10" s="121" t="s">
        <v>333</v>
      </c>
      <c r="C10" s="122">
        <v>2</v>
      </c>
      <c r="D10" s="787" t="s">
        <v>16</v>
      </c>
      <c r="E10" s="787" t="s">
        <v>16</v>
      </c>
      <c r="F10" s="787" t="s">
        <v>16</v>
      </c>
      <c r="G10" s="122">
        <v>4</v>
      </c>
      <c r="H10" s="172">
        <f t="shared" ref="H10:H73" si="1">SUM(C10:G10)</f>
        <v>6</v>
      </c>
      <c r="I10" s="123" t="s">
        <v>334</v>
      </c>
      <c r="J10" s="790">
        <v>2</v>
      </c>
    </row>
    <row r="11" spans="1:13" s="67" customFormat="1" ht="19.5" customHeight="1" x14ac:dyDescent="0.2">
      <c r="A11" s="792">
        <v>3</v>
      </c>
      <c r="B11" s="117" t="s">
        <v>335</v>
      </c>
      <c r="C11" s="118" t="s">
        <v>16</v>
      </c>
      <c r="D11" s="786">
        <v>4</v>
      </c>
      <c r="E11" s="786" t="s">
        <v>16</v>
      </c>
      <c r="F11" s="786">
        <v>254</v>
      </c>
      <c r="G11" s="118">
        <v>1</v>
      </c>
      <c r="H11" s="171">
        <f t="shared" si="1"/>
        <v>259</v>
      </c>
      <c r="I11" s="119" t="s">
        <v>336</v>
      </c>
      <c r="J11" s="789">
        <v>3</v>
      </c>
    </row>
    <row r="12" spans="1:13" s="63" customFormat="1" ht="19.5" customHeight="1" x14ac:dyDescent="0.2">
      <c r="A12" s="793">
        <v>4</v>
      </c>
      <c r="B12" s="121" t="s">
        <v>337</v>
      </c>
      <c r="C12" s="122">
        <v>11</v>
      </c>
      <c r="D12" s="787">
        <v>6</v>
      </c>
      <c r="E12" s="787">
        <v>109</v>
      </c>
      <c r="F12" s="787">
        <v>707</v>
      </c>
      <c r="G12" s="122">
        <v>3</v>
      </c>
      <c r="H12" s="172">
        <f t="shared" si="1"/>
        <v>836</v>
      </c>
      <c r="I12" s="123" t="s">
        <v>338</v>
      </c>
      <c r="J12" s="790">
        <v>4</v>
      </c>
    </row>
    <row r="13" spans="1:13" s="67" customFormat="1" ht="19.5" customHeight="1" x14ac:dyDescent="0.2">
      <c r="A13" s="792">
        <v>5</v>
      </c>
      <c r="B13" s="117" t="s">
        <v>339</v>
      </c>
      <c r="C13" s="118">
        <v>10</v>
      </c>
      <c r="D13" s="786">
        <v>7</v>
      </c>
      <c r="E13" s="786">
        <v>54</v>
      </c>
      <c r="F13" s="786">
        <v>421</v>
      </c>
      <c r="G13" s="118" t="s">
        <v>16</v>
      </c>
      <c r="H13" s="171">
        <f t="shared" si="1"/>
        <v>492</v>
      </c>
      <c r="I13" s="119" t="s">
        <v>340</v>
      </c>
      <c r="J13" s="789">
        <v>5</v>
      </c>
    </row>
    <row r="14" spans="1:13" s="63" customFormat="1" ht="19.5" customHeight="1" x14ac:dyDescent="0.2">
      <c r="A14" s="793">
        <v>6</v>
      </c>
      <c r="B14" s="121" t="s">
        <v>341</v>
      </c>
      <c r="C14" s="122">
        <v>4</v>
      </c>
      <c r="D14" s="787">
        <v>9</v>
      </c>
      <c r="E14" s="787">
        <v>24</v>
      </c>
      <c r="F14" s="787">
        <v>427</v>
      </c>
      <c r="G14" s="122" t="s">
        <v>16</v>
      </c>
      <c r="H14" s="172">
        <f t="shared" si="1"/>
        <v>464</v>
      </c>
      <c r="I14" s="123" t="s">
        <v>342</v>
      </c>
      <c r="J14" s="790">
        <v>6</v>
      </c>
    </row>
    <row r="15" spans="1:13" s="67" customFormat="1" ht="19.5" customHeight="1" x14ac:dyDescent="0.2">
      <c r="A15" s="792">
        <v>7</v>
      </c>
      <c r="B15" s="117" t="s">
        <v>343</v>
      </c>
      <c r="C15" s="118">
        <v>1</v>
      </c>
      <c r="D15" s="786">
        <v>1</v>
      </c>
      <c r="E15" s="786" t="s">
        <v>16</v>
      </c>
      <c r="F15" s="786">
        <v>8</v>
      </c>
      <c r="G15" s="118" t="s">
        <v>16</v>
      </c>
      <c r="H15" s="171">
        <f t="shared" si="1"/>
        <v>10</v>
      </c>
      <c r="I15" s="119" t="s">
        <v>344</v>
      </c>
      <c r="J15" s="789">
        <v>7</v>
      </c>
    </row>
    <row r="16" spans="1:13" s="63" customFormat="1" ht="19.5" customHeight="1" x14ac:dyDescent="0.2">
      <c r="A16" s="793">
        <v>12</v>
      </c>
      <c r="B16" s="121" t="s">
        <v>333</v>
      </c>
      <c r="C16" s="122">
        <v>7</v>
      </c>
      <c r="D16" s="787" t="s">
        <v>16</v>
      </c>
      <c r="E16" s="787" t="s">
        <v>16</v>
      </c>
      <c r="F16" s="787" t="s">
        <v>16</v>
      </c>
      <c r="G16" s="122">
        <v>1</v>
      </c>
      <c r="H16" s="172">
        <f t="shared" si="1"/>
        <v>8</v>
      </c>
      <c r="I16" s="123" t="s">
        <v>334</v>
      </c>
      <c r="J16" s="790">
        <v>12</v>
      </c>
    </row>
    <row r="17" spans="1:10" s="67" customFormat="1" ht="19.5" customHeight="1" x14ac:dyDescent="0.2">
      <c r="A17" s="792">
        <v>13</v>
      </c>
      <c r="B17" s="117" t="s">
        <v>337</v>
      </c>
      <c r="C17" s="118">
        <v>8</v>
      </c>
      <c r="D17" s="786">
        <v>27</v>
      </c>
      <c r="E17" s="786">
        <v>78</v>
      </c>
      <c r="F17" s="786">
        <v>6555</v>
      </c>
      <c r="G17" s="118">
        <v>11</v>
      </c>
      <c r="H17" s="171">
        <f t="shared" si="1"/>
        <v>6679</v>
      </c>
      <c r="I17" s="119" t="s">
        <v>338</v>
      </c>
      <c r="J17" s="789">
        <v>13</v>
      </c>
    </row>
    <row r="18" spans="1:10" s="63" customFormat="1" ht="19.5" customHeight="1" x14ac:dyDescent="0.2">
      <c r="A18" s="793">
        <v>14</v>
      </c>
      <c r="B18" s="121" t="s">
        <v>345</v>
      </c>
      <c r="C18" s="122">
        <v>69</v>
      </c>
      <c r="D18" s="787">
        <v>2</v>
      </c>
      <c r="E18" s="787">
        <v>145</v>
      </c>
      <c r="F18" s="787">
        <v>4581</v>
      </c>
      <c r="G18" s="122">
        <v>35</v>
      </c>
      <c r="H18" s="172">
        <f t="shared" si="1"/>
        <v>4832</v>
      </c>
      <c r="I18" s="123" t="s">
        <v>346</v>
      </c>
      <c r="J18" s="790">
        <v>14</v>
      </c>
    </row>
    <row r="19" spans="1:10" s="67" customFormat="1" ht="19.5" customHeight="1" x14ac:dyDescent="0.2">
      <c r="A19" s="792">
        <v>15</v>
      </c>
      <c r="B19" s="117" t="s">
        <v>347</v>
      </c>
      <c r="C19" s="118">
        <v>32</v>
      </c>
      <c r="D19" s="786">
        <v>2</v>
      </c>
      <c r="E19" s="786">
        <v>203</v>
      </c>
      <c r="F19" s="786">
        <v>4153</v>
      </c>
      <c r="G19" s="118">
        <v>3</v>
      </c>
      <c r="H19" s="171">
        <f t="shared" si="1"/>
        <v>4393</v>
      </c>
      <c r="I19" s="119" t="s">
        <v>348</v>
      </c>
      <c r="J19" s="789">
        <v>15</v>
      </c>
    </row>
    <row r="20" spans="1:10" s="63" customFormat="1" ht="19.5" customHeight="1" x14ac:dyDescent="0.2">
      <c r="A20" s="793">
        <v>16</v>
      </c>
      <c r="B20" s="121" t="s">
        <v>341</v>
      </c>
      <c r="C20" s="122">
        <v>38</v>
      </c>
      <c r="D20" s="787">
        <v>11</v>
      </c>
      <c r="E20" s="787">
        <v>284</v>
      </c>
      <c r="F20" s="787">
        <v>2990</v>
      </c>
      <c r="G20" s="122" t="s">
        <v>16</v>
      </c>
      <c r="H20" s="172">
        <f t="shared" si="1"/>
        <v>3323</v>
      </c>
      <c r="I20" s="123" t="s">
        <v>342</v>
      </c>
      <c r="J20" s="790">
        <v>16</v>
      </c>
    </row>
    <row r="21" spans="1:10" s="67" customFormat="1" ht="19.5" customHeight="1" x14ac:dyDescent="0.2">
      <c r="A21" s="792">
        <v>17</v>
      </c>
      <c r="B21" s="117" t="s">
        <v>1109</v>
      </c>
      <c r="C21" s="118">
        <v>30</v>
      </c>
      <c r="D21" s="786">
        <v>56</v>
      </c>
      <c r="E21" s="786">
        <v>60</v>
      </c>
      <c r="F21" s="786">
        <v>2053</v>
      </c>
      <c r="G21" s="118">
        <v>3</v>
      </c>
      <c r="H21" s="171">
        <f t="shared" si="1"/>
        <v>2202</v>
      </c>
      <c r="I21" s="119" t="s">
        <v>349</v>
      </c>
      <c r="J21" s="789">
        <v>17</v>
      </c>
    </row>
    <row r="22" spans="1:10" s="63" customFormat="1" ht="19.5" customHeight="1" x14ac:dyDescent="0.2">
      <c r="A22" s="793">
        <v>18</v>
      </c>
      <c r="B22" s="121" t="s">
        <v>350</v>
      </c>
      <c r="C22" s="122">
        <v>5</v>
      </c>
      <c r="D22" s="787">
        <v>106</v>
      </c>
      <c r="E22" s="787">
        <v>1</v>
      </c>
      <c r="F22" s="787">
        <v>668</v>
      </c>
      <c r="G22" s="122">
        <v>1</v>
      </c>
      <c r="H22" s="172">
        <f t="shared" si="1"/>
        <v>781</v>
      </c>
      <c r="I22" s="123" t="s">
        <v>351</v>
      </c>
      <c r="J22" s="790">
        <v>18</v>
      </c>
    </row>
    <row r="23" spans="1:10" s="67" customFormat="1" ht="19.5" customHeight="1" x14ac:dyDescent="0.2">
      <c r="A23" s="792">
        <v>20</v>
      </c>
      <c r="B23" s="117" t="s">
        <v>354</v>
      </c>
      <c r="C23" s="118">
        <v>27</v>
      </c>
      <c r="D23" s="786" t="s">
        <v>16</v>
      </c>
      <c r="E23" s="786">
        <v>6</v>
      </c>
      <c r="F23" s="786">
        <v>3</v>
      </c>
      <c r="G23" s="118">
        <v>84</v>
      </c>
      <c r="H23" s="171">
        <f t="shared" si="1"/>
        <v>120</v>
      </c>
      <c r="I23" s="119" t="s">
        <v>355</v>
      </c>
      <c r="J23" s="789">
        <v>20</v>
      </c>
    </row>
    <row r="24" spans="1:10" s="803" customFormat="1" ht="19.5" customHeight="1" x14ac:dyDescent="0.2">
      <c r="A24" s="796">
        <v>21</v>
      </c>
      <c r="B24" s="797" t="s">
        <v>356</v>
      </c>
      <c r="C24" s="798" t="s">
        <v>16</v>
      </c>
      <c r="D24" s="799" t="s">
        <v>16</v>
      </c>
      <c r="E24" s="799" t="s">
        <v>16</v>
      </c>
      <c r="F24" s="799">
        <v>677</v>
      </c>
      <c r="G24" s="798" t="s">
        <v>16</v>
      </c>
      <c r="H24" s="800">
        <f t="shared" si="1"/>
        <v>677</v>
      </c>
      <c r="I24" s="801" t="s">
        <v>357</v>
      </c>
      <c r="J24" s="802">
        <v>21</v>
      </c>
    </row>
    <row r="25" spans="1:10" s="67" customFormat="1" ht="19.5" customHeight="1" x14ac:dyDescent="0.2">
      <c r="A25" s="792">
        <v>22</v>
      </c>
      <c r="B25" s="117" t="s">
        <v>358</v>
      </c>
      <c r="C25" s="118">
        <v>38</v>
      </c>
      <c r="D25" s="786">
        <v>2</v>
      </c>
      <c r="E25" s="786">
        <v>99</v>
      </c>
      <c r="F25" s="786">
        <v>5279</v>
      </c>
      <c r="G25" s="118">
        <v>32</v>
      </c>
      <c r="H25" s="171">
        <f t="shared" si="1"/>
        <v>5450</v>
      </c>
      <c r="I25" s="119" t="s">
        <v>359</v>
      </c>
      <c r="J25" s="789">
        <v>22</v>
      </c>
    </row>
    <row r="26" spans="1:10" s="803" customFormat="1" ht="19.5" customHeight="1" x14ac:dyDescent="0.2">
      <c r="A26" s="796">
        <v>23</v>
      </c>
      <c r="B26" s="797" t="s">
        <v>358</v>
      </c>
      <c r="C26" s="798">
        <v>73</v>
      </c>
      <c r="D26" s="799">
        <v>30</v>
      </c>
      <c r="E26" s="799">
        <v>191</v>
      </c>
      <c r="F26" s="799">
        <v>7760</v>
      </c>
      <c r="G26" s="798">
        <v>82</v>
      </c>
      <c r="H26" s="800">
        <f t="shared" si="1"/>
        <v>8136</v>
      </c>
      <c r="I26" s="801" t="s">
        <v>359</v>
      </c>
      <c r="J26" s="802">
        <v>23</v>
      </c>
    </row>
    <row r="27" spans="1:10" s="67" customFormat="1" ht="19.5" customHeight="1" x14ac:dyDescent="0.2">
      <c r="A27" s="792">
        <v>24</v>
      </c>
      <c r="B27" s="117" t="s">
        <v>360</v>
      </c>
      <c r="C27" s="118">
        <v>107</v>
      </c>
      <c r="D27" s="786">
        <v>27</v>
      </c>
      <c r="E27" s="786">
        <v>76</v>
      </c>
      <c r="F27" s="786">
        <v>6683</v>
      </c>
      <c r="G27" s="118">
        <v>312</v>
      </c>
      <c r="H27" s="171">
        <f t="shared" si="1"/>
        <v>7205</v>
      </c>
      <c r="I27" s="119" t="s">
        <v>361</v>
      </c>
      <c r="J27" s="789">
        <v>24</v>
      </c>
    </row>
    <row r="28" spans="1:10" s="803" customFormat="1" ht="19.5" customHeight="1" x14ac:dyDescent="0.2">
      <c r="A28" s="796">
        <v>25</v>
      </c>
      <c r="B28" s="797" t="s">
        <v>362</v>
      </c>
      <c r="C28" s="798">
        <v>92</v>
      </c>
      <c r="D28" s="799">
        <v>23</v>
      </c>
      <c r="E28" s="799">
        <v>212</v>
      </c>
      <c r="F28" s="799">
        <v>16165</v>
      </c>
      <c r="G28" s="798">
        <v>98</v>
      </c>
      <c r="H28" s="800">
        <f t="shared" si="1"/>
        <v>16590</v>
      </c>
      <c r="I28" s="801" t="s">
        <v>363</v>
      </c>
      <c r="J28" s="802">
        <v>25</v>
      </c>
    </row>
    <row r="29" spans="1:10" s="67" customFormat="1" ht="19.5" customHeight="1" x14ac:dyDescent="0.2">
      <c r="A29" s="792">
        <v>26</v>
      </c>
      <c r="B29" s="117" t="s">
        <v>364</v>
      </c>
      <c r="C29" s="118">
        <v>101</v>
      </c>
      <c r="D29" s="786">
        <v>178</v>
      </c>
      <c r="E29" s="786">
        <v>425</v>
      </c>
      <c r="F29" s="786">
        <v>7757</v>
      </c>
      <c r="G29" s="118">
        <v>32</v>
      </c>
      <c r="H29" s="171">
        <f t="shared" si="1"/>
        <v>8493</v>
      </c>
      <c r="I29" s="119" t="s">
        <v>365</v>
      </c>
      <c r="J29" s="789">
        <v>26</v>
      </c>
    </row>
    <row r="30" spans="1:10" s="803" customFormat="1" ht="19.5" customHeight="1" x14ac:dyDescent="0.2">
      <c r="A30" s="796">
        <v>27</v>
      </c>
      <c r="B30" s="797" t="s">
        <v>366</v>
      </c>
      <c r="C30" s="798">
        <v>82</v>
      </c>
      <c r="D30" s="799">
        <v>10</v>
      </c>
      <c r="E30" s="799">
        <v>373</v>
      </c>
      <c r="F30" s="799">
        <v>8487</v>
      </c>
      <c r="G30" s="798">
        <v>4</v>
      </c>
      <c r="H30" s="800">
        <f t="shared" si="1"/>
        <v>8956</v>
      </c>
      <c r="I30" s="801" t="s">
        <v>367</v>
      </c>
      <c r="J30" s="802">
        <v>27</v>
      </c>
    </row>
    <row r="31" spans="1:10" s="67" customFormat="1" ht="19.5" customHeight="1" x14ac:dyDescent="0.2">
      <c r="A31" s="792">
        <v>28</v>
      </c>
      <c r="B31" s="117" t="s">
        <v>368</v>
      </c>
      <c r="C31" s="118">
        <v>45</v>
      </c>
      <c r="D31" s="786">
        <v>2</v>
      </c>
      <c r="E31" s="786">
        <v>47</v>
      </c>
      <c r="F31" s="786">
        <v>244</v>
      </c>
      <c r="G31" s="118">
        <v>188</v>
      </c>
      <c r="H31" s="171">
        <f t="shared" si="1"/>
        <v>526</v>
      </c>
      <c r="I31" s="119" t="s">
        <v>369</v>
      </c>
      <c r="J31" s="789">
        <v>28</v>
      </c>
    </row>
    <row r="32" spans="1:10" s="803" customFormat="1" ht="19.5" customHeight="1" x14ac:dyDescent="0.2">
      <c r="A32" s="796">
        <v>29</v>
      </c>
      <c r="B32" s="797" t="s">
        <v>370</v>
      </c>
      <c r="C32" s="798" t="s">
        <v>16</v>
      </c>
      <c r="D32" s="799">
        <v>119</v>
      </c>
      <c r="E32" s="799" t="s">
        <v>16</v>
      </c>
      <c r="F32" s="799" t="s">
        <v>16</v>
      </c>
      <c r="G32" s="798">
        <v>1</v>
      </c>
      <c r="H32" s="800">
        <f t="shared" si="1"/>
        <v>120</v>
      </c>
      <c r="I32" s="801" t="s">
        <v>371</v>
      </c>
      <c r="J32" s="802">
        <v>29</v>
      </c>
    </row>
    <row r="33" spans="1:10" s="67" customFormat="1" ht="19.5" customHeight="1" x14ac:dyDescent="0.2">
      <c r="A33" s="792">
        <v>30</v>
      </c>
      <c r="B33" s="117" t="s">
        <v>372</v>
      </c>
      <c r="C33" s="118">
        <v>214</v>
      </c>
      <c r="D33" s="786" t="s">
        <v>16</v>
      </c>
      <c r="E33" s="786">
        <v>54</v>
      </c>
      <c r="F33" s="786">
        <v>18</v>
      </c>
      <c r="G33" s="118">
        <v>1018</v>
      </c>
      <c r="H33" s="171">
        <f t="shared" si="1"/>
        <v>1304</v>
      </c>
      <c r="I33" s="119" t="s">
        <v>373</v>
      </c>
      <c r="J33" s="789">
        <v>30</v>
      </c>
    </row>
    <row r="34" spans="1:10" s="803" customFormat="1" ht="19.5" customHeight="1" x14ac:dyDescent="0.2">
      <c r="A34" s="796">
        <v>31</v>
      </c>
      <c r="B34" s="797" t="s">
        <v>374</v>
      </c>
      <c r="C34" s="798">
        <v>401</v>
      </c>
      <c r="D34" s="799" t="s">
        <v>16</v>
      </c>
      <c r="E34" s="799">
        <v>52</v>
      </c>
      <c r="F34" s="799">
        <v>448</v>
      </c>
      <c r="G34" s="798">
        <v>1754</v>
      </c>
      <c r="H34" s="800">
        <f t="shared" si="1"/>
        <v>2655</v>
      </c>
      <c r="I34" s="801" t="s">
        <v>375</v>
      </c>
      <c r="J34" s="802">
        <v>31</v>
      </c>
    </row>
    <row r="35" spans="1:10" s="67" customFormat="1" ht="19.5" customHeight="1" x14ac:dyDescent="0.2">
      <c r="A35" s="792">
        <v>32</v>
      </c>
      <c r="B35" s="117" t="s">
        <v>376</v>
      </c>
      <c r="C35" s="118">
        <v>519</v>
      </c>
      <c r="D35" s="786" t="s">
        <v>16</v>
      </c>
      <c r="E35" s="786">
        <v>420</v>
      </c>
      <c r="F35" s="786">
        <v>184</v>
      </c>
      <c r="G35" s="118">
        <v>884</v>
      </c>
      <c r="H35" s="171">
        <f t="shared" si="1"/>
        <v>2007</v>
      </c>
      <c r="I35" s="119" t="s">
        <v>377</v>
      </c>
      <c r="J35" s="789">
        <v>32</v>
      </c>
    </row>
    <row r="36" spans="1:10" s="803" customFormat="1" ht="19.5" customHeight="1" x14ac:dyDescent="0.2">
      <c r="A36" s="796">
        <v>33</v>
      </c>
      <c r="B36" s="797" t="s">
        <v>378</v>
      </c>
      <c r="C36" s="798">
        <v>278</v>
      </c>
      <c r="D36" s="799" t="s">
        <v>16</v>
      </c>
      <c r="E36" s="799">
        <v>139</v>
      </c>
      <c r="F36" s="799">
        <v>362</v>
      </c>
      <c r="G36" s="798">
        <v>1289</v>
      </c>
      <c r="H36" s="800">
        <f t="shared" si="1"/>
        <v>2068</v>
      </c>
      <c r="I36" s="801" t="s">
        <v>379</v>
      </c>
      <c r="J36" s="802">
        <v>33</v>
      </c>
    </row>
    <row r="37" spans="1:10" s="67" customFormat="1" ht="19.5" customHeight="1" x14ac:dyDescent="0.2">
      <c r="A37" s="792">
        <v>34</v>
      </c>
      <c r="B37" s="117" t="s">
        <v>380</v>
      </c>
      <c r="C37" s="118">
        <v>638</v>
      </c>
      <c r="D37" s="786">
        <v>9</v>
      </c>
      <c r="E37" s="786">
        <v>1001</v>
      </c>
      <c r="F37" s="786">
        <v>4364</v>
      </c>
      <c r="G37" s="118">
        <v>635</v>
      </c>
      <c r="H37" s="171">
        <f t="shared" si="1"/>
        <v>6647</v>
      </c>
      <c r="I37" s="119" t="s">
        <v>381</v>
      </c>
      <c r="J37" s="789">
        <v>34</v>
      </c>
    </row>
    <row r="38" spans="1:10" s="803" customFormat="1" ht="19.5" customHeight="1" x14ac:dyDescent="0.2">
      <c r="A38" s="796">
        <v>35</v>
      </c>
      <c r="B38" s="797" t="s">
        <v>382</v>
      </c>
      <c r="C38" s="798">
        <v>115</v>
      </c>
      <c r="D38" s="799">
        <v>8</v>
      </c>
      <c r="E38" s="799">
        <v>51</v>
      </c>
      <c r="F38" s="799">
        <v>2001</v>
      </c>
      <c r="G38" s="798">
        <v>216</v>
      </c>
      <c r="H38" s="800">
        <f t="shared" si="1"/>
        <v>2391</v>
      </c>
      <c r="I38" s="801" t="s">
        <v>383</v>
      </c>
      <c r="J38" s="802">
        <v>35</v>
      </c>
    </row>
    <row r="39" spans="1:10" s="67" customFormat="1" ht="19.5" customHeight="1" x14ac:dyDescent="0.2">
      <c r="A39" s="792">
        <v>36</v>
      </c>
      <c r="B39" s="117" t="s">
        <v>384</v>
      </c>
      <c r="C39" s="118">
        <v>219</v>
      </c>
      <c r="D39" s="786">
        <v>1</v>
      </c>
      <c r="E39" s="786">
        <v>9</v>
      </c>
      <c r="F39" s="786">
        <v>883</v>
      </c>
      <c r="G39" s="118">
        <v>1274</v>
      </c>
      <c r="H39" s="171">
        <f t="shared" si="1"/>
        <v>2386</v>
      </c>
      <c r="I39" s="119" t="s">
        <v>385</v>
      </c>
      <c r="J39" s="789">
        <v>36</v>
      </c>
    </row>
    <row r="40" spans="1:10" s="803" customFormat="1" ht="19.5" customHeight="1" x14ac:dyDescent="0.2">
      <c r="A40" s="796">
        <v>37</v>
      </c>
      <c r="B40" s="797" t="s">
        <v>386</v>
      </c>
      <c r="C40" s="798">
        <v>274</v>
      </c>
      <c r="D40" s="799">
        <v>13</v>
      </c>
      <c r="E40" s="799">
        <v>354</v>
      </c>
      <c r="F40" s="799">
        <v>6018</v>
      </c>
      <c r="G40" s="798">
        <v>379</v>
      </c>
      <c r="H40" s="800">
        <f t="shared" si="1"/>
        <v>7038</v>
      </c>
      <c r="I40" s="801" t="s">
        <v>387</v>
      </c>
      <c r="J40" s="802">
        <v>37</v>
      </c>
    </row>
    <row r="41" spans="1:10" s="67" customFormat="1" ht="19.5" customHeight="1" x14ac:dyDescent="0.2">
      <c r="A41" s="792">
        <v>38</v>
      </c>
      <c r="B41" s="117" t="s">
        <v>388</v>
      </c>
      <c r="C41" s="118">
        <v>64</v>
      </c>
      <c r="D41" s="786">
        <v>17</v>
      </c>
      <c r="E41" s="786">
        <v>51</v>
      </c>
      <c r="F41" s="786">
        <v>9956</v>
      </c>
      <c r="G41" s="118">
        <v>119</v>
      </c>
      <c r="H41" s="171">
        <f t="shared" si="1"/>
        <v>10207</v>
      </c>
      <c r="I41" s="119" t="s">
        <v>389</v>
      </c>
      <c r="J41" s="789">
        <v>38</v>
      </c>
    </row>
    <row r="42" spans="1:10" s="803" customFormat="1" ht="19.5" customHeight="1" x14ac:dyDescent="0.2">
      <c r="A42" s="796">
        <v>39</v>
      </c>
      <c r="B42" s="797" t="s">
        <v>390</v>
      </c>
      <c r="C42" s="798">
        <v>351</v>
      </c>
      <c r="D42" s="799">
        <v>6</v>
      </c>
      <c r="E42" s="799">
        <v>108</v>
      </c>
      <c r="F42" s="799">
        <v>7936</v>
      </c>
      <c r="G42" s="798">
        <v>980</v>
      </c>
      <c r="H42" s="800">
        <f t="shared" si="1"/>
        <v>9381</v>
      </c>
      <c r="I42" s="801" t="s">
        <v>391</v>
      </c>
      <c r="J42" s="802">
        <v>39</v>
      </c>
    </row>
    <row r="43" spans="1:10" s="67" customFormat="1" ht="19.5" customHeight="1" x14ac:dyDescent="0.2">
      <c r="A43" s="792">
        <v>40</v>
      </c>
      <c r="B43" s="117" t="s">
        <v>392</v>
      </c>
      <c r="C43" s="118">
        <v>647</v>
      </c>
      <c r="D43" s="786" t="s">
        <v>16</v>
      </c>
      <c r="E43" s="786">
        <v>334</v>
      </c>
      <c r="F43" s="786">
        <v>274</v>
      </c>
      <c r="G43" s="118">
        <v>1963</v>
      </c>
      <c r="H43" s="171">
        <f t="shared" si="1"/>
        <v>3218</v>
      </c>
      <c r="I43" s="119" t="s">
        <v>393</v>
      </c>
      <c r="J43" s="789">
        <v>40</v>
      </c>
    </row>
    <row r="44" spans="1:10" s="803" customFormat="1" ht="19.5" customHeight="1" x14ac:dyDescent="0.2">
      <c r="A44" s="796">
        <v>41</v>
      </c>
      <c r="B44" s="797" t="s">
        <v>394</v>
      </c>
      <c r="C44" s="798">
        <v>199</v>
      </c>
      <c r="D44" s="799">
        <v>1</v>
      </c>
      <c r="E44" s="799">
        <v>68</v>
      </c>
      <c r="F44" s="799">
        <v>283</v>
      </c>
      <c r="G44" s="798">
        <v>623</v>
      </c>
      <c r="H44" s="800">
        <f t="shared" si="1"/>
        <v>1174</v>
      </c>
      <c r="I44" s="801" t="s">
        <v>395</v>
      </c>
      <c r="J44" s="802">
        <v>41</v>
      </c>
    </row>
    <row r="45" spans="1:10" s="67" customFormat="1" ht="19.5" customHeight="1" x14ac:dyDescent="0.2">
      <c r="A45" s="792">
        <v>42</v>
      </c>
      <c r="B45" s="117" t="s">
        <v>396</v>
      </c>
      <c r="C45" s="118">
        <v>334</v>
      </c>
      <c r="D45" s="786" t="s">
        <v>16</v>
      </c>
      <c r="E45" s="786">
        <v>95</v>
      </c>
      <c r="F45" s="786">
        <v>773</v>
      </c>
      <c r="G45" s="118">
        <v>1132</v>
      </c>
      <c r="H45" s="171">
        <f t="shared" si="1"/>
        <v>2334</v>
      </c>
      <c r="I45" s="119" t="s">
        <v>397</v>
      </c>
      <c r="J45" s="789">
        <v>42</v>
      </c>
    </row>
    <row r="46" spans="1:10" s="803" customFormat="1" ht="19.5" customHeight="1" x14ac:dyDescent="0.2">
      <c r="A46" s="796">
        <v>43</v>
      </c>
      <c r="B46" s="797" t="s">
        <v>394</v>
      </c>
      <c r="C46" s="798">
        <v>808</v>
      </c>
      <c r="D46" s="799">
        <v>13</v>
      </c>
      <c r="E46" s="799">
        <v>563</v>
      </c>
      <c r="F46" s="799">
        <v>143</v>
      </c>
      <c r="G46" s="798">
        <v>2397</v>
      </c>
      <c r="H46" s="800">
        <f t="shared" si="1"/>
        <v>3924</v>
      </c>
      <c r="I46" s="801" t="s">
        <v>395</v>
      </c>
      <c r="J46" s="802">
        <v>43</v>
      </c>
    </row>
    <row r="47" spans="1:10" s="67" customFormat="1" ht="19.5" customHeight="1" x14ac:dyDescent="0.2">
      <c r="A47" s="792">
        <v>44</v>
      </c>
      <c r="B47" s="117" t="s">
        <v>394</v>
      </c>
      <c r="C47" s="118">
        <v>507</v>
      </c>
      <c r="D47" s="786" t="s">
        <v>16</v>
      </c>
      <c r="E47" s="786">
        <v>124</v>
      </c>
      <c r="F47" s="786">
        <v>29</v>
      </c>
      <c r="G47" s="118">
        <v>1883</v>
      </c>
      <c r="H47" s="171">
        <f t="shared" si="1"/>
        <v>2543</v>
      </c>
      <c r="I47" s="119" t="s">
        <v>395</v>
      </c>
      <c r="J47" s="789">
        <v>44</v>
      </c>
    </row>
    <row r="48" spans="1:10" s="803" customFormat="1" ht="19.5" customHeight="1" x14ac:dyDescent="0.2">
      <c r="A48" s="796">
        <v>45</v>
      </c>
      <c r="B48" s="797" t="s">
        <v>398</v>
      </c>
      <c r="C48" s="798">
        <v>1055</v>
      </c>
      <c r="D48" s="799">
        <v>21</v>
      </c>
      <c r="E48" s="799">
        <v>337</v>
      </c>
      <c r="F48" s="799">
        <v>11591</v>
      </c>
      <c r="G48" s="798">
        <v>2721</v>
      </c>
      <c r="H48" s="800">
        <f t="shared" si="1"/>
        <v>15725</v>
      </c>
      <c r="I48" s="801" t="s">
        <v>399</v>
      </c>
      <c r="J48" s="802">
        <v>45</v>
      </c>
    </row>
    <row r="49" spans="1:10" s="67" customFormat="1" ht="19.5" customHeight="1" x14ac:dyDescent="0.2">
      <c r="A49" s="792">
        <v>46</v>
      </c>
      <c r="B49" s="117" t="s">
        <v>400</v>
      </c>
      <c r="C49" s="118">
        <v>602</v>
      </c>
      <c r="D49" s="786" t="s">
        <v>16</v>
      </c>
      <c r="E49" s="786" t="s">
        <v>16</v>
      </c>
      <c r="F49" s="786" t="s">
        <v>16</v>
      </c>
      <c r="G49" s="118">
        <v>2068</v>
      </c>
      <c r="H49" s="171">
        <f t="shared" si="1"/>
        <v>2670</v>
      </c>
      <c r="I49" s="119" t="s">
        <v>401</v>
      </c>
      <c r="J49" s="789">
        <v>46</v>
      </c>
    </row>
    <row r="50" spans="1:10" s="803" customFormat="1" ht="19.5" customHeight="1" x14ac:dyDescent="0.2">
      <c r="A50" s="796">
        <v>47</v>
      </c>
      <c r="B50" s="797" t="s">
        <v>400</v>
      </c>
      <c r="C50" s="798">
        <v>556</v>
      </c>
      <c r="D50" s="799">
        <v>8</v>
      </c>
      <c r="E50" s="799">
        <v>44</v>
      </c>
      <c r="F50" s="799">
        <v>71</v>
      </c>
      <c r="G50" s="798">
        <v>2128</v>
      </c>
      <c r="H50" s="800">
        <f t="shared" si="1"/>
        <v>2807</v>
      </c>
      <c r="I50" s="801" t="s">
        <v>401</v>
      </c>
      <c r="J50" s="802">
        <v>47</v>
      </c>
    </row>
    <row r="51" spans="1:10" s="67" customFormat="1" ht="19.5" customHeight="1" x14ac:dyDescent="0.2">
      <c r="A51" s="792">
        <v>48</v>
      </c>
      <c r="B51" s="117" t="s">
        <v>402</v>
      </c>
      <c r="C51" s="118">
        <v>1</v>
      </c>
      <c r="D51" s="786">
        <v>2</v>
      </c>
      <c r="E51" s="786" t="s">
        <v>16</v>
      </c>
      <c r="F51" s="786">
        <v>288</v>
      </c>
      <c r="G51" s="118" t="s">
        <v>16</v>
      </c>
      <c r="H51" s="171">
        <f t="shared" si="1"/>
        <v>291</v>
      </c>
      <c r="I51" s="119" t="s">
        <v>403</v>
      </c>
      <c r="J51" s="789">
        <v>48</v>
      </c>
    </row>
    <row r="52" spans="1:10" s="803" customFormat="1" ht="30" customHeight="1" x14ac:dyDescent="0.2">
      <c r="A52" s="796">
        <v>49</v>
      </c>
      <c r="B52" s="797" t="s">
        <v>402</v>
      </c>
      <c r="C52" s="798">
        <v>10</v>
      </c>
      <c r="D52" s="799">
        <v>42</v>
      </c>
      <c r="E52" s="799" t="s">
        <v>16</v>
      </c>
      <c r="F52" s="799" t="s">
        <v>16</v>
      </c>
      <c r="G52" s="798">
        <v>50</v>
      </c>
      <c r="H52" s="800">
        <f t="shared" si="1"/>
        <v>102</v>
      </c>
      <c r="I52" s="801" t="s">
        <v>403</v>
      </c>
      <c r="J52" s="802">
        <v>49</v>
      </c>
    </row>
    <row r="53" spans="1:10" s="67" customFormat="1" ht="19.5" customHeight="1" x14ac:dyDescent="0.2">
      <c r="A53" s="792" t="s">
        <v>613</v>
      </c>
      <c r="B53" s="117" t="s">
        <v>400</v>
      </c>
      <c r="C53" s="118">
        <v>65</v>
      </c>
      <c r="D53" s="786">
        <v>4</v>
      </c>
      <c r="E53" s="786">
        <v>16</v>
      </c>
      <c r="F53" s="786" t="s">
        <v>16</v>
      </c>
      <c r="G53" s="118">
        <v>171</v>
      </c>
      <c r="H53" s="171">
        <f t="shared" si="1"/>
        <v>256</v>
      </c>
      <c r="I53" s="119" t="s">
        <v>401</v>
      </c>
      <c r="J53" s="789">
        <v>50</v>
      </c>
    </row>
    <row r="54" spans="1:10" s="803" customFormat="1" ht="30" customHeight="1" x14ac:dyDescent="0.2">
      <c r="A54" s="796">
        <v>51</v>
      </c>
      <c r="B54" s="797" t="s">
        <v>404</v>
      </c>
      <c r="C54" s="798">
        <v>1113</v>
      </c>
      <c r="D54" s="799">
        <v>117</v>
      </c>
      <c r="E54" s="799">
        <v>708</v>
      </c>
      <c r="F54" s="799">
        <v>2320</v>
      </c>
      <c r="G54" s="798">
        <v>11317</v>
      </c>
      <c r="H54" s="800">
        <f t="shared" si="1"/>
        <v>15575</v>
      </c>
      <c r="I54" s="801" t="s">
        <v>405</v>
      </c>
      <c r="J54" s="802">
        <v>51</v>
      </c>
    </row>
    <row r="55" spans="1:10" s="67" customFormat="1" ht="30" customHeight="1" x14ac:dyDescent="0.2">
      <c r="A55" s="792">
        <v>52</v>
      </c>
      <c r="B55" s="117" t="s">
        <v>406</v>
      </c>
      <c r="C55" s="118">
        <v>241</v>
      </c>
      <c r="D55" s="786">
        <v>25</v>
      </c>
      <c r="E55" s="786">
        <v>444</v>
      </c>
      <c r="F55" s="786">
        <v>1074</v>
      </c>
      <c r="G55" s="118">
        <v>1866</v>
      </c>
      <c r="H55" s="171">
        <f t="shared" si="1"/>
        <v>3650</v>
      </c>
      <c r="I55" s="119" t="s">
        <v>407</v>
      </c>
      <c r="J55" s="789">
        <v>52</v>
      </c>
    </row>
    <row r="56" spans="1:10" s="803" customFormat="1" ht="19.5" customHeight="1" x14ac:dyDescent="0.2">
      <c r="A56" s="796">
        <v>53</v>
      </c>
      <c r="B56" s="797" t="s">
        <v>408</v>
      </c>
      <c r="C56" s="798">
        <v>1263</v>
      </c>
      <c r="D56" s="799">
        <v>86</v>
      </c>
      <c r="E56" s="799">
        <v>1733</v>
      </c>
      <c r="F56" s="799">
        <v>3523</v>
      </c>
      <c r="G56" s="798">
        <v>5503</v>
      </c>
      <c r="H56" s="800">
        <f t="shared" si="1"/>
        <v>12108</v>
      </c>
      <c r="I56" s="801" t="s">
        <v>409</v>
      </c>
      <c r="J56" s="802">
        <v>53</v>
      </c>
    </row>
    <row r="57" spans="1:10" s="67" customFormat="1" ht="30" customHeight="1" x14ac:dyDescent="0.2">
      <c r="A57" s="792">
        <v>54</v>
      </c>
      <c r="B57" s="117" t="s">
        <v>410</v>
      </c>
      <c r="C57" s="118">
        <v>391</v>
      </c>
      <c r="D57" s="786">
        <v>13</v>
      </c>
      <c r="E57" s="786">
        <v>455</v>
      </c>
      <c r="F57" s="786">
        <v>472</v>
      </c>
      <c r="G57" s="118">
        <v>4643</v>
      </c>
      <c r="H57" s="171">
        <f t="shared" si="1"/>
        <v>5974</v>
      </c>
      <c r="I57" s="119" t="s">
        <v>411</v>
      </c>
      <c r="J57" s="789">
        <v>54</v>
      </c>
    </row>
    <row r="58" spans="1:10" s="803" customFormat="1" ht="40.15" customHeight="1" x14ac:dyDescent="0.2">
      <c r="A58" s="796">
        <v>55</v>
      </c>
      <c r="B58" s="797" t="s">
        <v>1213</v>
      </c>
      <c r="C58" s="798">
        <v>2468</v>
      </c>
      <c r="D58" s="799">
        <v>245</v>
      </c>
      <c r="E58" s="799">
        <v>2902</v>
      </c>
      <c r="F58" s="799">
        <v>4327</v>
      </c>
      <c r="G58" s="798">
        <v>14772</v>
      </c>
      <c r="H58" s="800">
        <f t="shared" si="1"/>
        <v>24714</v>
      </c>
      <c r="I58" s="801" t="s">
        <v>1211</v>
      </c>
      <c r="J58" s="802">
        <v>55</v>
      </c>
    </row>
    <row r="59" spans="1:10" s="67" customFormat="1" ht="30" customHeight="1" x14ac:dyDescent="0.2">
      <c r="A59" s="792">
        <v>56</v>
      </c>
      <c r="B59" s="117" t="s">
        <v>1110</v>
      </c>
      <c r="C59" s="118">
        <v>1006</v>
      </c>
      <c r="D59" s="786">
        <v>271</v>
      </c>
      <c r="E59" s="786">
        <v>740</v>
      </c>
      <c r="F59" s="786">
        <v>11937</v>
      </c>
      <c r="G59" s="118">
        <v>12787</v>
      </c>
      <c r="H59" s="171">
        <f t="shared" si="1"/>
        <v>26741</v>
      </c>
      <c r="I59" s="119" t="s">
        <v>1212</v>
      </c>
      <c r="J59" s="789">
        <v>56</v>
      </c>
    </row>
    <row r="60" spans="1:10" s="803" customFormat="1" ht="19.5" customHeight="1" x14ac:dyDescent="0.2">
      <c r="A60" s="796">
        <v>57</v>
      </c>
      <c r="B60" s="797" t="s">
        <v>412</v>
      </c>
      <c r="C60" s="798">
        <v>4604</v>
      </c>
      <c r="D60" s="799">
        <v>1623</v>
      </c>
      <c r="E60" s="799">
        <v>27</v>
      </c>
      <c r="F60" s="799">
        <v>608</v>
      </c>
      <c r="G60" s="798">
        <v>3</v>
      </c>
      <c r="H60" s="800">
        <f t="shared" si="1"/>
        <v>6865</v>
      </c>
      <c r="I60" s="801" t="s">
        <v>413</v>
      </c>
      <c r="J60" s="802">
        <v>57</v>
      </c>
    </row>
    <row r="61" spans="1:10" s="67" customFormat="1" ht="19.5" customHeight="1" x14ac:dyDescent="0.2">
      <c r="A61" s="792" t="s">
        <v>614</v>
      </c>
      <c r="B61" s="117" t="s">
        <v>414</v>
      </c>
      <c r="C61" s="118">
        <v>10</v>
      </c>
      <c r="D61" s="786">
        <v>11</v>
      </c>
      <c r="E61" s="786" t="s">
        <v>16</v>
      </c>
      <c r="F61" s="786" t="s">
        <v>16</v>
      </c>
      <c r="G61" s="118" t="s">
        <v>16</v>
      </c>
      <c r="H61" s="171">
        <f t="shared" si="1"/>
        <v>21</v>
      </c>
      <c r="I61" s="119" t="s">
        <v>415</v>
      </c>
      <c r="J61" s="789">
        <v>58</v>
      </c>
    </row>
    <row r="62" spans="1:10" s="803" customFormat="1" ht="19.5" customHeight="1" x14ac:dyDescent="0.2">
      <c r="A62" s="796">
        <v>61</v>
      </c>
      <c r="B62" s="797" t="s">
        <v>418</v>
      </c>
      <c r="C62" s="798">
        <v>4</v>
      </c>
      <c r="D62" s="799">
        <v>325</v>
      </c>
      <c r="E62" s="799" t="s">
        <v>16</v>
      </c>
      <c r="F62" s="799">
        <v>4286</v>
      </c>
      <c r="G62" s="798">
        <v>31</v>
      </c>
      <c r="H62" s="800">
        <f t="shared" si="1"/>
        <v>4646</v>
      </c>
      <c r="I62" s="801" t="s">
        <v>419</v>
      </c>
      <c r="J62" s="802">
        <v>61</v>
      </c>
    </row>
    <row r="63" spans="1:10" s="67" customFormat="1" ht="19.5" customHeight="1" x14ac:dyDescent="0.2">
      <c r="A63" s="792">
        <v>62</v>
      </c>
      <c r="B63" s="117" t="s">
        <v>420</v>
      </c>
      <c r="C63" s="118">
        <v>2</v>
      </c>
      <c r="D63" s="786" t="s">
        <v>16</v>
      </c>
      <c r="E63" s="786" t="s">
        <v>16</v>
      </c>
      <c r="F63" s="786" t="s">
        <v>16</v>
      </c>
      <c r="G63" s="118" t="s">
        <v>16</v>
      </c>
      <c r="H63" s="171">
        <f t="shared" si="1"/>
        <v>2</v>
      </c>
      <c r="I63" s="119" t="s">
        <v>421</v>
      </c>
      <c r="J63" s="789">
        <v>62</v>
      </c>
    </row>
    <row r="64" spans="1:10" s="63" customFormat="1" ht="19.5" customHeight="1" x14ac:dyDescent="0.2">
      <c r="A64" s="793">
        <v>63</v>
      </c>
      <c r="B64" s="121" t="s">
        <v>422</v>
      </c>
      <c r="C64" s="122">
        <v>77</v>
      </c>
      <c r="D64" s="787">
        <v>750</v>
      </c>
      <c r="E64" s="787" t="s">
        <v>16</v>
      </c>
      <c r="F64" s="787">
        <v>2792</v>
      </c>
      <c r="G64" s="122">
        <v>443</v>
      </c>
      <c r="H64" s="172">
        <f t="shared" si="1"/>
        <v>4062</v>
      </c>
      <c r="I64" s="123" t="s">
        <v>423</v>
      </c>
      <c r="J64" s="790">
        <v>63</v>
      </c>
    </row>
    <row r="65" spans="1:10" s="67" customFormat="1" ht="19.5" customHeight="1" x14ac:dyDescent="0.2">
      <c r="A65" s="792">
        <v>64</v>
      </c>
      <c r="B65" s="117" t="s">
        <v>424</v>
      </c>
      <c r="C65" s="118">
        <v>91</v>
      </c>
      <c r="D65" s="786" t="s">
        <v>16</v>
      </c>
      <c r="E65" s="786">
        <v>15</v>
      </c>
      <c r="F65" s="786">
        <v>182</v>
      </c>
      <c r="G65" s="118">
        <v>496</v>
      </c>
      <c r="H65" s="171">
        <f t="shared" si="1"/>
        <v>784</v>
      </c>
      <c r="I65" s="119" t="s">
        <v>425</v>
      </c>
      <c r="J65" s="789">
        <v>64</v>
      </c>
    </row>
    <row r="66" spans="1:10" s="63" customFormat="1" ht="19.5" customHeight="1" x14ac:dyDescent="0.2">
      <c r="A66" s="793">
        <v>65</v>
      </c>
      <c r="B66" s="121" t="s">
        <v>422</v>
      </c>
      <c r="C66" s="122">
        <v>151</v>
      </c>
      <c r="D66" s="787" t="s">
        <v>16</v>
      </c>
      <c r="E66" s="787">
        <v>90</v>
      </c>
      <c r="F66" s="787">
        <v>52</v>
      </c>
      <c r="G66" s="122">
        <v>838</v>
      </c>
      <c r="H66" s="172">
        <f t="shared" si="1"/>
        <v>1131</v>
      </c>
      <c r="I66" s="123" t="s">
        <v>423</v>
      </c>
      <c r="J66" s="790">
        <v>65</v>
      </c>
    </row>
    <row r="67" spans="1:10" s="67" customFormat="1" ht="19.5" customHeight="1" x14ac:dyDescent="0.2">
      <c r="A67" s="792">
        <v>66</v>
      </c>
      <c r="B67" s="117" t="s">
        <v>426</v>
      </c>
      <c r="C67" s="118">
        <v>533</v>
      </c>
      <c r="D67" s="786">
        <v>4</v>
      </c>
      <c r="E67" s="786">
        <v>44</v>
      </c>
      <c r="F67" s="786">
        <v>15332</v>
      </c>
      <c r="G67" s="118">
        <v>2443</v>
      </c>
      <c r="H67" s="171">
        <f t="shared" si="1"/>
        <v>18356</v>
      </c>
      <c r="I67" s="119" t="s">
        <v>427</v>
      </c>
      <c r="J67" s="789">
        <v>66</v>
      </c>
    </row>
    <row r="68" spans="1:10" s="63" customFormat="1" ht="19.5" customHeight="1" x14ac:dyDescent="0.2">
      <c r="A68" s="793">
        <v>67</v>
      </c>
      <c r="B68" s="121" t="s">
        <v>428</v>
      </c>
      <c r="C68" s="122">
        <v>251</v>
      </c>
      <c r="D68" s="787" t="s">
        <v>16</v>
      </c>
      <c r="E68" s="787">
        <v>35</v>
      </c>
      <c r="F68" s="787">
        <v>1</v>
      </c>
      <c r="G68" s="122">
        <v>1177</v>
      </c>
      <c r="H68" s="172">
        <f t="shared" si="1"/>
        <v>1464</v>
      </c>
      <c r="I68" s="123" t="s">
        <v>429</v>
      </c>
      <c r="J68" s="790">
        <v>67</v>
      </c>
    </row>
    <row r="69" spans="1:10" s="67" customFormat="1" ht="19.5" customHeight="1" x14ac:dyDescent="0.2">
      <c r="A69" s="792">
        <v>68</v>
      </c>
      <c r="B69" s="117" t="s">
        <v>430</v>
      </c>
      <c r="C69" s="118">
        <v>178</v>
      </c>
      <c r="D69" s="786" t="s">
        <v>16</v>
      </c>
      <c r="E69" s="786">
        <v>182</v>
      </c>
      <c r="F69" s="786">
        <v>318</v>
      </c>
      <c r="G69" s="118">
        <v>805</v>
      </c>
      <c r="H69" s="171">
        <f t="shared" si="1"/>
        <v>1483</v>
      </c>
      <c r="I69" s="119" t="s">
        <v>431</v>
      </c>
      <c r="J69" s="789">
        <v>68</v>
      </c>
    </row>
    <row r="70" spans="1:10" s="63" customFormat="1" ht="30" customHeight="1" x14ac:dyDescent="0.2">
      <c r="A70" s="793">
        <v>69</v>
      </c>
      <c r="B70" s="121" t="s">
        <v>432</v>
      </c>
      <c r="C70" s="122">
        <v>31</v>
      </c>
      <c r="D70" s="787">
        <v>151</v>
      </c>
      <c r="E70" s="787" t="s">
        <v>16</v>
      </c>
      <c r="F70" s="787">
        <v>4010</v>
      </c>
      <c r="G70" s="122">
        <v>441</v>
      </c>
      <c r="H70" s="172">
        <f t="shared" si="1"/>
        <v>4633</v>
      </c>
      <c r="I70" s="123" t="s">
        <v>433</v>
      </c>
      <c r="J70" s="790">
        <v>69</v>
      </c>
    </row>
    <row r="71" spans="1:10" s="67" customFormat="1" ht="49.9" customHeight="1" x14ac:dyDescent="0.2">
      <c r="A71" s="792">
        <v>70</v>
      </c>
      <c r="B71" s="117" t="s">
        <v>434</v>
      </c>
      <c r="C71" s="118">
        <v>1214</v>
      </c>
      <c r="D71" s="786">
        <v>86</v>
      </c>
      <c r="E71" s="786">
        <v>555</v>
      </c>
      <c r="F71" s="786">
        <v>416</v>
      </c>
      <c r="G71" s="118">
        <v>10399</v>
      </c>
      <c r="H71" s="171">
        <f t="shared" si="1"/>
        <v>12670</v>
      </c>
      <c r="I71" s="119" t="s">
        <v>1122</v>
      </c>
      <c r="J71" s="789">
        <v>70</v>
      </c>
    </row>
    <row r="72" spans="1:10" s="63" customFormat="1" ht="40.15" customHeight="1" x14ac:dyDescent="0.2">
      <c r="A72" s="793">
        <v>71</v>
      </c>
      <c r="B72" s="121" t="s">
        <v>435</v>
      </c>
      <c r="C72" s="122">
        <v>1672</v>
      </c>
      <c r="D72" s="787">
        <v>272</v>
      </c>
      <c r="E72" s="787">
        <v>1014</v>
      </c>
      <c r="F72" s="787">
        <v>1240</v>
      </c>
      <c r="G72" s="122">
        <v>10537</v>
      </c>
      <c r="H72" s="172">
        <f t="shared" si="1"/>
        <v>14735</v>
      </c>
      <c r="I72" s="123" t="s">
        <v>436</v>
      </c>
      <c r="J72" s="790">
        <v>71</v>
      </c>
    </row>
    <row r="73" spans="1:10" s="67" customFormat="1" ht="19.5" customHeight="1" x14ac:dyDescent="0.2">
      <c r="A73" s="792">
        <v>72</v>
      </c>
      <c r="B73" s="117" t="s">
        <v>437</v>
      </c>
      <c r="C73" s="118">
        <v>392</v>
      </c>
      <c r="D73" s="786">
        <v>2</v>
      </c>
      <c r="E73" s="786">
        <v>16</v>
      </c>
      <c r="F73" s="786" t="s">
        <v>16</v>
      </c>
      <c r="G73" s="118">
        <v>30</v>
      </c>
      <c r="H73" s="171">
        <f t="shared" si="1"/>
        <v>440</v>
      </c>
      <c r="I73" s="119" t="s">
        <v>438</v>
      </c>
      <c r="J73" s="789">
        <v>72</v>
      </c>
    </row>
    <row r="74" spans="1:10" s="63" customFormat="1" ht="19.5" customHeight="1" x14ac:dyDescent="0.2">
      <c r="A74" s="793">
        <v>73</v>
      </c>
      <c r="B74" s="121" t="s">
        <v>439</v>
      </c>
      <c r="C74" s="122">
        <v>463</v>
      </c>
      <c r="D74" s="787">
        <v>4</v>
      </c>
      <c r="E74" s="787">
        <v>186</v>
      </c>
      <c r="F74" s="787">
        <v>1</v>
      </c>
      <c r="G74" s="122">
        <v>38</v>
      </c>
      <c r="H74" s="172">
        <f t="shared" ref="H74:H96" si="2">SUM(C74:G74)</f>
        <v>692</v>
      </c>
      <c r="I74" s="123" t="s">
        <v>440</v>
      </c>
      <c r="J74" s="790">
        <v>73</v>
      </c>
    </row>
    <row r="75" spans="1:10" s="67" customFormat="1" ht="19.5" customHeight="1" x14ac:dyDescent="0.2">
      <c r="A75" s="792">
        <v>74</v>
      </c>
      <c r="B75" s="117" t="s">
        <v>441</v>
      </c>
      <c r="C75" s="118">
        <v>1971</v>
      </c>
      <c r="D75" s="786">
        <v>58</v>
      </c>
      <c r="E75" s="786">
        <v>711</v>
      </c>
      <c r="F75" s="786">
        <v>4159</v>
      </c>
      <c r="G75" s="118">
        <v>5871</v>
      </c>
      <c r="H75" s="171">
        <f t="shared" si="2"/>
        <v>12770</v>
      </c>
      <c r="I75" s="119" t="s">
        <v>442</v>
      </c>
      <c r="J75" s="789">
        <v>74</v>
      </c>
    </row>
    <row r="76" spans="1:10" s="63" customFormat="1" ht="19.5" customHeight="1" x14ac:dyDescent="0.2">
      <c r="A76" s="793">
        <v>75</v>
      </c>
      <c r="B76" s="121" t="s">
        <v>443</v>
      </c>
      <c r="C76" s="122">
        <v>1059</v>
      </c>
      <c r="D76" s="787">
        <v>14</v>
      </c>
      <c r="E76" s="787">
        <v>218</v>
      </c>
      <c r="F76" s="787">
        <v>556</v>
      </c>
      <c r="G76" s="122">
        <v>935</v>
      </c>
      <c r="H76" s="172">
        <f t="shared" si="2"/>
        <v>2782</v>
      </c>
      <c r="I76" s="123" t="s">
        <v>444</v>
      </c>
      <c r="J76" s="790">
        <v>75</v>
      </c>
    </row>
    <row r="77" spans="1:10" s="67" customFormat="1" ht="19.5" customHeight="1" x14ac:dyDescent="0.2">
      <c r="A77" s="792">
        <v>76</v>
      </c>
      <c r="B77" s="117" t="s">
        <v>445</v>
      </c>
      <c r="C77" s="118">
        <v>153</v>
      </c>
      <c r="D77" s="786">
        <v>28</v>
      </c>
      <c r="E77" s="786">
        <v>111</v>
      </c>
      <c r="F77" s="786">
        <v>2</v>
      </c>
      <c r="G77" s="118">
        <v>39</v>
      </c>
      <c r="H77" s="171">
        <f t="shared" si="2"/>
        <v>333</v>
      </c>
      <c r="I77" s="119" t="s">
        <v>446</v>
      </c>
      <c r="J77" s="789">
        <v>76</v>
      </c>
    </row>
    <row r="78" spans="1:10" s="63" customFormat="1" ht="19.5" customHeight="1" x14ac:dyDescent="0.2">
      <c r="A78" s="793">
        <v>77</v>
      </c>
      <c r="B78" s="121" t="s">
        <v>447</v>
      </c>
      <c r="C78" s="122">
        <v>240</v>
      </c>
      <c r="D78" s="787" t="s">
        <v>16</v>
      </c>
      <c r="E78" s="787">
        <v>34</v>
      </c>
      <c r="F78" s="787">
        <v>7</v>
      </c>
      <c r="G78" s="122">
        <v>16</v>
      </c>
      <c r="H78" s="172">
        <f t="shared" si="2"/>
        <v>297</v>
      </c>
      <c r="I78" s="123" t="s">
        <v>448</v>
      </c>
      <c r="J78" s="790">
        <v>77</v>
      </c>
    </row>
    <row r="79" spans="1:10" s="67" customFormat="1" ht="19.5" customHeight="1" x14ac:dyDescent="0.2">
      <c r="A79" s="792">
        <v>78</v>
      </c>
      <c r="B79" s="117" t="s">
        <v>449</v>
      </c>
      <c r="C79" s="118">
        <v>293</v>
      </c>
      <c r="D79" s="786">
        <v>10</v>
      </c>
      <c r="E79" s="786">
        <v>114</v>
      </c>
      <c r="F79" s="786">
        <v>37</v>
      </c>
      <c r="G79" s="118">
        <v>291</v>
      </c>
      <c r="H79" s="171">
        <f t="shared" si="2"/>
        <v>745</v>
      </c>
      <c r="I79" s="119" t="s">
        <v>450</v>
      </c>
      <c r="J79" s="789">
        <v>78</v>
      </c>
    </row>
    <row r="80" spans="1:10" s="63" customFormat="1" ht="19.5" customHeight="1" x14ac:dyDescent="0.2">
      <c r="A80" s="793">
        <v>79</v>
      </c>
      <c r="B80" s="121" t="s">
        <v>1743</v>
      </c>
      <c r="C80" s="122">
        <v>521</v>
      </c>
      <c r="D80" s="787">
        <v>33</v>
      </c>
      <c r="E80" s="787">
        <v>275</v>
      </c>
      <c r="F80" s="787">
        <v>116</v>
      </c>
      <c r="G80" s="122">
        <v>660</v>
      </c>
      <c r="H80" s="172">
        <f t="shared" si="2"/>
        <v>1605</v>
      </c>
      <c r="I80" s="123" t="s">
        <v>1126</v>
      </c>
      <c r="J80" s="790">
        <v>79</v>
      </c>
    </row>
    <row r="81" spans="1:10" s="67" customFormat="1" ht="19.5" customHeight="1" x14ac:dyDescent="0.2">
      <c r="A81" s="792">
        <v>80</v>
      </c>
      <c r="B81" s="117" t="s">
        <v>222</v>
      </c>
      <c r="C81" s="118">
        <v>3324</v>
      </c>
      <c r="D81" s="786">
        <v>163</v>
      </c>
      <c r="E81" s="786">
        <v>388</v>
      </c>
      <c r="F81" s="786">
        <v>144</v>
      </c>
      <c r="G81" s="118">
        <v>883</v>
      </c>
      <c r="H81" s="171">
        <f t="shared" si="2"/>
        <v>4902</v>
      </c>
      <c r="I81" s="119" t="s">
        <v>216</v>
      </c>
      <c r="J81" s="789">
        <v>80</v>
      </c>
    </row>
    <row r="82" spans="1:10" s="63" customFormat="1" ht="19.5" customHeight="1" x14ac:dyDescent="0.2">
      <c r="A82" s="793">
        <v>81</v>
      </c>
      <c r="B82" s="121" t="s">
        <v>451</v>
      </c>
      <c r="C82" s="122">
        <v>243</v>
      </c>
      <c r="D82" s="787">
        <v>72</v>
      </c>
      <c r="E82" s="787">
        <v>773</v>
      </c>
      <c r="F82" s="787">
        <v>38</v>
      </c>
      <c r="G82" s="122">
        <v>284</v>
      </c>
      <c r="H82" s="172">
        <f t="shared" si="2"/>
        <v>1410</v>
      </c>
      <c r="I82" s="123" t="s">
        <v>452</v>
      </c>
      <c r="J82" s="790">
        <v>81</v>
      </c>
    </row>
    <row r="83" spans="1:10" s="67" customFormat="1" ht="19.5" customHeight="1" x14ac:dyDescent="0.2">
      <c r="A83" s="792">
        <v>82</v>
      </c>
      <c r="B83" s="117" t="s">
        <v>453</v>
      </c>
      <c r="C83" s="118">
        <v>1072</v>
      </c>
      <c r="D83" s="786">
        <v>292</v>
      </c>
      <c r="E83" s="786">
        <v>139</v>
      </c>
      <c r="F83" s="786">
        <v>466</v>
      </c>
      <c r="G83" s="118">
        <v>25</v>
      </c>
      <c r="H83" s="171">
        <f t="shared" si="2"/>
        <v>1994</v>
      </c>
      <c r="I83" s="119" t="s">
        <v>454</v>
      </c>
      <c r="J83" s="789">
        <v>82</v>
      </c>
    </row>
    <row r="84" spans="1:10" s="63" customFormat="1" ht="19.5" customHeight="1" x14ac:dyDescent="0.2">
      <c r="A84" s="793">
        <v>83</v>
      </c>
      <c r="B84" s="121" t="s">
        <v>455</v>
      </c>
      <c r="C84" s="122">
        <v>154</v>
      </c>
      <c r="D84" s="787">
        <v>13</v>
      </c>
      <c r="E84" s="787">
        <v>67</v>
      </c>
      <c r="F84" s="787">
        <v>1</v>
      </c>
      <c r="G84" s="122">
        <v>56</v>
      </c>
      <c r="H84" s="172">
        <f t="shared" si="2"/>
        <v>291</v>
      </c>
      <c r="I84" s="123" t="s">
        <v>456</v>
      </c>
      <c r="J84" s="790">
        <v>83</v>
      </c>
    </row>
    <row r="85" spans="1:10" s="67" customFormat="1" ht="19.5" customHeight="1" x14ac:dyDescent="0.2">
      <c r="A85" s="792">
        <v>84</v>
      </c>
      <c r="B85" s="117" t="s">
        <v>457</v>
      </c>
      <c r="C85" s="118">
        <v>203</v>
      </c>
      <c r="D85" s="786">
        <v>7</v>
      </c>
      <c r="E85" s="786">
        <v>16</v>
      </c>
      <c r="F85" s="786">
        <v>60</v>
      </c>
      <c r="G85" s="118">
        <v>74</v>
      </c>
      <c r="H85" s="171">
        <f t="shared" si="2"/>
        <v>360</v>
      </c>
      <c r="I85" s="119" t="s">
        <v>458</v>
      </c>
      <c r="J85" s="789">
        <v>84</v>
      </c>
    </row>
    <row r="86" spans="1:10" s="63" customFormat="1" ht="19.5" customHeight="1" x14ac:dyDescent="0.2">
      <c r="A86" s="793">
        <v>85</v>
      </c>
      <c r="B86" s="121" t="s">
        <v>459</v>
      </c>
      <c r="C86" s="122">
        <v>305</v>
      </c>
      <c r="D86" s="787" t="s">
        <v>16</v>
      </c>
      <c r="E86" s="787">
        <v>67</v>
      </c>
      <c r="F86" s="787" t="s">
        <v>16</v>
      </c>
      <c r="G86" s="122">
        <v>22</v>
      </c>
      <c r="H86" s="172">
        <f t="shared" si="2"/>
        <v>394</v>
      </c>
      <c r="I86" s="123" t="s">
        <v>460</v>
      </c>
      <c r="J86" s="790">
        <v>85</v>
      </c>
    </row>
    <row r="87" spans="1:10" s="67" customFormat="1" ht="19.5" customHeight="1" x14ac:dyDescent="0.2">
      <c r="A87" s="792">
        <v>86</v>
      </c>
      <c r="B87" s="117" t="s">
        <v>461</v>
      </c>
      <c r="C87" s="118">
        <v>1067</v>
      </c>
      <c r="D87" s="786">
        <v>29</v>
      </c>
      <c r="E87" s="786">
        <v>11</v>
      </c>
      <c r="F87" s="786">
        <v>2241</v>
      </c>
      <c r="G87" s="118">
        <v>765</v>
      </c>
      <c r="H87" s="171">
        <f t="shared" si="2"/>
        <v>4113</v>
      </c>
      <c r="I87" s="119" t="s">
        <v>462</v>
      </c>
      <c r="J87" s="789">
        <v>86</v>
      </c>
    </row>
    <row r="88" spans="1:10" s="63" customFormat="1" ht="19.5" customHeight="1" x14ac:dyDescent="0.2">
      <c r="A88" s="793">
        <v>90</v>
      </c>
      <c r="B88" s="121" t="s">
        <v>319</v>
      </c>
      <c r="C88" s="122">
        <v>924</v>
      </c>
      <c r="D88" s="787">
        <v>61</v>
      </c>
      <c r="E88" s="787">
        <v>1238</v>
      </c>
      <c r="F88" s="787">
        <v>6665</v>
      </c>
      <c r="G88" s="122">
        <v>5110</v>
      </c>
      <c r="H88" s="172">
        <f t="shared" si="2"/>
        <v>13998</v>
      </c>
      <c r="I88" s="123" t="s">
        <v>219</v>
      </c>
      <c r="J88" s="790">
        <v>90</v>
      </c>
    </row>
    <row r="89" spans="1:10" s="67" customFormat="1" ht="19.5" customHeight="1" x14ac:dyDescent="0.2">
      <c r="A89" s="792">
        <v>91</v>
      </c>
      <c r="B89" s="117" t="s">
        <v>463</v>
      </c>
      <c r="C89" s="118">
        <v>629</v>
      </c>
      <c r="D89" s="786">
        <v>226</v>
      </c>
      <c r="E89" s="786">
        <v>183</v>
      </c>
      <c r="F89" s="786">
        <v>23584</v>
      </c>
      <c r="G89" s="118">
        <v>5976</v>
      </c>
      <c r="H89" s="171">
        <f t="shared" si="2"/>
        <v>30598</v>
      </c>
      <c r="I89" s="119" t="s">
        <v>464</v>
      </c>
      <c r="J89" s="789">
        <v>91</v>
      </c>
    </row>
    <row r="90" spans="1:10" s="63" customFormat="1" ht="19.5" customHeight="1" x14ac:dyDescent="0.2">
      <c r="A90" s="793">
        <v>92</v>
      </c>
      <c r="B90" s="121" t="s">
        <v>465</v>
      </c>
      <c r="C90" s="122">
        <v>611</v>
      </c>
      <c r="D90" s="787">
        <v>92</v>
      </c>
      <c r="E90" s="787">
        <v>1</v>
      </c>
      <c r="F90" s="787">
        <v>1816</v>
      </c>
      <c r="G90" s="122">
        <v>1934</v>
      </c>
      <c r="H90" s="172">
        <f t="shared" si="2"/>
        <v>4454</v>
      </c>
      <c r="I90" s="123" t="s">
        <v>466</v>
      </c>
      <c r="J90" s="790">
        <v>92</v>
      </c>
    </row>
    <row r="91" spans="1:10" s="67" customFormat="1" ht="19.5" customHeight="1" x14ac:dyDescent="0.2">
      <c r="A91" s="792">
        <v>93</v>
      </c>
      <c r="B91" s="117" t="s">
        <v>467</v>
      </c>
      <c r="C91" s="118">
        <v>26</v>
      </c>
      <c r="D91" s="786" t="s">
        <v>16</v>
      </c>
      <c r="E91" s="786" t="s">
        <v>16</v>
      </c>
      <c r="F91" s="786" t="s">
        <v>16</v>
      </c>
      <c r="G91" s="118" t="s">
        <v>16</v>
      </c>
      <c r="H91" s="171">
        <f t="shared" si="2"/>
        <v>26</v>
      </c>
      <c r="I91" s="119" t="s">
        <v>468</v>
      </c>
      <c r="J91" s="789">
        <v>93</v>
      </c>
    </row>
    <row r="92" spans="1:10" s="63" customFormat="1" ht="19.5" customHeight="1" x14ac:dyDescent="0.2">
      <c r="A92" s="793">
        <v>94</v>
      </c>
      <c r="B92" s="121" t="s">
        <v>469</v>
      </c>
      <c r="C92" s="122">
        <v>11</v>
      </c>
      <c r="D92" s="787">
        <v>3</v>
      </c>
      <c r="E92" s="787" t="s">
        <v>16</v>
      </c>
      <c r="F92" s="787" t="s">
        <v>16</v>
      </c>
      <c r="G92" s="122" t="s">
        <v>16</v>
      </c>
      <c r="H92" s="172">
        <f t="shared" si="2"/>
        <v>14</v>
      </c>
      <c r="I92" s="123" t="s">
        <v>470</v>
      </c>
      <c r="J92" s="790">
        <v>94</v>
      </c>
    </row>
    <row r="93" spans="1:10" s="67" customFormat="1" ht="19.5" customHeight="1" x14ac:dyDescent="0.2">
      <c r="A93" s="792">
        <v>95</v>
      </c>
      <c r="B93" s="117" t="s">
        <v>471</v>
      </c>
      <c r="C93" s="118">
        <v>89</v>
      </c>
      <c r="D93" s="786">
        <v>10</v>
      </c>
      <c r="E93" s="786">
        <v>7</v>
      </c>
      <c r="F93" s="786">
        <v>4</v>
      </c>
      <c r="G93" s="118">
        <v>1</v>
      </c>
      <c r="H93" s="171">
        <f t="shared" si="2"/>
        <v>111</v>
      </c>
      <c r="I93" s="119" t="s">
        <v>472</v>
      </c>
      <c r="J93" s="789">
        <v>95</v>
      </c>
    </row>
    <row r="94" spans="1:10" s="63" customFormat="1" ht="19.5" customHeight="1" x14ac:dyDescent="0.2">
      <c r="A94" s="793">
        <v>96</v>
      </c>
      <c r="B94" s="121" t="s">
        <v>473</v>
      </c>
      <c r="C94" s="122">
        <v>34</v>
      </c>
      <c r="D94" s="787">
        <v>14</v>
      </c>
      <c r="E94" s="787">
        <v>21</v>
      </c>
      <c r="F94" s="787">
        <v>2</v>
      </c>
      <c r="G94" s="122">
        <v>2</v>
      </c>
      <c r="H94" s="172">
        <f t="shared" si="2"/>
        <v>73</v>
      </c>
      <c r="I94" s="123" t="s">
        <v>474</v>
      </c>
      <c r="J94" s="790">
        <v>96</v>
      </c>
    </row>
    <row r="95" spans="1:10" s="67" customFormat="1" ht="19.5" customHeight="1" x14ac:dyDescent="0.2">
      <c r="A95" s="792">
        <v>97</v>
      </c>
      <c r="B95" s="117" t="s">
        <v>475</v>
      </c>
      <c r="C95" s="118">
        <v>2</v>
      </c>
      <c r="D95" s="786">
        <v>2</v>
      </c>
      <c r="E95" s="786" t="s">
        <v>16</v>
      </c>
      <c r="F95" s="786" t="s">
        <v>16</v>
      </c>
      <c r="G95" s="118" t="s">
        <v>16</v>
      </c>
      <c r="H95" s="171">
        <f t="shared" si="2"/>
        <v>4</v>
      </c>
      <c r="I95" s="119" t="s">
        <v>476</v>
      </c>
      <c r="J95" s="789">
        <v>97</v>
      </c>
    </row>
    <row r="96" spans="1:10" s="63" customFormat="1" ht="19.5" customHeight="1" x14ac:dyDescent="0.2">
      <c r="A96" s="794">
        <v>98</v>
      </c>
      <c r="B96" s="704" t="s">
        <v>477</v>
      </c>
      <c r="C96" s="705">
        <v>5</v>
      </c>
      <c r="D96" s="788" t="s">
        <v>16</v>
      </c>
      <c r="E96" s="788" t="s">
        <v>16</v>
      </c>
      <c r="F96" s="788" t="s">
        <v>16</v>
      </c>
      <c r="G96" s="705" t="s">
        <v>16</v>
      </c>
      <c r="H96" s="706">
        <f t="shared" si="2"/>
        <v>5</v>
      </c>
      <c r="I96" s="707" t="s">
        <v>478</v>
      </c>
      <c r="J96" s="791">
        <v>98</v>
      </c>
    </row>
  </sheetData>
  <mergeCells count="10">
    <mergeCell ref="A8:B8"/>
    <mergeCell ref="I8:J8"/>
    <mergeCell ref="A1:J1"/>
    <mergeCell ref="A2:J2"/>
    <mergeCell ref="A3:J3"/>
    <mergeCell ref="C5:H5"/>
    <mergeCell ref="I5:I6"/>
    <mergeCell ref="J5:J6"/>
    <mergeCell ref="B5:B6"/>
    <mergeCell ref="A5:A6"/>
  </mergeCells>
  <printOptions horizontalCentered="1"/>
  <pageMargins left="0.5" right="0.5" top="0.5" bottom="0.5" header="0" footer="0"/>
  <pageSetup paperSize="9" scale="82" fitToHeight="0" orientation="landscape" r:id="rId1"/>
  <headerFooter alignWithMargins="0">
    <oddFooter>&amp;C&amp;P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4B50-E405-4A3C-A472-3859D772438D}">
  <sheetPr>
    <tabColor theme="8" tint="-0.499984740745262"/>
    <pageSetUpPr fitToPage="1"/>
  </sheetPr>
  <dimension ref="A1:K83"/>
  <sheetViews>
    <sheetView view="pageBreakPreview" zoomScale="60" zoomScaleNormal="100" workbookViewId="0">
      <selection activeCell="A90" sqref="A90"/>
    </sheetView>
  </sheetViews>
  <sheetFormatPr defaultColWidth="9.125" defaultRowHeight="12.75" x14ac:dyDescent="0.2"/>
  <cols>
    <col min="1" max="1" width="25.75" style="6" customWidth="1"/>
    <col min="2" max="7" width="14.375" style="6" customWidth="1"/>
    <col min="8" max="8" width="25.75" style="6" customWidth="1"/>
    <col min="9" max="16384" width="9.125" style="6"/>
  </cols>
  <sheetData>
    <row r="1" spans="1:11" s="1" customFormat="1" ht="21" customHeight="1" x14ac:dyDescent="0.25">
      <c r="A1" s="1706" t="s">
        <v>1763</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627</v>
      </c>
    </row>
    <row r="3" spans="1:11" s="1" customFormat="1" ht="21" customHeight="1" x14ac:dyDescent="0.2">
      <c r="A3" s="1708" t="s">
        <v>1932</v>
      </c>
      <c r="B3" s="1708"/>
      <c r="C3" s="1708"/>
      <c r="D3" s="1708"/>
      <c r="E3" s="1708"/>
      <c r="F3" s="1708"/>
      <c r="G3" s="1708"/>
      <c r="H3" s="1708"/>
    </row>
    <row r="4" spans="1:11" s="15" customFormat="1" x14ac:dyDescent="0.2">
      <c r="A4" s="35" t="s">
        <v>513</v>
      </c>
      <c r="B4" s="14"/>
      <c r="C4" s="14"/>
      <c r="D4" s="14"/>
      <c r="E4" s="21"/>
      <c r="F4" s="21"/>
      <c r="G4" s="21"/>
      <c r="H4" s="20" t="s">
        <v>514</v>
      </c>
    </row>
    <row r="5" spans="1:11" s="12" customFormat="1" ht="22.9" customHeight="1" x14ac:dyDescent="0.2">
      <c r="A5" s="1649" t="s">
        <v>1717</v>
      </c>
      <c r="B5" s="1912" t="s">
        <v>1757</v>
      </c>
      <c r="C5" s="1912"/>
      <c r="D5" s="1912"/>
      <c r="E5" s="1912"/>
      <c r="F5" s="1912"/>
      <c r="G5" s="1912"/>
      <c r="H5" s="1652" t="s">
        <v>1152</v>
      </c>
    </row>
    <row r="6" spans="1:11" s="9" customFormat="1" ht="49.9" customHeight="1" x14ac:dyDescent="0.2">
      <c r="A6" s="1650"/>
      <c r="B6" s="697" t="s">
        <v>808</v>
      </c>
      <c r="C6" s="739" t="s">
        <v>809</v>
      </c>
      <c r="D6" s="697" t="s">
        <v>1773</v>
      </c>
      <c r="E6" s="737" t="s">
        <v>810</v>
      </c>
      <c r="F6" s="739" t="s">
        <v>811</v>
      </c>
      <c r="G6" s="698" t="s">
        <v>1767</v>
      </c>
      <c r="H6" s="1653"/>
    </row>
    <row r="7" spans="1:11" s="15" customFormat="1" ht="16.149999999999999" customHeight="1" x14ac:dyDescent="0.2">
      <c r="A7" s="150" t="s">
        <v>1259</v>
      </c>
      <c r="B7" s="102">
        <f t="shared" ref="B7:G7" si="0">SUM(B8:B15)</f>
        <v>37765</v>
      </c>
      <c r="C7" s="102">
        <f t="shared" si="0"/>
        <v>5886</v>
      </c>
      <c r="D7" s="102">
        <f t="shared" si="0"/>
        <v>19727</v>
      </c>
      <c r="E7" s="102">
        <f t="shared" si="0"/>
        <v>214283</v>
      </c>
      <c r="F7" s="102">
        <f t="shared" si="0"/>
        <v>126092</v>
      </c>
      <c r="G7" s="102">
        <f t="shared" si="0"/>
        <v>403753</v>
      </c>
      <c r="H7" s="399" t="s">
        <v>12</v>
      </c>
    </row>
    <row r="8" spans="1:11" s="39" customFormat="1" ht="16.149999999999999" customHeight="1" x14ac:dyDescent="0.2">
      <c r="A8" s="585" t="s">
        <v>1568</v>
      </c>
      <c r="B8" s="465">
        <f t="shared" ref="B8:F11" si="1">B17+B26+B35+B44+B52+B60+B68+B76</f>
        <v>25</v>
      </c>
      <c r="C8" s="465">
        <f t="shared" si="1"/>
        <v>3</v>
      </c>
      <c r="D8" s="465">
        <f t="shared" si="1"/>
        <v>5588</v>
      </c>
      <c r="E8" s="465">
        <f t="shared" si="1"/>
        <v>534</v>
      </c>
      <c r="F8" s="465">
        <f t="shared" si="1"/>
        <v>41841</v>
      </c>
      <c r="G8" s="485">
        <f t="shared" ref="G8:G15" si="2">SUM(B8:F8)</f>
        <v>47991</v>
      </c>
      <c r="H8" s="807" t="s">
        <v>628</v>
      </c>
    </row>
    <row r="9" spans="1:11" s="15" customFormat="1" ht="16.149999999999999" customHeight="1" x14ac:dyDescent="0.2">
      <c r="A9" s="588" t="s">
        <v>1569</v>
      </c>
      <c r="B9" s="464">
        <f t="shared" si="1"/>
        <v>6216</v>
      </c>
      <c r="C9" s="464">
        <f t="shared" si="1"/>
        <v>976</v>
      </c>
      <c r="D9" s="464">
        <f t="shared" si="1"/>
        <v>8107</v>
      </c>
      <c r="E9" s="464">
        <f t="shared" si="1"/>
        <v>111156</v>
      </c>
      <c r="F9" s="464">
        <f t="shared" si="1"/>
        <v>57399</v>
      </c>
      <c r="G9" s="222">
        <f t="shared" si="2"/>
        <v>183854</v>
      </c>
      <c r="H9" s="808" t="s">
        <v>629</v>
      </c>
    </row>
    <row r="10" spans="1:11" s="39" customFormat="1" ht="16.149999999999999" customHeight="1" x14ac:dyDescent="0.2">
      <c r="A10" s="585" t="s">
        <v>1764</v>
      </c>
      <c r="B10" s="465">
        <f t="shared" si="1"/>
        <v>12883</v>
      </c>
      <c r="C10" s="465">
        <f t="shared" si="1"/>
        <v>1634</v>
      </c>
      <c r="D10" s="465">
        <f t="shared" si="1"/>
        <v>1896</v>
      </c>
      <c r="E10" s="465">
        <f t="shared" si="1"/>
        <v>22023</v>
      </c>
      <c r="F10" s="465">
        <f t="shared" si="1"/>
        <v>5712</v>
      </c>
      <c r="G10" s="485">
        <f t="shared" si="2"/>
        <v>44148</v>
      </c>
      <c r="H10" s="807" t="s">
        <v>630</v>
      </c>
    </row>
    <row r="11" spans="1:11" s="15" customFormat="1" ht="16.149999999999999" customHeight="1" x14ac:dyDescent="0.2">
      <c r="A11" s="588" t="s">
        <v>1765</v>
      </c>
      <c r="B11" s="464">
        <f t="shared" si="1"/>
        <v>7198</v>
      </c>
      <c r="C11" s="464">
        <f t="shared" si="1"/>
        <v>2382</v>
      </c>
      <c r="D11" s="464">
        <f t="shared" si="1"/>
        <v>2020</v>
      </c>
      <c r="E11" s="464">
        <f t="shared" si="1"/>
        <v>10086</v>
      </c>
      <c r="F11" s="464">
        <f t="shared" si="1"/>
        <v>4422</v>
      </c>
      <c r="G11" s="222">
        <f t="shared" si="2"/>
        <v>26108</v>
      </c>
      <c r="H11" s="808" t="s">
        <v>631</v>
      </c>
    </row>
    <row r="12" spans="1:11" s="39" customFormat="1" ht="16.149999999999999" customHeight="1" x14ac:dyDescent="0.2">
      <c r="A12" s="585" t="s">
        <v>1766</v>
      </c>
      <c r="B12" s="465">
        <f>B21+B30+B39+B80</f>
        <v>5</v>
      </c>
      <c r="C12" s="1475">
        <f>C21+C30+C39+C80</f>
        <v>0</v>
      </c>
      <c r="D12" s="1475">
        <f>D21+D30+D39+D80</f>
        <v>0</v>
      </c>
      <c r="E12" s="465">
        <f>E21+E30+E39+E80</f>
        <v>6</v>
      </c>
      <c r="F12" s="465">
        <f>F21+F30+F39+F80</f>
        <v>7</v>
      </c>
      <c r="G12" s="485">
        <f t="shared" si="2"/>
        <v>18</v>
      </c>
      <c r="H12" s="809" t="s">
        <v>632</v>
      </c>
    </row>
    <row r="13" spans="1:11" s="15" customFormat="1" ht="16.149999999999999" customHeight="1" x14ac:dyDescent="0.2">
      <c r="A13" s="588" t="s">
        <v>633</v>
      </c>
      <c r="B13" s="1474">
        <f t="shared" ref="B13:F15" si="3">B22+B31+B40+B48+B56+B64+B72+B81</f>
        <v>0</v>
      </c>
      <c r="C13" s="1474">
        <f t="shared" si="3"/>
        <v>0</v>
      </c>
      <c r="D13" s="464">
        <f t="shared" si="3"/>
        <v>45</v>
      </c>
      <c r="E13" s="464">
        <f t="shared" si="3"/>
        <v>2592</v>
      </c>
      <c r="F13" s="464">
        <f t="shared" si="3"/>
        <v>988</v>
      </c>
      <c r="G13" s="222">
        <f t="shared" si="2"/>
        <v>3625</v>
      </c>
      <c r="H13" s="808" t="s">
        <v>634</v>
      </c>
    </row>
    <row r="14" spans="1:11" s="39" customFormat="1" ht="16.149999999999999" customHeight="1" x14ac:dyDescent="0.2">
      <c r="A14" s="585" t="s">
        <v>635</v>
      </c>
      <c r="B14" s="465">
        <f t="shared" si="3"/>
        <v>1486</v>
      </c>
      <c r="C14" s="465">
        <f t="shared" si="3"/>
        <v>418</v>
      </c>
      <c r="D14" s="465">
        <f t="shared" si="3"/>
        <v>720</v>
      </c>
      <c r="E14" s="465">
        <f t="shared" si="3"/>
        <v>28507</v>
      </c>
      <c r="F14" s="465">
        <f t="shared" si="3"/>
        <v>5615</v>
      </c>
      <c r="G14" s="485">
        <f t="shared" si="2"/>
        <v>36746</v>
      </c>
      <c r="H14" s="807" t="s">
        <v>636</v>
      </c>
    </row>
    <row r="15" spans="1:11" s="15" customFormat="1" ht="16.149999999999999" customHeight="1" x14ac:dyDescent="0.2">
      <c r="A15" s="588" t="s">
        <v>637</v>
      </c>
      <c r="B15" s="464">
        <f t="shared" si="3"/>
        <v>9952</v>
      </c>
      <c r="C15" s="464">
        <f t="shared" si="3"/>
        <v>473</v>
      </c>
      <c r="D15" s="464">
        <f t="shared" si="3"/>
        <v>1351</v>
      </c>
      <c r="E15" s="464">
        <f t="shared" si="3"/>
        <v>39379</v>
      </c>
      <c r="F15" s="464">
        <f t="shared" si="3"/>
        <v>10108</v>
      </c>
      <c r="G15" s="222">
        <f t="shared" si="2"/>
        <v>61263</v>
      </c>
      <c r="H15" s="808" t="s">
        <v>638</v>
      </c>
    </row>
    <row r="16" spans="1:11" s="15" customFormat="1" ht="16.149999999999999" customHeight="1" x14ac:dyDescent="0.2">
      <c r="A16" s="805" t="s">
        <v>229</v>
      </c>
      <c r="B16" s="645">
        <f t="shared" ref="B16:G16" si="4">SUM(B17:B24)</f>
        <v>14575</v>
      </c>
      <c r="C16" s="645">
        <f t="shared" si="4"/>
        <v>3487</v>
      </c>
      <c r="D16" s="645">
        <f t="shared" si="4"/>
        <v>6600</v>
      </c>
      <c r="E16" s="645">
        <f t="shared" si="4"/>
        <v>145065</v>
      </c>
      <c r="F16" s="645">
        <f t="shared" si="4"/>
        <v>30815</v>
      </c>
      <c r="G16" s="104">
        <f t="shared" si="4"/>
        <v>200542</v>
      </c>
      <c r="H16" s="806" t="s">
        <v>639</v>
      </c>
    </row>
    <row r="17" spans="1:8" s="39" customFormat="1" ht="16.149999999999999" customHeight="1" x14ac:dyDescent="0.2">
      <c r="A17" s="508" t="s">
        <v>1568</v>
      </c>
      <c r="B17" s="489">
        <v>9</v>
      </c>
      <c r="C17" s="489">
        <v>3</v>
      </c>
      <c r="D17" s="489">
        <v>890</v>
      </c>
      <c r="E17" s="489">
        <v>300</v>
      </c>
      <c r="F17" s="489">
        <v>9208</v>
      </c>
      <c r="G17" s="485">
        <f t="shared" ref="G17:G24" si="5">SUM(B17:F17)</f>
        <v>10410</v>
      </c>
      <c r="H17" s="782" t="s">
        <v>628</v>
      </c>
    </row>
    <row r="18" spans="1:8" s="15" customFormat="1" ht="16.149999999999999" customHeight="1" x14ac:dyDescent="0.2">
      <c r="A18" s="591" t="s">
        <v>1569</v>
      </c>
      <c r="B18" s="193">
        <v>1446</v>
      </c>
      <c r="C18" s="193">
        <v>937</v>
      </c>
      <c r="D18" s="193">
        <v>3021</v>
      </c>
      <c r="E18" s="193">
        <v>76253</v>
      </c>
      <c r="F18" s="193">
        <v>16095</v>
      </c>
      <c r="G18" s="222">
        <f t="shared" si="5"/>
        <v>97752</v>
      </c>
      <c r="H18" s="804" t="s">
        <v>629</v>
      </c>
    </row>
    <row r="19" spans="1:8" s="39" customFormat="1" ht="16.149999999999999" customHeight="1" x14ac:dyDescent="0.2">
      <c r="A19" s="508" t="s">
        <v>1764</v>
      </c>
      <c r="B19" s="489">
        <v>4460</v>
      </c>
      <c r="C19" s="489">
        <v>746</v>
      </c>
      <c r="D19" s="489">
        <v>825</v>
      </c>
      <c r="E19" s="489">
        <v>15629</v>
      </c>
      <c r="F19" s="489">
        <v>1664</v>
      </c>
      <c r="G19" s="485">
        <f t="shared" si="5"/>
        <v>23324</v>
      </c>
      <c r="H19" s="782" t="s">
        <v>630</v>
      </c>
    </row>
    <row r="20" spans="1:8" s="15" customFormat="1" ht="16.149999999999999" customHeight="1" x14ac:dyDescent="0.2">
      <c r="A20" s="591" t="s">
        <v>1765</v>
      </c>
      <c r="B20" s="193">
        <v>3526</v>
      </c>
      <c r="C20" s="193">
        <v>1279</v>
      </c>
      <c r="D20" s="193">
        <v>1263</v>
      </c>
      <c r="E20" s="193">
        <v>7189</v>
      </c>
      <c r="F20" s="193">
        <v>854</v>
      </c>
      <c r="G20" s="222">
        <f t="shared" si="5"/>
        <v>14111</v>
      </c>
      <c r="H20" s="804" t="s">
        <v>631</v>
      </c>
    </row>
    <row r="21" spans="1:8" s="39" customFormat="1" ht="16.149999999999999" customHeight="1" x14ac:dyDescent="0.2">
      <c r="A21" s="508" t="s">
        <v>1766</v>
      </c>
      <c r="B21" s="489">
        <v>1</v>
      </c>
      <c r="C21" s="489" t="s">
        <v>16</v>
      </c>
      <c r="D21" s="489" t="s">
        <v>16</v>
      </c>
      <c r="E21" s="489">
        <v>6</v>
      </c>
      <c r="F21" s="489" t="s">
        <v>16</v>
      </c>
      <c r="G21" s="485">
        <f t="shared" si="5"/>
        <v>7</v>
      </c>
      <c r="H21" s="782" t="s">
        <v>632</v>
      </c>
    </row>
    <row r="22" spans="1:8" s="15" customFormat="1" ht="16.149999999999999" customHeight="1" x14ac:dyDescent="0.2">
      <c r="A22" s="591" t="s">
        <v>633</v>
      </c>
      <c r="B22" s="193" t="s">
        <v>16</v>
      </c>
      <c r="C22" s="193" t="s">
        <v>16</v>
      </c>
      <c r="D22" s="193">
        <v>12</v>
      </c>
      <c r="E22" s="193">
        <v>656</v>
      </c>
      <c r="F22" s="193">
        <v>367</v>
      </c>
      <c r="G22" s="222">
        <f t="shared" si="5"/>
        <v>1035</v>
      </c>
      <c r="H22" s="804" t="s">
        <v>634</v>
      </c>
    </row>
    <row r="23" spans="1:8" s="39" customFormat="1" ht="16.149999999999999" customHeight="1" x14ac:dyDescent="0.2">
      <c r="A23" s="508" t="s">
        <v>635</v>
      </c>
      <c r="B23" s="489">
        <v>592</v>
      </c>
      <c r="C23" s="489">
        <v>309</v>
      </c>
      <c r="D23" s="489">
        <v>226</v>
      </c>
      <c r="E23" s="489">
        <v>19660</v>
      </c>
      <c r="F23" s="489">
        <v>1098</v>
      </c>
      <c r="G23" s="485">
        <f t="shared" si="5"/>
        <v>21885</v>
      </c>
      <c r="H23" s="782" t="s">
        <v>636</v>
      </c>
    </row>
    <row r="24" spans="1:8" s="15" customFormat="1" ht="16.149999999999999" customHeight="1" x14ac:dyDescent="0.2">
      <c r="A24" s="591" t="s">
        <v>637</v>
      </c>
      <c r="B24" s="193">
        <v>4541</v>
      </c>
      <c r="C24" s="193">
        <v>213</v>
      </c>
      <c r="D24" s="193">
        <v>363</v>
      </c>
      <c r="E24" s="193">
        <v>25372</v>
      </c>
      <c r="F24" s="193">
        <v>1529</v>
      </c>
      <c r="G24" s="222">
        <f t="shared" si="5"/>
        <v>32018</v>
      </c>
      <c r="H24" s="804" t="s">
        <v>638</v>
      </c>
    </row>
    <row r="25" spans="1:8" s="15" customFormat="1" ht="16.149999999999999" customHeight="1" x14ac:dyDescent="0.2">
      <c r="A25" s="805" t="s">
        <v>318</v>
      </c>
      <c r="B25" s="645">
        <f t="shared" ref="B25:G25" si="6">SUM(B26:B33)</f>
        <v>6915</v>
      </c>
      <c r="C25" s="645">
        <f t="shared" si="6"/>
        <v>858</v>
      </c>
      <c r="D25" s="645">
        <f t="shared" si="6"/>
        <v>7843</v>
      </c>
      <c r="E25" s="645">
        <f t="shared" si="6"/>
        <v>23694</v>
      </c>
      <c r="F25" s="645">
        <f t="shared" si="6"/>
        <v>51230</v>
      </c>
      <c r="G25" s="104">
        <f t="shared" si="6"/>
        <v>90540</v>
      </c>
      <c r="H25" s="806" t="s">
        <v>640</v>
      </c>
    </row>
    <row r="26" spans="1:8" s="39" customFormat="1" ht="16.149999999999999" customHeight="1" x14ac:dyDescent="0.2">
      <c r="A26" s="508" t="s">
        <v>1568</v>
      </c>
      <c r="B26" s="489">
        <v>13</v>
      </c>
      <c r="C26" s="489" t="s">
        <v>16</v>
      </c>
      <c r="D26" s="489">
        <v>3072</v>
      </c>
      <c r="E26" s="489">
        <v>125</v>
      </c>
      <c r="F26" s="489">
        <v>16752</v>
      </c>
      <c r="G26" s="485">
        <f t="shared" ref="G26:G33" si="7">SUM(B26:F26)</f>
        <v>19962</v>
      </c>
      <c r="H26" s="782" t="s">
        <v>628</v>
      </c>
    </row>
    <row r="27" spans="1:8" s="15" customFormat="1" ht="16.149999999999999" customHeight="1" x14ac:dyDescent="0.2">
      <c r="A27" s="591" t="s">
        <v>1569</v>
      </c>
      <c r="B27" s="193">
        <v>2664</v>
      </c>
      <c r="C27" s="193" t="s">
        <v>16</v>
      </c>
      <c r="D27" s="193">
        <v>3136</v>
      </c>
      <c r="E27" s="193">
        <v>13888</v>
      </c>
      <c r="F27" s="193">
        <v>24360</v>
      </c>
      <c r="G27" s="222">
        <f t="shared" si="7"/>
        <v>44048</v>
      </c>
      <c r="H27" s="804" t="s">
        <v>629</v>
      </c>
    </row>
    <row r="28" spans="1:8" s="39" customFormat="1" ht="16.149999999999999" customHeight="1" x14ac:dyDescent="0.2">
      <c r="A28" s="508" t="s">
        <v>1764</v>
      </c>
      <c r="B28" s="489">
        <v>2860</v>
      </c>
      <c r="C28" s="489">
        <v>397</v>
      </c>
      <c r="D28" s="489">
        <v>656</v>
      </c>
      <c r="E28" s="489">
        <v>3333</v>
      </c>
      <c r="F28" s="489">
        <v>1967</v>
      </c>
      <c r="G28" s="485">
        <f t="shared" si="7"/>
        <v>9213</v>
      </c>
      <c r="H28" s="782" t="s">
        <v>630</v>
      </c>
    </row>
    <row r="29" spans="1:8" s="15" customFormat="1" ht="16.149999999999999" customHeight="1" x14ac:dyDescent="0.2">
      <c r="A29" s="591" t="s">
        <v>1765</v>
      </c>
      <c r="B29" s="193">
        <v>1372</v>
      </c>
      <c r="C29" s="193">
        <v>457</v>
      </c>
      <c r="D29" s="193">
        <v>421</v>
      </c>
      <c r="E29" s="193">
        <v>1449</v>
      </c>
      <c r="F29" s="193">
        <v>1829</v>
      </c>
      <c r="G29" s="222">
        <f t="shared" si="7"/>
        <v>5528</v>
      </c>
      <c r="H29" s="804" t="s">
        <v>631</v>
      </c>
    </row>
    <row r="30" spans="1:8" s="39" customFormat="1" ht="16.149999999999999" customHeight="1" x14ac:dyDescent="0.2">
      <c r="A30" s="508" t="s">
        <v>1766</v>
      </c>
      <c r="B30" s="489" t="s">
        <v>16</v>
      </c>
      <c r="C30" s="489" t="s">
        <v>16</v>
      </c>
      <c r="D30" s="489" t="s">
        <v>16</v>
      </c>
      <c r="E30" s="489" t="s">
        <v>16</v>
      </c>
      <c r="F30" s="489">
        <v>7</v>
      </c>
      <c r="G30" s="485">
        <f t="shared" si="7"/>
        <v>7</v>
      </c>
      <c r="H30" s="782" t="s">
        <v>632</v>
      </c>
    </row>
    <row r="31" spans="1:8" s="15" customFormat="1" ht="16.149999999999999" customHeight="1" x14ac:dyDescent="0.2">
      <c r="A31" s="591" t="s">
        <v>633</v>
      </c>
      <c r="B31" s="193" t="s">
        <v>16</v>
      </c>
      <c r="C31" s="193" t="s">
        <v>16</v>
      </c>
      <c r="D31" s="193">
        <v>14</v>
      </c>
      <c r="E31" s="193">
        <v>1390</v>
      </c>
      <c r="F31" s="193">
        <v>404</v>
      </c>
      <c r="G31" s="222">
        <f t="shared" si="7"/>
        <v>1808</v>
      </c>
      <c r="H31" s="804" t="s">
        <v>634</v>
      </c>
    </row>
    <row r="32" spans="1:8" s="39" customFormat="1" ht="16.149999999999999" customHeight="1" x14ac:dyDescent="0.2">
      <c r="A32" s="508" t="s">
        <v>635</v>
      </c>
      <c r="B32" s="489">
        <v>5</v>
      </c>
      <c r="C32" s="489">
        <v>3</v>
      </c>
      <c r="D32" s="489">
        <v>146</v>
      </c>
      <c r="E32" s="489">
        <v>2034</v>
      </c>
      <c r="F32" s="489">
        <v>2058</v>
      </c>
      <c r="G32" s="485">
        <f t="shared" si="7"/>
        <v>4246</v>
      </c>
      <c r="H32" s="782" t="s">
        <v>636</v>
      </c>
    </row>
    <row r="33" spans="1:8" s="15" customFormat="1" ht="16.149999999999999" customHeight="1" x14ac:dyDescent="0.2">
      <c r="A33" s="618" t="s">
        <v>637</v>
      </c>
      <c r="B33" s="563">
        <v>1</v>
      </c>
      <c r="C33" s="563">
        <v>1</v>
      </c>
      <c r="D33" s="563">
        <v>398</v>
      </c>
      <c r="E33" s="563">
        <v>1475</v>
      </c>
      <c r="F33" s="563">
        <v>3853</v>
      </c>
      <c r="G33" s="554">
        <f t="shared" si="7"/>
        <v>5728</v>
      </c>
      <c r="H33" s="810" t="s">
        <v>638</v>
      </c>
    </row>
    <row r="34" spans="1:8" s="15" customFormat="1" ht="16.149999999999999" customHeight="1" x14ac:dyDescent="0.2">
      <c r="A34" s="811" t="s">
        <v>641</v>
      </c>
      <c r="B34" s="812">
        <f t="shared" ref="B34:G34" si="8">SUM(B35:B42)</f>
        <v>2295</v>
      </c>
      <c r="C34" s="812">
        <f t="shared" si="8"/>
        <v>392</v>
      </c>
      <c r="D34" s="812">
        <f t="shared" si="8"/>
        <v>1429</v>
      </c>
      <c r="E34" s="812">
        <f t="shared" si="8"/>
        <v>32069</v>
      </c>
      <c r="F34" s="812">
        <f t="shared" si="8"/>
        <v>13021</v>
      </c>
      <c r="G34" s="102">
        <f t="shared" si="8"/>
        <v>49206</v>
      </c>
      <c r="H34" s="813" t="s">
        <v>642</v>
      </c>
    </row>
    <row r="35" spans="1:8" s="39" customFormat="1" ht="16.149999999999999" customHeight="1" x14ac:dyDescent="0.2">
      <c r="A35" s="508" t="s">
        <v>1568</v>
      </c>
      <c r="B35" s="489" t="s">
        <v>16</v>
      </c>
      <c r="C35" s="489" t="s">
        <v>16</v>
      </c>
      <c r="D35" s="489">
        <v>273</v>
      </c>
      <c r="E35" s="489">
        <v>64</v>
      </c>
      <c r="F35" s="489">
        <v>3610</v>
      </c>
      <c r="G35" s="485">
        <f t="shared" ref="G35:G42" si="9">SUM(B35:F35)</f>
        <v>3947</v>
      </c>
      <c r="H35" s="782" t="s">
        <v>628</v>
      </c>
    </row>
    <row r="36" spans="1:8" s="15" customFormat="1" ht="16.149999999999999" customHeight="1" x14ac:dyDescent="0.2">
      <c r="A36" s="591" t="s">
        <v>1569</v>
      </c>
      <c r="B36" s="193">
        <v>353</v>
      </c>
      <c r="C36" s="193" t="s">
        <v>16</v>
      </c>
      <c r="D36" s="193">
        <v>709</v>
      </c>
      <c r="E36" s="193">
        <v>14660</v>
      </c>
      <c r="F36" s="193">
        <v>5906</v>
      </c>
      <c r="G36" s="222">
        <f t="shared" si="9"/>
        <v>21628</v>
      </c>
      <c r="H36" s="804" t="s">
        <v>629</v>
      </c>
    </row>
    <row r="37" spans="1:8" s="39" customFormat="1" ht="16.149999999999999" customHeight="1" x14ac:dyDescent="0.2">
      <c r="A37" s="508" t="s">
        <v>1764</v>
      </c>
      <c r="B37" s="489">
        <v>1159</v>
      </c>
      <c r="C37" s="489">
        <v>125</v>
      </c>
      <c r="D37" s="489">
        <v>121</v>
      </c>
      <c r="E37" s="489">
        <v>2155</v>
      </c>
      <c r="F37" s="489">
        <v>715</v>
      </c>
      <c r="G37" s="485">
        <f t="shared" si="9"/>
        <v>4275</v>
      </c>
      <c r="H37" s="782" t="s">
        <v>630</v>
      </c>
    </row>
    <row r="38" spans="1:8" s="15" customFormat="1" ht="16.149999999999999" customHeight="1" x14ac:dyDescent="0.2">
      <c r="A38" s="591" t="s">
        <v>1765</v>
      </c>
      <c r="B38" s="193">
        <v>393</v>
      </c>
      <c r="C38" s="193">
        <v>189</v>
      </c>
      <c r="D38" s="193">
        <v>120</v>
      </c>
      <c r="E38" s="193">
        <v>1048</v>
      </c>
      <c r="F38" s="193">
        <v>708</v>
      </c>
      <c r="G38" s="222">
        <f t="shared" si="9"/>
        <v>2458</v>
      </c>
      <c r="H38" s="804" t="s">
        <v>631</v>
      </c>
    </row>
    <row r="39" spans="1:8" s="39" customFormat="1" ht="16.149999999999999" customHeight="1" x14ac:dyDescent="0.2">
      <c r="A39" s="508" t="s">
        <v>1766</v>
      </c>
      <c r="B39" s="489">
        <v>3</v>
      </c>
      <c r="C39" s="489" t="s">
        <v>16</v>
      </c>
      <c r="D39" s="489" t="s">
        <v>16</v>
      </c>
      <c r="E39" s="489" t="s">
        <v>16</v>
      </c>
      <c r="F39" s="489" t="s">
        <v>16</v>
      </c>
      <c r="G39" s="485">
        <f t="shared" si="9"/>
        <v>3</v>
      </c>
      <c r="H39" s="782" t="s">
        <v>632</v>
      </c>
    </row>
    <row r="40" spans="1:8" s="15" customFormat="1" ht="16.149999999999999" customHeight="1" x14ac:dyDescent="0.2">
      <c r="A40" s="591" t="s">
        <v>633</v>
      </c>
      <c r="B40" s="193" t="s">
        <v>16</v>
      </c>
      <c r="C40" s="193" t="s">
        <v>16</v>
      </c>
      <c r="D40" s="193">
        <v>7</v>
      </c>
      <c r="E40" s="193">
        <v>263</v>
      </c>
      <c r="F40" s="193">
        <v>55</v>
      </c>
      <c r="G40" s="222">
        <f t="shared" si="9"/>
        <v>325</v>
      </c>
      <c r="H40" s="804" t="s">
        <v>634</v>
      </c>
    </row>
    <row r="41" spans="1:8" s="39" customFormat="1" ht="16.149999999999999" customHeight="1" x14ac:dyDescent="0.2">
      <c r="A41" s="508" t="s">
        <v>635</v>
      </c>
      <c r="B41" s="489">
        <v>128</v>
      </c>
      <c r="C41" s="489">
        <v>16</v>
      </c>
      <c r="D41" s="489">
        <v>48</v>
      </c>
      <c r="E41" s="489">
        <v>4720</v>
      </c>
      <c r="F41" s="489">
        <v>741</v>
      </c>
      <c r="G41" s="485">
        <f t="shared" si="9"/>
        <v>5653</v>
      </c>
      <c r="H41" s="782" t="s">
        <v>636</v>
      </c>
    </row>
    <row r="42" spans="1:8" s="15" customFormat="1" ht="16.149999999999999" customHeight="1" x14ac:dyDescent="0.2">
      <c r="A42" s="591" t="s">
        <v>637</v>
      </c>
      <c r="B42" s="193">
        <v>259</v>
      </c>
      <c r="C42" s="193">
        <v>62</v>
      </c>
      <c r="D42" s="193">
        <v>151</v>
      </c>
      <c r="E42" s="193">
        <v>9159</v>
      </c>
      <c r="F42" s="193">
        <v>1286</v>
      </c>
      <c r="G42" s="222">
        <f t="shared" si="9"/>
        <v>10917</v>
      </c>
      <c r="H42" s="804" t="s">
        <v>638</v>
      </c>
    </row>
    <row r="43" spans="1:8" s="15" customFormat="1" ht="16.149999999999999" customHeight="1" x14ac:dyDescent="0.2">
      <c r="A43" s="805" t="s">
        <v>320</v>
      </c>
      <c r="B43" s="645">
        <f t="shared" ref="B43:G43" si="10">SUM(B44:B50)</f>
        <v>1672</v>
      </c>
      <c r="C43" s="645">
        <f t="shared" si="10"/>
        <v>272</v>
      </c>
      <c r="D43" s="645">
        <f t="shared" si="10"/>
        <v>1014</v>
      </c>
      <c r="E43" s="645">
        <f t="shared" si="10"/>
        <v>1240</v>
      </c>
      <c r="F43" s="645">
        <f t="shared" si="10"/>
        <v>10537</v>
      </c>
      <c r="G43" s="104">
        <f t="shared" si="10"/>
        <v>14735</v>
      </c>
      <c r="H43" s="806" t="s">
        <v>643</v>
      </c>
    </row>
    <row r="44" spans="1:8" s="39" customFormat="1" ht="16.149999999999999" customHeight="1" x14ac:dyDescent="0.2">
      <c r="A44" s="508" t="s">
        <v>1568</v>
      </c>
      <c r="B44" s="489" t="s">
        <v>16</v>
      </c>
      <c r="C44" s="489" t="s">
        <v>16</v>
      </c>
      <c r="D44" s="489">
        <v>325</v>
      </c>
      <c r="E44" s="489">
        <v>12</v>
      </c>
      <c r="F44" s="489">
        <v>4520</v>
      </c>
      <c r="G44" s="485">
        <f t="shared" ref="G44:G50" si="11">SUM(B44:F44)</f>
        <v>4857</v>
      </c>
      <c r="H44" s="782" t="s">
        <v>628</v>
      </c>
    </row>
    <row r="45" spans="1:8" s="15" customFormat="1" ht="16.149999999999999" customHeight="1" x14ac:dyDescent="0.2">
      <c r="A45" s="591" t="s">
        <v>1569</v>
      </c>
      <c r="B45" s="193">
        <v>511</v>
      </c>
      <c r="C45" s="193" t="s">
        <v>16</v>
      </c>
      <c r="D45" s="193">
        <v>447</v>
      </c>
      <c r="E45" s="193">
        <v>609</v>
      </c>
      <c r="F45" s="193">
        <v>3518</v>
      </c>
      <c r="G45" s="222">
        <f t="shared" si="11"/>
        <v>5085</v>
      </c>
      <c r="H45" s="804" t="s">
        <v>629</v>
      </c>
    </row>
    <row r="46" spans="1:8" s="39" customFormat="1" ht="16.149999999999999" customHeight="1" x14ac:dyDescent="0.2">
      <c r="A46" s="508" t="s">
        <v>1764</v>
      </c>
      <c r="B46" s="489">
        <v>700</v>
      </c>
      <c r="C46" s="489">
        <v>86</v>
      </c>
      <c r="D46" s="489">
        <v>62</v>
      </c>
      <c r="E46" s="489">
        <v>225</v>
      </c>
      <c r="F46" s="489">
        <v>485</v>
      </c>
      <c r="G46" s="485">
        <f t="shared" si="11"/>
        <v>1558</v>
      </c>
      <c r="H46" s="782" t="s">
        <v>630</v>
      </c>
    </row>
    <row r="47" spans="1:8" s="15" customFormat="1" ht="16.149999999999999" customHeight="1" x14ac:dyDescent="0.2">
      <c r="A47" s="591" t="s">
        <v>1765</v>
      </c>
      <c r="B47" s="193">
        <v>360</v>
      </c>
      <c r="C47" s="193">
        <v>166</v>
      </c>
      <c r="D47" s="193">
        <v>59</v>
      </c>
      <c r="E47" s="193">
        <v>121</v>
      </c>
      <c r="F47" s="193">
        <v>447</v>
      </c>
      <c r="G47" s="222">
        <f t="shared" si="11"/>
        <v>1153</v>
      </c>
      <c r="H47" s="804" t="s">
        <v>631</v>
      </c>
    </row>
    <row r="48" spans="1:8" s="39" customFormat="1" ht="16.149999999999999" customHeight="1" x14ac:dyDescent="0.2">
      <c r="A48" s="508" t="s">
        <v>633</v>
      </c>
      <c r="B48" s="489" t="s">
        <v>16</v>
      </c>
      <c r="C48" s="489" t="s">
        <v>16</v>
      </c>
      <c r="D48" s="489">
        <v>2</v>
      </c>
      <c r="E48" s="489">
        <v>68</v>
      </c>
      <c r="F48" s="489">
        <v>57</v>
      </c>
      <c r="G48" s="485">
        <f t="shared" si="11"/>
        <v>127</v>
      </c>
      <c r="H48" s="782" t="s">
        <v>634</v>
      </c>
    </row>
    <row r="49" spans="1:8" s="15" customFormat="1" ht="16.149999999999999" customHeight="1" x14ac:dyDescent="0.2">
      <c r="A49" s="591" t="s">
        <v>635</v>
      </c>
      <c r="B49" s="193">
        <v>35</v>
      </c>
      <c r="C49" s="193">
        <v>2</v>
      </c>
      <c r="D49" s="193">
        <v>36</v>
      </c>
      <c r="E49" s="193">
        <v>62</v>
      </c>
      <c r="F49" s="193">
        <v>630</v>
      </c>
      <c r="G49" s="222">
        <f t="shared" si="11"/>
        <v>765</v>
      </c>
      <c r="H49" s="804" t="s">
        <v>636</v>
      </c>
    </row>
    <row r="50" spans="1:8" s="39" customFormat="1" ht="16.149999999999999" customHeight="1" x14ac:dyDescent="0.2">
      <c r="A50" s="508" t="s">
        <v>637</v>
      </c>
      <c r="B50" s="489">
        <v>66</v>
      </c>
      <c r="C50" s="489">
        <v>18</v>
      </c>
      <c r="D50" s="489">
        <v>83</v>
      </c>
      <c r="E50" s="489">
        <v>143</v>
      </c>
      <c r="F50" s="489">
        <v>880</v>
      </c>
      <c r="G50" s="485">
        <f t="shared" si="11"/>
        <v>1190</v>
      </c>
      <c r="H50" s="782" t="s">
        <v>638</v>
      </c>
    </row>
    <row r="51" spans="1:8" s="15" customFormat="1" ht="16.149999999999999" customHeight="1" x14ac:dyDescent="0.2">
      <c r="A51" s="805" t="s">
        <v>644</v>
      </c>
      <c r="B51" s="645">
        <f t="shared" ref="B51:G51" si="12">SUM(B52:B58)</f>
        <v>3183</v>
      </c>
      <c r="C51" s="645">
        <f t="shared" si="12"/>
        <v>100</v>
      </c>
      <c r="D51" s="645">
        <f t="shared" si="12"/>
        <v>1040</v>
      </c>
      <c r="E51" s="645">
        <f t="shared" si="12"/>
        <v>4717</v>
      </c>
      <c r="F51" s="645">
        <f t="shared" si="12"/>
        <v>6845</v>
      </c>
      <c r="G51" s="104">
        <f t="shared" si="12"/>
        <v>15885</v>
      </c>
      <c r="H51" s="806" t="s">
        <v>645</v>
      </c>
    </row>
    <row r="52" spans="1:8" s="39" customFormat="1" ht="16.149999999999999" customHeight="1" x14ac:dyDescent="0.2">
      <c r="A52" s="508" t="s">
        <v>1568</v>
      </c>
      <c r="B52" s="489" t="s">
        <v>16</v>
      </c>
      <c r="C52" s="489" t="s">
        <v>16</v>
      </c>
      <c r="D52" s="489">
        <v>266</v>
      </c>
      <c r="E52" s="489">
        <v>1</v>
      </c>
      <c r="F52" s="489">
        <v>1528</v>
      </c>
      <c r="G52" s="485">
        <f t="shared" ref="G52:G58" si="13">SUM(B52:F52)</f>
        <v>1795</v>
      </c>
      <c r="H52" s="782" t="s">
        <v>628</v>
      </c>
    </row>
    <row r="53" spans="1:8" s="15" customFormat="1" ht="16.149999999999999" customHeight="1" x14ac:dyDescent="0.2">
      <c r="A53" s="591" t="s">
        <v>1569</v>
      </c>
      <c r="B53" s="193">
        <v>317</v>
      </c>
      <c r="C53" s="193" t="s">
        <v>16</v>
      </c>
      <c r="D53" s="193">
        <v>390</v>
      </c>
      <c r="E53" s="193">
        <v>2503</v>
      </c>
      <c r="F53" s="193">
        <v>3301</v>
      </c>
      <c r="G53" s="222">
        <f t="shared" si="13"/>
        <v>6511</v>
      </c>
      <c r="H53" s="804" t="s">
        <v>629</v>
      </c>
    </row>
    <row r="54" spans="1:8" s="39" customFormat="1" ht="16.149999999999999" customHeight="1" x14ac:dyDescent="0.2">
      <c r="A54" s="508" t="s">
        <v>1764</v>
      </c>
      <c r="B54" s="489">
        <v>1223</v>
      </c>
      <c r="C54" s="489">
        <v>29</v>
      </c>
      <c r="D54" s="489">
        <v>88</v>
      </c>
      <c r="E54" s="489">
        <v>308</v>
      </c>
      <c r="F54" s="489">
        <v>396</v>
      </c>
      <c r="G54" s="485">
        <f t="shared" si="13"/>
        <v>2044</v>
      </c>
      <c r="H54" s="782" t="s">
        <v>630</v>
      </c>
    </row>
    <row r="55" spans="1:8" s="15" customFormat="1" ht="16.149999999999999" customHeight="1" x14ac:dyDescent="0.2">
      <c r="A55" s="591" t="s">
        <v>1765</v>
      </c>
      <c r="B55" s="193">
        <v>616</v>
      </c>
      <c r="C55" s="193">
        <v>70</v>
      </c>
      <c r="D55" s="193">
        <v>86</v>
      </c>
      <c r="E55" s="193">
        <v>196</v>
      </c>
      <c r="F55" s="193">
        <v>373</v>
      </c>
      <c r="G55" s="222">
        <f t="shared" si="13"/>
        <v>1341</v>
      </c>
      <c r="H55" s="804" t="s">
        <v>631</v>
      </c>
    </row>
    <row r="56" spans="1:8" s="39" customFormat="1" ht="16.149999999999999" customHeight="1" x14ac:dyDescent="0.2">
      <c r="A56" s="508" t="s">
        <v>633</v>
      </c>
      <c r="B56" s="489" t="s">
        <v>16</v>
      </c>
      <c r="C56" s="489" t="s">
        <v>16</v>
      </c>
      <c r="D56" s="489">
        <v>6</v>
      </c>
      <c r="E56" s="489">
        <v>149</v>
      </c>
      <c r="F56" s="489">
        <v>42</v>
      </c>
      <c r="G56" s="485">
        <f t="shared" si="13"/>
        <v>197</v>
      </c>
      <c r="H56" s="782" t="s">
        <v>634</v>
      </c>
    </row>
    <row r="57" spans="1:8" s="15" customFormat="1" ht="16.149999999999999" customHeight="1" x14ac:dyDescent="0.2">
      <c r="A57" s="591" t="s">
        <v>635</v>
      </c>
      <c r="B57" s="193">
        <v>90</v>
      </c>
      <c r="C57" s="193" t="s">
        <v>16</v>
      </c>
      <c r="D57" s="193">
        <v>76</v>
      </c>
      <c r="E57" s="193">
        <v>729</v>
      </c>
      <c r="F57" s="193">
        <v>275</v>
      </c>
      <c r="G57" s="222">
        <f t="shared" si="13"/>
        <v>1170</v>
      </c>
      <c r="H57" s="804" t="s">
        <v>636</v>
      </c>
    </row>
    <row r="58" spans="1:8" s="39" customFormat="1" ht="16.149999999999999" customHeight="1" x14ac:dyDescent="0.2">
      <c r="A58" s="814" t="s">
        <v>637</v>
      </c>
      <c r="B58" s="512">
        <v>937</v>
      </c>
      <c r="C58" s="512">
        <v>1</v>
      </c>
      <c r="D58" s="512">
        <v>128</v>
      </c>
      <c r="E58" s="512">
        <v>831</v>
      </c>
      <c r="F58" s="512">
        <v>930</v>
      </c>
      <c r="G58" s="513">
        <f t="shared" si="13"/>
        <v>2827</v>
      </c>
      <c r="H58" s="815" t="s">
        <v>638</v>
      </c>
    </row>
    <row r="59" spans="1:8" s="15" customFormat="1" ht="16.149999999999999" customHeight="1" x14ac:dyDescent="0.2">
      <c r="A59" s="811" t="s">
        <v>322</v>
      </c>
      <c r="B59" s="812">
        <f t="shared" ref="B59:G59" si="14">SUM(B60:B66)</f>
        <v>1054</v>
      </c>
      <c r="C59" s="812">
        <f t="shared" si="14"/>
        <v>43</v>
      </c>
      <c r="D59" s="812">
        <f t="shared" si="14"/>
        <v>423</v>
      </c>
      <c r="E59" s="812">
        <f t="shared" si="14"/>
        <v>160</v>
      </c>
      <c r="F59" s="812">
        <f t="shared" si="14"/>
        <v>967</v>
      </c>
      <c r="G59" s="102">
        <f t="shared" si="14"/>
        <v>2647</v>
      </c>
      <c r="H59" s="813" t="s">
        <v>646</v>
      </c>
    </row>
    <row r="60" spans="1:8" s="39" customFormat="1" ht="16.149999999999999" customHeight="1" x14ac:dyDescent="0.2">
      <c r="A60" s="508" t="s">
        <v>1568</v>
      </c>
      <c r="B60" s="489">
        <v>1</v>
      </c>
      <c r="C60" s="489" t="s">
        <v>16</v>
      </c>
      <c r="D60" s="489">
        <v>97</v>
      </c>
      <c r="E60" s="489" t="s">
        <v>16</v>
      </c>
      <c r="F60" s="489">
        <v>266</v>
      </c>
      <c r="G60" s="485">
        <f t="shared" ref="G60:G66" si="15">SUM(B60:F60)</f>
        <v>364</v>
      </c>
      <c r="H60" s="782" t="s">
        <v>628</v>
      </c>
    </row>
    <row r="61" spans="1:8" s="15" customFormat="1" ht="16.149999999999999" customHeight="1" x14ac:dyDescent="0.2">
      <c r="A61" s="591" t="s">
        <v>1569</v>
      </c>
      <c r="B61" s="193">
        <v>43</v>
      </c>
      <c r="C61" s="193" t="s">
        <v>16</v>
      </c>
      <c r="D61" s="193">
        <v>93</v>
      </c>
      <c r="E61" s="193">
        <v>45</v>
      </c>
      <c r="F61" s="193">
        <v>229</v>
      </c>
      <c r="G61" s="222">
        <f t="shared" si="15"/>
        <v>410</v>
      </c>
      <c r="H61" s="804" t="s">
        <v>629</v>
      </c>
    </row>
    <row r="62" spans="1:8" s="39" customFormat="1" ht="16.149999999999999" customHeight="1" x14ac:dyDescent="0.2">
      <c r="A62" s="508" t="s">
        <v>1764</v>
      </c>
      <c r="B62" s="489">
        <v>302</v>
      </c>
      <c r="C62" s="489">
        <v>24</v>
      </c>
      <c r="D62" s="489">
        <v>37</v>
      </c>
      <c r="E62" s="489">
        <v>13</v>
      </c>
      <c r="F62" s="489">
        <v>56</v>
      </c>
      <c r="G62" s="485">
        <f t="shared" si="15"/>
        <v>432</v>
      </c>
      <c r="H62" s="782" t="s">
        <v>630</v>
      </c>
    </row>
    <row r="63" spans="1:8" s="15" customFormat="1" ht="16.149999999999999" customHeight="1" x14ac:dyDescent="0.2">
      <c r="A63" s="591" t="s">
        <v>1765</v>
      </c>
      <c r="B63" s="193">
        <v>162</v>
      </c>
      <c r="C63" s="193">
        <v>19</v>
      </c>
      <c r="D63" s="193">
        <v>32</v>
      </c>
      <c r="E63" s="193">
        <v>10</v>
      </c>
      <c r="F63" s="193">
        <v>31</v>
      </c>
      <c r="G63" s="222">
        <f t="shared" si="15"/>
        <v>254</v>
      </c>
      <c r="H63" s="804" t="s">
        <v>631</v>
      </c>
    </row>
    <row r="64" spans="1:8" s="39" customFormat="1" ht="16.149999999999999" customHeight="1" x14ac:dyDescent="0.2">
      <c r="A64" s="508" t="s">
        <v>633</v>
      </c>
      <c r="B64" s="489" t="s">
        <v>16</v>
      </c>
      <c r="C64" s="489" t="s">
        <v>16</v>
      </c>
      <c r="D64" s="489">
        <v>1</v>
      </c>
      <c r="E64" s="489">
        <v>13</v>
      </c>
      <c r="F64" s="489">
        <v>12</v>
      </c>
      <c r="G64" s="485">
        <f t="shared" si="15"/>
        <v>26</v>
      </c>
      <c r="H64" s="782" t="s">
        <v>634</v>
      </c>
    </row>
    <row r="65" spans="1:8" s="15" customFormat="1" ht="16.149999999999999" customHeight="1" x14ac:dyDescent="0.2">
      <c r="A65" s="591" t="s">
        <v>635</v>
      </c>
      <c r="B65" s="193">
        <v>136</v>
      </c>
      <c r="C65" s="193" t="s">
        <v>16</v>
      </c>
      <c r="D65" s="193">
        <v>78</v>
      </c>
      <c r="E65" s="193">
        <v>53</v>
      </c>
      <c r="F65" s="193">
        <v>186</v>
      </c>
      <c r="G65" s="222">
        <f t="shared" si="15"/>
        <v>453</v>
      </c>
      <c r="H65" s="804" t="s">
        <v>636</v>
      </c>
    </row>
    <row r="66" spans="1:8" s="39" customFormat="1" ht="16.149999999999999" customHeight="1" x14ac:dyDescent="0.2">
      <c r="A66" s="508" t="s">
        <v>637</v>
      </c>
      <c r="B66" s="489">
        <v>410</v>
      </c>
      <c r="C66" s="489" t="s">
        <v>16</v>
      </c>
      <c r="D66" s="489">
        <v>85</v>
      </c>
      <c r="E66" s="489">
        <v>26</v>
      </c>
      <c r="F66" s="489">
        <v>187</v>
      </c>
      <c r="G66" s="485">
        <f t="shared" si="15"/>
        <v>708</v>
      </c>
      <c r="H66" s="782" t="s">
        <v>638</v>
      </c>
    </row>
    <row r="67" spans="1:8" s="15" customFormat="1" ht="16.149999999999999" customHeight="1" x14ac:dyDescent="0.2">
      <c r="A67" s="805" t="s">
        <v>511</v>
      </c>
      <c r="B67" s="645">
        <f t="shared" ref="B67:G67" si="16">SUM(B68:B74)</f>
        <v>1245</v>
      </c>
      <c r="C67" s="645">
        <f t="shared" si="16"/>
        <v>237</v>
      </c>
      <c r="D67" s="645">
        <f t="shared" si="16"/>
        <v>555</v>
      </c>
      <c r="E67" s="645">
        <f t="shared" si="16"/>
        <v>4426</v>
      </c>
      <c r="F67" s="645">
        <f t="shared" si="16"/>
        <v>10840</v>
      </c>
      <c r="G67" s="104">
        <f t="shared" si="16"/>
        <v>17303</v>
      </c>
      <c r="H67" s="806" t="s">
        <v>1121</v>
      </c>
    </row>
    <row r="68" spans="1:8" s="39" customFormat="1" ht="16.149999999999999" customHeight="1" x14ac:dyDescent="0.2">
      <c r="A68" s="508" t="s">
        <v>1568</v>
      </c>
      <c r="B68" s="489" t="s">
        <v>16</v>
      </c>
      <c r="C68" s="489" t="s">
        <v>16</v>
      </c>
      <c r="D68" s="489">
        <v>262</v>
      </c>
      <c r="E68" s="489">
        <v>29</v>
      </c>
      <c r="F68" s="489">
        <v>5301</v>
      </c>
      <c r="G68" s="485">
        <f t="shared" ref="G68:G74" si="17">SUM(B68:F68)</f>
        <v>5592</v>
      </c>
      <c r="H68" s="782" t="s">
        <v>628</v>
      </c>
    </row>
    <row r="69" spans="1:8" s="15" customFormat="1" ht="16.149999999999999" customHeight="1" x14ac:dyDescent="0.2">
      <c r="A69" s="591" t="s">
        <v>1569</v>
      </c>
      <c r="B69" s="193">
        <v>324</v>
      </c>
      <c r="C69" s="193">
        <v>39</v>
      </c>
      <c r="D69" s="193">
        <v>108</v>
      </c>
      <c r="E69" s="193">
        <v>2608</v>
      </c>
      <c r="F69" s="193">
        <v>3266</v>
      </c>
      <c r="G69" s="222">
        <f t="shared" si="17"/>
        <v>6345</v>
      </c>
      <c r="H69" s="804" t="s">
        <v>629</v>
      </c>
    </row>
    <row r="70" spans="1:8" s="39" customFormat="1" ht="16.149999999999999" customHeight="1" x14ac:dyDescent="0.2">
      <c r="A70" s="508" t="s">
        <v>1764</v>
      </c>
      <c r="B70" s="489">
        <v>283</v>
      </c>
      <c r="C70" s="489">
        <v>29</v>
      </c>
      <c r="D70" s="489">
        <v>50</v>
      </c>
      <c r="E70" s="489">
        <v>55</v>
      </c>
      <c r="F70" s="489">
        <v>385</v>
      </c>
      <c r="G70" s="485">
        <f t="shared" si="17"/>
        <v>802</v>
      </c>
      <c r="H70" s="782" t="s">
        <v>630</v>
      </c>
    </row>
    <row r="71" spans="1:8" s="15" customFormat="1" ht="16.149999999999999" customHeight="1" x14ac:dyDescent="0.2">
      <c r="A71" s="591" t="s">
        <v>1765</v>
      </c>
      <c r="B71" s="193">
        <v>94</v>
      </c>
      <c r="C71" s="193">
        <v>35</v>
      </c>
      <c r="D71" s="193">
        <v>21</v>
      </c>
      <c r="E71" s="193">
        <v>13</v>
      </c>
      <c r="F71" s="193">
        <v>169</v>
      </c>
      <c r="G71" s="222">
        <f t="shared" si="17"/>
        <v>332</v>
      </c>
      <c r="H71" s="804" t="s">
        <v>631</v>
      </c>
    </row>
    <row r="72" spans="1:8" s="39" customFormat="1" ht="16.149999999999999" customHeight="1" x14ac:dyDescent="0.2">
      <c r="A72" s="508" t="s">
        <v>633</v>
      </c>
      <c r="B72" s="489" t="s">
        <v>16</v>
      </c>
      <c r="C72" s="489" t="s">
        <v>16</v>
      </c>
      <c r="D72" s="489">
        <v>2</v>
      </c>
      <c r="E72" s="489">
        <v>43</v>
      </c>
      <c r="F72" s="489">
        <v>47</v>
      </c>
      <c r="G72" s="485">
        <f t="shared" si="17"/>
        <v>92</v>
      </c>
      <c r="H72" s="782" t="s">
        <v>634</v>
      </c>
    </row>
    <row r="73" spans="1:8" s="15" customFormat="1" ht="16.149999999999999" customHeight="1" x14ac:dyDescent="0.2">
      <c r="A73" s="591" t="s">
        <v>635</v>
      </c>
      <c r="B73" s="193">
        <v>86</v>
      </c>
      <c r="C73" s="193">
        <v>16</v>
      </c>
      <c r="D73" s="193">
        <v>23</v>
      </c>
      <c r="E73" s="193">
        <v>694</v>
      </c>
      <c r="F73" s="193">
        <v>433</v>
      </c>
      <c r="G73" s="222">
        <f t="shared" si="17"/>
        <v>1252</v>
      </c>
      <c r="H73" s="804" t="s">
        <v>636</v>
      </c>
    </row>
    <row r="74" spans="1:8" s="39" customFormat="1" ht="16.149999999999999" customHeight="1" x14ac:dyDescent="0.2">
      <c r="A74" s="508" t="s">
        <v>637</v>
      </c>
      <c r="B74" s="489">
        <v>458</v>
      </c>
      <c r="C74" s="489">
        <v>118</v>
      </c>
      <c r="D74" s="489">
        <v>89</v>
      </c>
      <c r="E74" s="489">
        <v>984</v>
      </c>
      <c r="F74" s="489">
        <v>1239</v>
      </c>
      <c r="G74" s="485">
        <f t="shared" si="17"/>
        <v>2888</v>
      </c>
      <c r="H74" s="782" t="s">
        <v>638</v>
      </c>
    </row>
    <row r="75" spans="1:8" s="15" customFormat="1" ht="16.149999999999999" customHeight="1" x14ac:dyDescent="0.2">
      <c r="A75" s="805" t="s">
        <v>222</v>
      </c>
      <c r="B75" s="645">
        <f t="shared" ref="B75:G75" si="18">SUM(B76:B83)</f>
        <v>6826</v>
      </c>
      <c r="C75" s="645">
        <f t="shared" si="18"/>
        <v>497</v>
      </c>
      <c r="D75" s="645">
        <f t="shared" si="18"/>
        <v>823</v>
      </c>
      <c r="E75" s="645">
        <f t="shared" si="18"/>
        <v>2912</v>
      </c>
      <c r="F75" s="645">
        <f>SUM(F76:F83)</f>
        <v>1837</v>
      </c>
      <c r="G75" s="104">
        <f t="shared" si="18"/>
        <v>12895</v>
      </c>
      <c r="H75" s="806" t="s">
        <v>647</v>
      </c>
    </row>
    <row r="76" spans="1:8" s="39" customFormat="1" ht="16.149999999999999" customHeight="1" x14ac:dyDescent="0.2">
      <c r="A76" s="508" t="s">
        <v>1568</v>
      </c>
      <c r="B76" s="489">
        <v>2</v>
      </c>
      <c r="C76" s="489" t="s">
        <v>16</v>
      </c>
      <c r="D76" s="489">
        <v>403</v>
      </c>
      <c r="E76" s="489">
        <v>3</v>
      </c>
      <c r="F76" s="489">
        <v>656</v>
      </c>
      <c r="G76" s="485">
        <f t="shared" ref="G76:G83" si="19">SUM(B76:F76)</f>
        <v>1064</v>
      </c>
      <c r="H76" s="782" t="s">
        <v>628</v>
      </c>
    </row>
    <row r="77" spans="1:8" s="15" customFormat="1" ht="16.149999999999999" customHeight="1" x14ac:dyDescent="0.2">
      <c r="A77" s="591" t="s">
        <v>1569</v>
      </c>
      <c r="B77" s="193">
        <v>558</v>
      </c>
      <c r="C77" s="193" t="s">
        <v>16</v>
      </c>
      <c r="D77" s="193">
        <v>203</v>
      </c>
      <c r="E77" s="193">
        <v>590</v>
      </c>
      <c r="F77" s="193">
        <v>724</v>
      </c>
      <c r="G77" s="222">
        <f t="shared" si="19"/>
        <v>2075</v>
      </c>
      <c r="H77" s="804" t="s">
        <v>629</v>
      </c>
    </row>
    <row r="78" spans="1:8" s="39" customFormat="1" ht="16.149999999999999" customHeight="1" x14ac:dyDescent="0.2">
      <c r="A78" s="508" t="s">
        <v>1764</v>
      </c>
      <c r="B78" s="489">
        <v>1896</v>
      </c>
      <c r="C78" s="489">
        <v>198</v>
      </c>
      <c r="D78" s="489">
        <v>57</v>
      </c>
      <c r="E78" s="489">
        <v>305</v>
      </c>
      <c r="F78" s="489">
        <v>44</v>
      </c>
      <c r="G78" s="485">
        <f t="shared" si="19"/>
        <v>2500</v>
      </c>
      <c r="H78" s="782" t="s">
        <v>630</v>
      </c>
    </row>
    <row r="79" spans="1:8" s="15" customFormat="1" ht="16.149999999999999" customHeight="1" x14ac:dyDescent="0.2">
      <c r="A79" s="591" t="s">
        <v>1765</v>
      </c>
      <c r="B79" s="193">
        <v>675</v>
      </c>
      <c r="C79" s="193">
        <v>167</v>
      </c>
      <c r="D79" s="193">
        <v>18</v>
      </c>
      <c r="E79" s="193">
        <v>60</v>
      </c>
      <c r="F79" s="193">
        <v>11</v>
      </c>
      <c r="G79" s="222">
        <f t="shared" si="19"/>
        <v>931</v>
      </c>
      <c r="H79" s="804" t="s">
        <v>631</v>
      </c>
    </row>
    <row r="80" spans="1:8" s="39" customFormat="1" ht="16.149999999999999" customHeight="1" x14ac:dyDescent="0.2">
      <c r="A80" s="508" t="s">
        <v>1766</v>
      </c>
      <c r="B80" s="489">
        <v>1</v>
      </c>
      <c r="C80" s="489" t="s">
        <v>16</v>
      </c>
      <c r="D80" s="489" t="s">
        <v>16</v>
      </c>
      <c r="E80" s="489" t="s">
        <v>16</v>
      </c>
      <c r="F80" s="489" t="s">
        <v>16</v>
      </c>
      <c r="G80" s="485">
        <f t="shared" si="19"/>
        <v>1</v>
      </c>
      <c r="H80" s="782" t="s">
        <v>632</v>
      </c>
    </row>
    <row r="81" spans="1:8" s="15" customFormat="1" ht="16.149999999999999" customHeight="1" x14ac:dyDescent="0.2">
      <c r="A81" s="591" t="s">
        <v>633</v>
      </c>
      <c r="B81" s="193" t="s">
        <v>16</v>
      </c>
      <c r="C81" s="193" t="s">
        <v>16</v>
      </c>
      <c r="D81" s="193">
        <v>1</v>
      </c>
      <c r="E81" s="193">
        <v>10</v>
      </c>
      <c r="F81" s="193">
        <v>4</v>
      </c>
      <c r="G81" s="222">
        <f t="shared" si="19"/>
        <v>15</v>
      </c>
      <c r="H81" s="804" t="s">
        <v>634</v>
      </c>
    </row>
    <row r="82" spans="1:8" s="39" customFormat="1" ht="16.149999999999999" customHeight="1" x14ac:dyDescent="0.2">
      <c r="A82" s="508" t="s">
        <v>635</v>
      </c>
      <c r="B82" s="489">
        <v>414</v>
      </c>
      <c r="C82" s="489">
        <v>72</v>
      </c>
      <c r="D82" s="489">
        <v>87</v>
      </c>
      <c r="E82" s="489">
        <v>555</v>
      </c>
      <c r="F82" s="489">
        <v>194</v>
      </c>
      <c r="G82" s="485">
        <f t="shared" si="19"/>
        <v>1322</v>
      </c>
      <c r="H82" s="782" t="s">
        <v>636</v>
      </c>
    </row>
    <row r="83" spans="1:8" s="15" customFormat="1" ht="16.149999999999999" customHeight="1" x14ac:dyDescent="0.2">
      <c r="A83" s="595" t="s">
        <v>637</v>
      </c>
      <c r="B83" s="196">
        <v>3280</v>
      </c>
      <c r="C83" s="196">
        <v>60</v>
      </c>
      <c r="D83" s="196">
        <v>54</v>
      </c>
      <c r="E83" s="196">
        <v>1389</v>
      </c>
      <c r="F83" s="196">
        <v>204</v>
      </c>
      <c r="G83" s="488">
        <f t="shared" si="19"/>
        <v>4987</v>
      </c>
      <c r="H83" s="816" t="s">
        <v>638</v>
      </c>
    </row>
  </sheetData>
  <mergeCells count="6">
    <mergeCell ref="A1:H1"/>
    <mergeCell ref="A2:H2"/>
    <mergeCell ref="A3:H3"/>
    <mergeCell ref="A5:A6"/>
    <mergeCell ref="B5:G5"/>
    <mergeCell ref="H5:H6"/>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33" max="7" man="1"/>
    <brk id="58"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549D-B8D3-46BF-BDC2-636123D93D44}">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1429</v>
      </c>
      <c r="I42" s="1435" t="s">
        <v>1430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5020-8D18-42D7-B6BC-42D863C235E7}">
  <sheetPr>
    <tabColor theme="8" tint="-0.249977111117893"/>
    <pageSetUpPr fitToPage="1"/>
  </sheetPr>
  <dimension ref="A1:P25"/>
  <sheetViews>
    <sheetView view="pageBreakPreview" zoomScale="60" zoomScaleNormal="100" workbookViewId="0">
      <selection activeCell="A90" sqref="A90"/>
    </sheetView>
  </sheetViews>
  <sheetFormatPr defaultColWidth="9.125" defaultRowHeight="12.75" x14ac:dyDescent="0.2"/>
  <cols>
    <col min="1" max="1" width="5.75" style="6" customWidth="1"/>
    <col min="2" max="2" width="30.75" style="6" customWidth="1"/>
    <col min="3" max="11" width="9.75" style="6" customWidth="1"/>
    <col min="12" max="12" width="30.75" style="6" customWidth="1"/>
    <col min="13" max="13" width="5.75" style="6" customWidth="1"/>
    <col min="14" max="16384" width="9.125" style="6"/>
  </cols>
  <sheetData>
    <row r="1" spans="1:16" s="1" customFormat="1" ht="21" customHeight="1" x14ac:dyDescent="0.25">
      <c r="A1" s="1706" t="s">
        <v>648</v>
      </c>
      <c r="B1" s="1706"/>
      <c r="C1" s="1706"/>
      <c r="D1" s="1706"/>
      <c r="E1" s="1706"/>
      <c r="F1" s="1706"/>
      <c r="G1" s="1706"/>
      <c r="H1" s="1706"/>
      <c r="I1" s="1706"/>
      <c r="J1" s="1706"/>
      <c r="K1" s="1706"/>
      <c r="L1" s="1706"/>
      <c r="M1" s="1706"/>
    </row>
    <row r="2" spans="1:16" s="1" customFormat="1" ht="21" customHeight="1" x14ac:dyDescent="0.2">
      <c r="A2" s="1707" t="s">
        <v>929</v>
      </c>
      <c r="B2" s="1707"/>
      <c r="C2" s="1707"/>
      <c r="D2" s="1707"/>
      <c r="E2" s="1707"/>
      <c r="F2" s="1707"/>
      <c r="G2" s="1707"/>
      <c r="H2" s="1707"/>
      <c r="I2" s="1707"/>
      <c r="J2" s="1707"/>
      <c r="K2" s="1707"/>
      <c r="L2" s="1707"/>
      <c r="M2" s="1707"/>
      <c r="P2" s="1" t="s">
        <v>649</v>
      </c>
    </row>
    <row r="3" spans="1:16" s="1" customFormat="1" ht="21" customHeight="1" x14ac:dyDescent="0.2">
      <c r="A3" s="1708" t="s">
        <v>1721</v>
      </c>
      <c r="B3" s="1708"/>
      <c r="C3" s="1708"/>
      <c r="D3" s="1708"/>
      <c r="E3" s="1708"/>
      <c r="F3" s="1708"/>
      <c r="G3" s="1708"/>
      <c r="H3" s="1708"/>
      <c r="I3" s="1708"/>
      <c r="J3" s="1708"/>
      <c r="K3" s="1708"/>
      <c r="L3" s="1708"/>
      <c r="M3" s="1708"/>
    </row>
    <row r="4" spans="1:16" s="15" customFormat="1" x14ac:dyDescent="0.2">
      <c r="A4" s="1895" t="s">
        <v>529</v>
      </c>
      <c r="B4" s="1896"/>
      <c r="C4" s="743"/>
      <c r="D4" s="743"/>
      <c r="E4" s="743"/>
      <c r="F4" s="743"/>
      <c r="G4" s="743"/>
      <c r="H4" s="743"/>
      <c r="I4" s="22"/>
      <c r="J4" s="22"/>
      <c r="K4" s="22"/>
      <c r="L4" s="1897" t="s">
        <v>530</v>
      </c>
      <c r="M4" s="1897"/>
    </row>
    <row r="5" spans="1:16" s="15" customFormat="1" ht="25.15" customHeight="1" x14ac:dyDescent="0.2">
      <c r="A5" s="1611" t="s">
        <v>534</v>
      </c>
      <c r="B5" s="1613" t="s">
        <v>1148</v>
      </c>
      <c r="C5" s="1894" t="s">
        <v>1244</v>
      </c>
      <c r="D5" s="1894"/>
      <c r="E5" s="1894"/>
      <c r="F5" s="1894"/>
      <c r="G5" s="1894"/>
      <c r="H5" s="1894"/>
      <c r="I5" s="1894"/>
      <c r="J5" s="1894"/>
      <c r="K5" s="1894"/>
      <c r="L5" s="1606" t="s">
        <v>535</v>
      </c>
      <c r="M5" s="1609" t="s">
        <v>536</v>
      </c>
    </row>
    <row r="6" spans="1:16" s="71" customFormat="1" ht="60" customHeight="1" x14ac:dyDescent="0.2">
      <c r="A6" s="1552"/>
      <c r="B6" s="1615"/>
      <c r="C6" s="748" t="s">
        <v>912</v>
      </c>
      <c r="D6" s="748" t="s">
        <v>1125</v>
      </c>
      <c r="E6" s="748" t="s">
        <v>913</v>
      </c>
      <c r="F6" s="748" t="s">
        <v>914</v>
      </c>
      <c r="G6" s="748" t="s">
        <v>915</v>
      </c>
      <c r="H6" s="748" t="s">
        <v>916</v>
      </c>
      <c r="I6" s="748" t="s">
        <v>917</v>
      </c>
      <c r="J6" s="748" t="s">
        <v>918</v>
      </c>
      <c r="K6" s="749" t="s">
        <v>1767</v>
      </c>
      <c r="L6" s="1608"/>
      <c r="M6" s="1563"/>
    </row>
    <row r="7" spans="1:16" s="72" customFormat="1" ht="28.15" customHeight="1" x14ac:dyDescent="0.2">
      <c r="A7" s="750"/>
      <c r="B7" s="751" t="s">
        <v>1259</v>
      </c>
      <c r="C7" s="752">
        <f t="shared" ref="C7:K7" si="0">SUM(C8:C25)</f>
        <v>5993</v>
      </c>
      <c r="D7" s="752">
        <f t="shared" si="0"/>
        <v>1304</v>
      </c>
      <c r="E7" s="752">
        <f t="shared" si="0"/>
        <v>825</v>
      </c>
      <c r="F7" s="752">
        <f t="shared" si="0"/>
        <v>2794</v>
      </c>
      <c r="G7" s="752">
        <f t="shared" si="0"/>
        <v>1622</v>
      </c>
      <c r="H7" s="752">
        <f t="shared" si="0"/>
        <v>3654</v>
      </c>
      <c r="I7" s="752">
        <f t="shared" si="0"/>
        <v>8005</v>
      </c>
      <c r="J7" s="752">
        <f t="shared" si="0"/>
        <v>10304</v>
      </c>
      <c r="K7" s="752">
        <f t="shared" si="0"/>
        <v>34501</v>
      </c>
      <c r="L7" s="753" t="s">
        <v>12</v>
      </c>
      <c r="M7" s="754"/>
    </row>
    <row r="8" spans="1:16" s="72" customFormat="1" ht="27" customHeight="1" x14ac:dyDescent="0.2">
      <c r="A8" s="677">
        <v>301</v>
      </c>
      <c r="B8" s="503" t="s">
        <v>567</v>
      </c>
      <c r="C8" s="64">
        <v>60</v>
      </c>
      <c r="D8" s="64">
        <v>12</v>
      </c>
      <c r="E8" s="64">
        <v>23</v>
      </c>
      <c r="F8" s="64">
        <v>50</v>
      </c>
      <c r="G8" s="64">
        <v>13</v>
      </c>
      <c r="H8" s="64">
        <v>47</v>
      </c>
      <c r="I8" s="64">
        <v>123</v>
      </c>
      <c r="J8" s="64">
        <v>215</v>
      </c>
      <c r="K8" s="104">
        <f t="shared" ref="K8:K25" si="1">SUM(C8:J8)</f>
        <v>543</v>
      </c>
      <c r="L8" s="113" t="s">
        <v>568</v>
      </c>
      <c r="M8" s="817">
        <v>301</v>
      </c>
    </row>
    <row r="9" spans="1:16" s="40" customFormat="1" ht="27" customHeight="1" x14ac:dyDescent="0.2">
      <c r="A9" s="763">
        <v>302</v>
      </c>
      <c r="B9" s="764" t="s">
        <v>569</v>
      </c>
      <c r="C9" s="489" t="s">
        <v>16</v>
      </c>
      <c r="D9" s="489" t="s">
        <v>16</v>
      </c>
      <c r="E9" s="489" t="s">
        <v>16</v>
      </c>
      <c r="F9" s="489" t="s">
        <v>16</v>
      </c>
      <c r="G9" s="489" t="s">
        <v>16</v>
      </c>
      <c r="H9" s="489" t="s">
        <v>16</v>
      </c>
      <c r="I9" s="489">
        <v>1</v>
      </c>
      <c r="J9" s="489">
        <v>79</v>
      </c>
      <c r="K9" s="485">
        <f t="shared" si="1"/>
        <v>80</v>
      </c>
      <c r="L9" s="765" t="s">
        <v>570</v>
      </c>
      <c r="M9" s="766">
        <v>302</v>
      </c>
    </row>
    <row r="10" spans="1:16" s="72" customFormat="1" ht="27" customHeight="1" x14ac:dyDescent="0.2">
      <c r="A10" s="677">
        <v>303</v>
      </c>
      <c r="B10" s="503" t="s">
        <v>571</v>
      </c>
      <c r="C10" s="64">
        <v>8</v>
      </c>
      <c r="D10" s="64">
        <v>12</v>
      </c>
      <c r="E10" s="64" t="s">
        <v>16</v>
      </c>
      <c r="F10" s="64">
        <v>36</v>
      </c>
      <c r="G10" s="64">
        <v>55</v>
      </c>
      <c r="H10" s="64">
        <v>43</v>
      </c>
      <c r="I10" s="64">
        <v>365</v>
      </c>
      <c r="J10" s="64">
        <v>915</v>
      </c>
      <c r="K10" s="104">
        <f t="shared" si="1"/>
        <v>1434</v>
      </c>
      <c r="L10" s="113" t="s">
        <v>572</v>
      </c>
      <c r="M10" s="817">
        <v>303</v>
      </c>
    </row>
    <row r="11" spans="1:16" s="40" customFormat="1" ht="27" customHeight="1" x14ac:dyDescent="0.2">
      <c r="A11" s="763">
        <v>304</v>
      </c>
      <c r="B11" s="764" t="s">
        <v>573</v>
      </c>
      <c r="C11" s="489" t="s">
        <v>16</v>
      </c>
      <c r="D11" s="489">
        <v>15</v>
      </c>
      <c r="E11" s="489" t="s">
        <v>16</v>
      </c>
      <c r="F11" s="489" t="s">
        <v>16</v>
      </c>
      <c r="G11" s="489" t="s">
        <v>16</v>
      </c>
      <c r="H11" s="489" t="s">
        <v>16</v>
      </c>
      <c r="I11" s="489" t="s">
        <v>16</v>
      </c>
      <c r="J11" s="489">
        <v>99</v>
      </c>
      <c r="K11" s="485">
        <f t="shared" si="1"/>
        <v>114</v>
      </c>
      <c r="L11" s="765" t="s">
        <v>574</v>
      </c>
      <c r="M11" s="766">
        <v>304</v>
      </c>
    </row>
    <row r="12" spans="1:16" s="72" customFormat="1" ht="27" customHeight="1" x14ac:dyDescent="0.2">
      <c r="A12" s="677">
        <v>305</v>
      </c>
      <c r="B12" s="503" t="s">
        <v>575</v>
      </c>
      <c r="C12" s="64">
        <v>150</v>
      </c>
      <c r="D12" s="64">
        <v>117</v>
      </c>
      <c r="E12" s="64">
        <v>40</v>
      </c>
      <c r="F12" s="64">
        <v>120</v>
      </c>
      <c r="G12" s="64">
        <v>126</v>
      </c>
      <c r="H12" s="64">
        <v>194</v>
      </c>
      <c r="I12" s="64">
        <v>693</v>
      </c>
      <c r="J12" s="64">
        <v>443</v>
      </c>
      <c r="K12" s="104">
        <f t="shared" si="1"/>
        <v>1883</v>
      </c>
      <c r="L12" s="113" t="s">
        <v>576</v>
      </c>
      <c r="M12" s="817">
        <v>305</v>
      </c>
    </row>
    <row r="13" spans="1:16" s="40" customFormat="1" ht="27" customHeight="1" x14ac:dyDescent="0.2">
      <c r="A13" s="763">
        <v>306</v>
      </c>
      <c r="B13" s="764" t="s">
        <v>577</v>
      </c>
      <c r="C13" s="489">
        <v>13</v>
      </c>
      <c r="D13" s="489">
        <v>4</v>
      </c>
      <c r="E13" s="489">
        <v>3</v>
      </c>
      <c r="F13" s="489">
        <v>16</v>
      </c>
      <c r="G13" s="489">
        <v>4</v>
      </c>
      <c r="H13" s="489">
        <v>13</v>
      </c>
      <c r="I13" s="489">
        <v>59</v>
      </c>
      <c r="J13" s="489">
        <v>138</v>
      </c>
      <c r="K13" s="485">
        <f t="shared" si="1"/>
        <v>250</v>
      </c>
      <c r="L13" s="765" t="s">
        <v>578</v>
      </c>
      <c r="M13" s="766">
        <v>306</v>
      </c>
    </row>
    <row r="14" spans="1:16" s="72" customFormat="1" ht="27" customHeight="1" x14ac:dyDescent="0.2">
      <c r="A14" s="677">
        <v>307</v>
      </c>
      <c r="B14" s="503" t="s">
        <v>579</v>
      </c>
      <c r="C14" s="64">
        <v>28</v>
      </c>
      <c r="D14" s="64">
        <v>51</v>
      </c>
      <c r="E14" s="64">
        <v>13</v>
      </c>
      <c r="F14" s="64">
        <v>36</v>
      </c>
      <c r="G14" s="64">
        <v>27</v>
      </c>
      <c r="H14" s="64">
        <v>66</v>
      </c>
      <c r="I14" s="64">
        <v>315</v>
      </c>
      <c r="J14" s="64">
        <v>278</v>
      </c>
      <c r="K14" s="104">
        <f t="shared" si="1"/>
        <v>814</v>
      </c>
      <c r="L14" s="113" t="s">
        <v>580</v>
      </c>
      <c r="M14" s="817">
        <v>307</v>
      </c>
    </row>
    <row r="15" spans="1:16" s="40" customFormat="1" ht="27" customHeight="1" x14ac:dyDescent="0.2">
      <c r="A15" s="763">
        <v>308</v>
      </c>
      <c r="B15" s="764" t="s">
        <v>581</v>
      </c>
      <c r="C15" s="489">
        <v>41</v>
      </c>
      <c r="D15" s="489">
        <v>125</v>
      </c>
      <c r="E15" s="489">
        <v>8</v>
      </c>
      <c r="F15" s="489">
        <v>72</v>
      </c>
      <c r="G15" s="489">
        <v>140</v>
      </c>
      <c r="H15" s="489">
        <v>206</v>
      </c>
      <c r="I15" s="489">
        <v>981</v>
      </c>
      <c r="J15" s="489">
        <v>666</v>
      </c>
      <c r="K15" s="485">
        <f t="shared" si="1"/>
        <v>2239</v>
      </c>
      <c r="L15" s="765" t="s">
        <v>582</v>
      </c>
      <c r="M15" s="766">
        <v>308</v>
      </c>
    </row>
    <row r="16" spans="1:16" s="72" customFormat="1" ht="27" customHeight="1" x14ac:dyDescent="0.2">
      <c r="A16" s="677">
        <v>309</v>
      </c>
      <c r="B16" s="503" t="s">
        <v>583</v>
      </c>
      <c r="C16" s="64">
        <v>23</v>
      </c>
      <c r="D16" s="64">
        <v>11</v>
      </c>
      <c r="E16" s="64">
        <v>2</v>
      </c>
      <c r="F16" s="64">
        <v>29</v>
      </c>
      <c r="G16" s="64">
        <v>7</v>
      </c>
      <c r="H16" s="64">
        <v>35</v>
      </c>
      <c r="I16" s="64">
        <v>83</v>
      </c>
      <c r="J16" s="64">
        <v>123</v>
      </c>
      <c r="K16" s="104">
        <f t="shared" si="1"/>
        <v>313</v>
      </c>
      <c r="L16" s="113" t="s">
        <v>584</v>
      </c>
      <c r="M16" s="817">
        <v>309</v>
      </c>
    </row>
    <row r="17" spans="1:13" s="40" customFormat="1" ht="27" customHeight="1" x14ac:dyDescent="0.2">
      <c r="A17" s="763">
        <v>310</v>
      </c>
      <c r="B17" s="764" t="s">
        <v>585</v>
      </c>
      <c r="C17" s="489">
        <v>190</v>
      </c>
      <c r="D17" s="489">
        <v>63</v>
      </c>
      <c r="E17" s="489">
        <v>53</v>
      </c>
      <c r="F17" s="489">
        <v>150</v>
      </c>
      <c r="G17" s="489">
        <v>173</v>
      </c>
      <c r="H17" s="489">
        <v>852</v>
      </c>
      <c r="I17" s="489">
        <v>550</v>
      </c>
      <c r="J17" s="489">
        <v>2704</v>
      </c>
      <c r="K17" s="485">
        <f t="shared" si="1"/>
        <v>4735</v>
      </c>
      <c r="L17" s="765" t="s">
        <v>586</v>
      </c>
      <c r="M17" s="766">
        <v>310</v>
      </c>
    </row>
    <row r="18" spans="1:13" s="72" customFormat="1" ht="27" customHeight="1" x14ac:dyDescent="0.2">
      <c r="A18" s="677">
        <v>311</v>
      </c>
      <c r="B18" s="503" t="s">
        <v>587</v>
      </c>
      <c r="C18" s="64">
        <v>38</v>
      </c>
      <c r="D18" s="64">
        <v>16</v>
      </c>
      <c r="E18" s="64">
        <v>58</v>
      </c>
      <c r="F18" s="64">
        <v>136</v>
      </c>
      <c r="G18" s="64">
        <v>30</v>
      </c>
      <c r="H18" s="64">
        <v>209</v>
      </c>
      <c r="I18" s="64">
        <v>609</v>
      </c>
      <c r="J18" s="64">
        <v>1879</v>
      </c>
      <c r="K18" s="104">
        <f t="shared" si="1"/>
        <v>2975</v>
      </c>
      <c r="L18" s="113" t="s">
        <v>588</v>
      </c>
      <c r="M18" s="817">
        <v>311</v>
      </c>
    </row>
    <row r="19" spans="1:13" s="40" customFormat="1" ht="27" customHeight="1" x14ac:dyDescent="0.2">
      <c r="A19" s="763">
        <v>312</v>
      </c>
      <c r="B19" s="764" t="s">
        <v>589</v>
      </c>
      <c r="C19" s="489">
        <v>15</v>
      </c>
      <c r="D19" s="489">
        <v>8</v>
      </c>
      <c r="E19" s="489">
        <v>6</v>
      </c>
      <c r="F19" s="489">
        <v>7</v>
      </c>
      <c r="G19" s="489">
        <v>5</v>
      </c>
      <c r="H19" s="489">
        <v>26</v>
      </c>
      <c r="I19" s="489">
        <v>53</v>
      </c>
      <c r="J19" s="489">
        <v>388</v>
      </c>
      <c r="K19" s="485">
        <f t="shared" si="1"/>
        <v>508</v>
      </c>
      <c r="L19" s="765" t="s">
        <v>590</v>
      </c>
      <c r="M19" s="766">
        <v>312</v>
      </c>
    </row>
    <row r="20" spans="1:13" s="72" customFormat="1" ht="27" customHeight="1" x14ac:dyDescent="0.2">
      <c r="A20" s="677">
        <v>313</v>
      </c>
      <c r="B20" s="503" t="s">
        <v>591</v>
      </c>
      <c r="C20" s="64">
        <v>5</v>
      </c>
      <c r="D20" s="64">
        <v>2</v>
      </c>
      <c r="E20" s="64">
        <v>2</v>
      </c>
      <c r="F20" s="64">
        <v>9</v>
      </c>
      <c r="G20" s="64">
        <v>10</v>
      </c>
      <c r="H20" s="64">
        <v>10</v>
      </c>
      <c r="I20" s="64">
        <v>31</v>
      </c>
      <c r="J20" s="64">
        <v>88</v>
      </c>
      <c r="K20" s="104">
        <f t="shared" si="1"/>
        <v>157</v>
      </c>
      <c r="L20" s="113" t="s">
        <v>592</v>
      </c>
      <c r="M20" s="817">
        <v>313</v>
      </c>
    </row>
    <row r="21" spans="1:13" s="40" customFormat="1" ht="27" customHeight="1" x14ac:dyDescent="0.2">
      <c r="A21" s="763">
        <v>314</v>
      </c>
      <c r="B21" s="764" t="s">
        <v>593</v>
      </c>
      <c r="C21" s="489">
        <v>9</v>
      </c>
      <c r="D21" s="489">
        <v>8</v>
      </c>
      <c r="E21" s="489">
        <v>3</v>
      </c>
      <c r="F21" s="489">
        <v>11</v>
      </c>
      <c r="G21" s="489">
        <v>10</v>
      </c>
      <c r="H21" s="489">
        <v>15</v>
      </c>
      <c r="I21" s="489">
        <v>35</v>
      </c>
      <c r="J21" s="489">
        <v>41</v>
      </c>
      <c r="K21" s="485">
        <f t="shared" si="1"/>
        <v>132</v>
      </c>
      <c r="L21" s="765" t="s">
        <v>594</v>
      </c>
      <c r="M21" s="766">
        <v>314</v>
      </c>
    </row>
    <row r="22" spans="1:13" s="72" customFormat="1" ht="27" customHeight="1" x14ac:dyDescent="0.2">
      <c r="A22" s="677">
        <v>315</v>
      </c>
      <c r="B22" s="503" t="s">
        <v>595</v>
      </c>
      <c r="C22" s="64">
        <v>22</v>
      </c>
      <c r="D22" s="64">
        <v>12</v>
      </c>
      <c r="E22" s="64">
        <v>4</v>
      </c>
      <c r="F22" s="64">
        <v>9</v>
      </c>
      <c r="G22" s="64">
        <v>10</v>
      </c>
      <c r="H22" s="64">
        <v>14</v>
      </c>
      <c r="I22" s="64">
        <v>52</v>
      </c>
      <c r="J22" s="64">
        <v>117</v>
      </c>
      <c r="K22" s="104">
        <f t="shared" si="1"/>
        <v>240</v>
      </c>
      <c r="L22" s="113" t="s">
        <v>596</v>
      </c>
      <c r="M22" s="817">
        <v>315</v>
      </c>
    </row>
    <row r="23" spans="1:13" s="40" customFormat="1" ht="27" customHeight="1" x14ac:dyDescent="0.2">
      <c r="A23" s="763">
        <v>316</v>
      </c>
      <c r="B23" s="764" t="s">
        <v>597</v>
      </c>
      <c r="C23" s="489">
        <v>4940</v>
      </c>
      <c r="D23" s="489">
        <v>126</v>
      </c>
      <c r="E23" s="489">
        <v>498</v>
      </c>
      <c r="F23" s="489">
        <v>1673</v>
      </c>
      <c r="G23" s="489">
        <v>499</v>
      </c>
      <c r="H23" s="489">
        <v>606</v>
      </c>
      <c r="I23" s="489">
        <v>803</v>
      </c>
      <c r="J23" s="489">
        <v>20</v>
      </c>
      <c r="K23" s="485">
        <f t="shared" si="1"/>
        <v>9165</v>
      </c>
      <c r="L23" s="765" t="s">
        <v>598</v>
      </c>
      <c r="M23" s="766">
        <v>316</v>
      </c>
    </row>
    <row r="24" spans="1:13" s="72" customFormat="1" ht="27" customHeight="1" x14ac:dyDescent="0.2">
      <c r="A24" s="677">
        <v>317</v>
      </c>
      <c r="B24" s="503" t="s">
        <v>599</v>
      </c>
      <c r="C24" s="64">
        <v>428</v>
      </c>
      <c r="D24" s="64">
        <v>721</v>
      </c>
      <c r="E24" s="64">
        <v>107</v>
      </c>
      <c r="F24" s="64">
        <v>415</v>
      </c>
      <c r="G24" s="64">
        <v>508</v>
      </c>
      <c r="H24" s="64">
        <v>1283</v>
      </c>
      <c r="I24" s="64">
        <v>3198</v>
      </c>
      <c r="J24" s="64">
        <v>2047</v>
      </c>
      <c r="K24" s="104">
        <f t="shared" si="1"/>
        <v>8707</v>
      </c>
      <c r="L24" s="113" t="s">
        <v>600</v>
      </c>
      <c r="M24" s="817">
        <v>317</v>
      </c>
    </row>
    <row r="25" spans="1:13" s="40" customFormat="1" ht="27" customHeight="1" x14ac:dyDescent="0.2">
      <c r="A25" s="818">
        <v>399</v>
      </c>
      <c r="B25" s="819" t="s">
        <v>601</v>
      </c>
      <c r="C25" s="490">
        <v>23</v>
      </c>
      <c r="D25" s="490">
        <v>1</v>
      </c>
      <c r="E25" s="490">
        <v>5</v>
      </c>
      <c r="F25" s="490">
        <v>25</v>
      </c>
      <c r="G25" s="490">
        <v>5</v>
      </c>
      <c r="H25" s="490">
        <v>35</v>
      </c>
      <c r="I25" s="490">
        <v>54</v>
      </c>
      <c r="J25" s="490">
        <v>64</v>
      </c>
      <c r="K25" s="491">
        <f t="shared" si="1"/>
        <v>212</v>
      </c>
      <c r="L25" s="820" t="s">
        <v>602</v>
      </c>
      <c r="M25" s="821">
        <v>399</v>
      </c>
    </row>
  </sheetData>
  <mergeCells count="10">
    <mergeCell ref="A1:M1"/>
    <mergeCell ref="A2:M2"/>
    <mergeCell ref="A3:M3"/>
    <mergeCell ref="A4:B4"/>
    <mergeCell ref="L4:M4"/>
    <mergeCell ref="A5:A6"/>
    <mergeCell ref="B5:B6"/>
    <mergeCell ref="C5:K5"/>
    <mergeCell ref="L5:L6"/>
    <mergeCell ref="M5:M6"/>
  </mergeCells>
  <printOptions horizontalCentered="1"/>
  <pageMargins left="0.5" right="0.5" top="0.5" bottom="0.5" header="0" footer="0"/>
  <pageSetup paperSize="9" scale="78" fitToHeight="0" orientation="landscape" r:id="rId1"/>
  <headerFooter alignWithMargins="0">
    <oddFooter>&amp;C&amp;P</oddFoot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989CA-67F6-48CD-8727-46A3D36067C5}">
  <sheetPr>
    <tabColor theme="8" tint="-0.499984740745262"/>
    <pageSetUpPr fitToPage="1"/>
  </sheetPr>
  <dimension ref="A1:K30"/>
  <sheetViews>
    <sheetView view="pageBreakPreview" zoomScale="60" zoomScaleNormal="100" workbookViewId="0">
      <selection activeCell="A90" sqref="A90"/>
    </sheetView>
  </sheetViews>
  <sheetFormatPr defaultColWidth="9.125" defaultRowHeight="12.75" x14ac:dyDescent="0.2"/>
  <cols>
    <col min="1" max="1" width="23.75" style="6" customWidth="1"/>
    <col min="2" max="7" width="14.75" style="6" customWidth="1"/>
    <col min="8" max="8" width="23.75" style="6" customWidth="1"/>
    <col min="9" max="16384" width="9.125" style="6"/>
  </cols>
  <sheetData>
    <row r="1" spans="1:11" s="1" customFormat="1" ht="21" customHeight="1" x14ac:dyDescent="0.25">
      <c r="A1" s="1706" t="s">
        <v>650</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651</v>
      </c>
    </row>
    <row r="3" spans="1:11" s="1" customFormat="1" ht="21" customHeight="1" x14ac:dyDescent="0.2">
      <c r="A3" s="1708" t="s">
        <v>1726</v>
      </c>
      <c r="B3" s="1708"/>
      <c r="C3" s="1708"/>
      <c r="D3" s="1708"/>
      <c r="E3" s="1708"/>
      <c r="F3" s="1708"/>
      <c r="G3" s="1708"/>
      <c r="H3" s="1708"/>
    </row>
    <row r="4" spans="1:11" s="15" customFormat="1" x14ac:dyDescent="0.2">
      <c r="A4" s="35" t="s">
        <v>532</v>
      </c>
      <c r="B4" s="1874"/>
      <c r="C4" s="1874"/>
      <c r="D4" s="1874"/>
      <c r="E4" s="1874"/>
      <c r="F4" s="1874"/>
      <c r="G4" s="1874"/>
      <c r="H4" s="20" t="s">
        <v>533</v>
      </c>
    </row>
    <row r="5" spans="1:11" s="12" customFormat="1" ht="22.9" customHeight="1" x14ac:dyDescent="0.2">
      <c r="A5" s="1649" t="s">
        <v>1725</v>
      </c>
      <c r="B5" s="1822" t="s">
        <v>1757</v>
      </c>
      <c r="C5" s="1823"/>
      <c r="D5" s="1823"/>
      <c r="E5" s="1823"/>
      <c r="F5" s="1824"/>
      <c r="G5" s="1825" t="s">
        <v>1769</v>
      </c>
      <c r="H5" s="1652" t="s">
        <v>1153</v>
      </c>
    </row>
    <row r="6" spans="1:11" s="9" customFormat="1" ht="52.15" customHeight="1" x14ac:dyDescent="0.2">
      <c r="A6" s="1650"/>
      <c r="B6" s="697" t="s">
        <v>808</v>
      </c>
      <c r="C6" s="739" t="s">
        <v>809</v>
      </c>
      <c r="D6" s="697" t="s">
        <v>1773</v>
      </c>
      <c r="E6" s="737" t="s">
        <v>810</v>
      </c>
      <c r="F6" s="739" t="s">
        <v>811</v>
      </c>
      <c r="G6" s="1826"/>
      <c r="H6" s="1653"/>
    </row>
    <row r="7" spans="1:11" s="15" customFormat="1" ht="17.649999999999999" customHeight="1" x14ac:dyDescent="0.2">
      <c r="A7" s="822" t="s">
        <v>1220</v>
      </c>
      <c r="B7" s="823">
        <f t="shared" ref="B7:E7" si="0">SUM(B8:B14)</f>
        <v>8259</v>
      </c>
      <c r="C7" s="823">
        <f t="shared" si="0"/>
        <v>979</v>
      </c>
      <c r="D7" s="823">
        <f t="shared" si="0"/>
        <v>22527</v>
      </c>
      <c r="E7" s="823">
        <f t="shared" si="0"/>
        <v>112107</v>
      </c>
      <c r="F7" s="823">
        <f>SUM(F8:F14)</f>
        <v>137264</v>
      </c>
      <c r="G7" s="823">
        <f>SUM(G8:G14)</f>
        <v>281136</v>
      </c>
      <c r="H7" s="824" t="s">
        <v>80</v>
      </c>
    </row>
    <row r="8" spans="1:11" s="45" customFormat="1" ht="17.649999999999999" customHeight="1" x14ac:dyDescent="0.2">
      <c r="A8" s="829" t="s">
        <v>136</v>
      </c>
      <c r="B8" s="465">
        <f>B16+B24</f>
        <v>129</v>
      </c>
      <c r="C8" s="465">
        <f t="shared" ref="B8:F14" si="1">C16+C24</f>
        <v>7</v>
      </c>
      <c r="D8" s="465">
        <f t="shared" si="1"/>
        <v>260</v>
      </c>
      <c r="E8" s="465">
        <f t="shared" si="1"/>
        <v>689</v>
      </c>
      <c r="F8" s="465">
        <f>F16+F24</f>
        <v>1051</v>
      </c>
      <c r="G8" s="485">
        <f>SUM(B8:F8)</f>
        <v>2136</v>
      </c>
      <c r="H8" s="830" t="s">
        <v>652</v>
      </c>
    </row>
    <row r="9" spans="1:11" s="39" customFormat="1" ht="17.649999999999999" customHeight="1" x14ac:dyDescent="0.2">
      <c r="A9" s="827" t="s">
        <v>137</v>
      </c>
      <c r="B9" s="464">
        <f t="shared" si="1"/>
        <v>2303</v>
      </c>
      <c r="C9" s="464">
        <f t="shared" si="1"/>
        <v>204</v>
      </c>
      <c r="D9" s="464">
        <f t="shared" si="1"/>
        <v>4281</v>
      </c>
      <c r="E9" s="464">
        <f t="shared" si="1"/>
        <v>24877</v>
      </c>
      <c r="F9" s="464">
        <f t="shared" si="1"/>
        <v>24777</v>
      </c>
      <c r="G9" s="222">
        <f t="shared" ref="G9:G14" si="2">SUM(B9:F9)</f>
        <v>56442</v>
      </c>
      <c r="H9" s="828" t="s">
        <v>653</v>
      </c>
    </row>
    <row r="10" spans="1:11" s="15" customFormat="1" ht="17.649999999999999" customHeight="1" x14ac:dyDescent="0.2">
      <c r="A10" s="829" t="s">
        <v>138</v>
      </c>
      <c r="B10" s="465">
        <f t="shared" si="1"/>
        <v>3013</v>
      </c>
      <c r="C10" s="465">
        <f t="shared" si="1"/>
        <v>333</v>
      </c>
      <c r="D10" s="465">
        <f t="shared" si="1"/>
        <v>6986</v>
      </c>
      <c r="E10" s="465">
        <f t="shared" si="1"/>
        <v>47357</v>
      </c>
      <c r="F10" s="465">
        <f t="shared" si="1"/>
        <v>48360</v>
      </c>
      <c r="G10" s="485">
        <f t="shared" si="2"/>
        <v>106049</v>
      </c>
      <c r="H10" s="830" t="s">
        <v>654</v>
      </c>
    </row>
    <row r="11" spans="1:11" s="39" customFormat="1" ht="17.649999999999999" customHeight="1" x14ac:dyDescent="0.2">
      <c r="A11" s="827" t="s">
        <v>139</v>
      </c>
      <c r="B11" s="464">
        <f t="shared" si="1"/>
        <v>1822</v>
      </c>
      <c r="C11" s="464">
        <f t="shared" si="1"/>
        <v>255</v>
      </c>
      <c r="D11" s="464">
        <f>D19+D27</f>
        <v>5396</v>
      </c>
      <c r="E11" s="464">
        <f t="shared" si="1"/>
        <v>25741</v>
      </c>
      <c r="F11" s="464">
        <f t="shared" si="1"/>
        <v>35141</v>
      </c>
      <c r="G11" s="222">
        <f t="shared" si="2"/>
        <v>68355</v>
      </c>
      <c r="H11" s="828" t="s">
        <v>655</v>
      </c>
    </row>
    <row r="12" spans="1:11" s="15" customFormat="1" ht="17.649999999999999" customHeight="1" x14ac:dyDescent="0.2">
      <c r="A12" s="829" t="s">
        <v>140</v>
      </c>
      <c r="B12" s="465">
        <f t="shared" si="1"/>
        <v>738</v>
      </c>
      <c r="C12" s="465">
        <f t="shared" si="1"/>
        <v>145</v>
      </c>
      <c r="D12" s="465">
        <f t="shared" si="1"/>
        <v>3451</v>
      </c>
      <c r="E12" s="465">
        <f t="shared" si="1"/>
        <v>10971</v>
      </c>
      <c r="F12" s="465">
        <f t="shared" si="1"/>
        <v>19112</v>
      </c>
      <c r="G12" s="485">
        <f t="shared" si="2"/>
        <v>34417</v>
      </c>
      <c r="H12" s="830" t="s">
        <v>656</v>
      </c>
    </row>
    <row r="13" spans="1:11" s="39" customFormat="1" ht="17.649999999999999" customHeight="1" x14ac:dyDescent="0.2">
      <c r="A13" s="827" t="s">
        <v>163</v>
      </c>
      <c r="B13" s="464">
        <f t="shared" si="1"/>
        <v>188</v>
      </c>
      <c r="C13" s="464">
        <f t="shared" si="1"/>
        <v>32</v>
      </c>
      <c r="D13" s="464">
        <f t="shared" si="1"/>
        <v>1518</v>
      </c>
      <c r="E13" s="464">
        <f t="shared" si="1"/>
        <v>2155</v>
      </c>
      <c r="F13" s="464">
        <f t="shared" si="1"/>
        <v>6561</v>
      </c>
      <c r="G13" s="222">
        <f t="shared" si="2"/>
        <v>10454</v>
      </c>
      <c r="H13" s="828" t="s">
        <v>657</v>
      </c>
    </row>
    <row r="14" spans="1:11" s="15" customFormat="1" ht="17.649999999999999" customHeight="1" x14ac:dyDescent="0.2">
      <c r="A14" s="829" t="s">
        <v>658</v>
      </c>
      <c r="B14" s="465">
        <f>B22+B30</f>
        <v>66</v>
      </c>
      <c r="C14" s="465">
        <f t="shared" si="1"/>
        <v>3</v>
      </c>
      <c r="D14" s="465">
        <f t="shared" si="1"/>
        <v>635</v>
      </c>
      <c r="E14" s="465">
        <f t="shared" si="1"/>
        <v>317</v>
      </c>
      <c r="F14" s="465">
        <f t="shared" si="1"/>
        <v>2262</v>
      </c>
      <c r="G14" s="485">
        <f t="shared" si="2"/>
        <v>3283</v>
      </c>
      <c r="H14" s="830" t="s">
        <v>659</v>
      </c>
    </row>
    <row r="15" spans="1:11" s="39" customFormat="1" ht="17.649999999999999" customHeight="1" x14ac:dyDescent="0.2">
      <c r="A15" s="825" t="s">
        <v>706</v>
      </c>
      <c r="B15" s="645">
        <f t="shared" ref="B15:G15" si="3">SUM(B16:B22)</f>
        <v>6326</v>
      </c>
      <c r="C15" s="645">
        <f t="shared" si="3"/>
        <v>814</v>
      </c>
      <c r="D15" s="645">
        <f t="shared" si="3"/>
        <v>19762</v>
      </c>
      <c r="E15" s="645">
        <f t="shared" si="3"/>
        <v>97733</v>
      </c>
      <c r="F15" s="645">
        <f>SUM(F16:F22)</f>
        <v>121197</v>
      </c>
      <c r="G15" s="104">
        <f t="shared" si="3"/>
        <v>245832</v>
      </c>
      <c r="H15" s="826" t="s">
        <v>13</v>
      </c>
    </row>
    <row r="16" spans="1:11" s="15" customFormat="1" ht="17.649999999999999" customHeight="1" x14ac:dyDescent="0.2">
      <c r="A16" s="831" t="s">
        <v>136</v>
      </c>
      <c r="B16" s="489">
        <v>89</v>
      </c>
      <c r="C16" s="489">
        <v>4</v>
      </c>
      <c r="D16" s="489">
        <v>214</v>
      </c>
      <c r="E16" s="489">
        <v>437</v>
      </c>
      <c r="F16" s="489">
        <v>805</v>
      </c>
      <c r="G16" s="485">
        <f t="shared" ref="G16:G22" si="4">SUM(B16:F16)</f>
        <v>1549</v>
      </c>
      <c r="H16" s="832" t="s">
        <v>652</v>
      </c>
    </row>
    <row r="17" spans="1:8" s="39" customFormat="1" ht="17.649999999999999" customHeight="1" x14ac:dyDescent="0.2">
      <c r="A17" s="833" t="s">
        <v>137</v>
      </c>
      <c r="B17" s="193">
        <v>1583</v>
      </c>
      <c r="C17" s="193">
        <v>146</v>
      </c>
      <c r="D17" s="193">
        <v>3741</v>
      </c>
      <c r="E17" s="193">
        <v>20033</v>
      </c>
      <c r="F17" s="193">
        <v>21351</v>
      </c>
      <c r="G17" s="222">
        <f t="shared" si="4"/>
        <v>46854</v>
      </c>
      <c r="H17" s="834" t="s">
        <v>653</v>
      </c>
    </row>
    <row r="18" spans="1:8" s="15" customFormat="1" ht="17.649999999999999" customHeight="1" x14ac:dyDescent="0.2">
      <c r="A18" s="831" t="s">
        <v>138</v>
      </c>
      <c r="B18" s="489">
        <v>2318</v>
      </c>
      <c r="C18" s="489">
        <v>268</v>
      </c>
      <c r="D18" s="489">
        <v>6271</v>
      </c>
      <c r="E18" s="489">
        <v>41791</v>
      </c>
      <c r="F18" s="489">
        <v>43446</v>
      </c>
      <c r="G18" s="485">
        <f t="shared" si="4"/>
        <v>94094</v>
      </c>
      <c r="H18" s="832" t="s">
        <v>654</v>
      </c>
    </row>
    <row r="19" spans="1:8" s="39" customFormat="1" ht="17.649999999999999" customHeight="1" x14ac:dyDescent="0.2">
      <c r="A19" s="833" t="s">
        <v>139</v>
      </c>
      <c r="B19" s="193">
        <v>1512</v>
      </c>
      <c r="C19" s="193">
        <v>226</v>
      </c>
      <c r="D19" s="193">
        <v>4821</v>
      </c>
      <c r="E19" s="193">
        <v>23120</v>
      </c>
      <c r="F19" s="193">
        <v>31647</v>
      </c>
      <c r="G19" s="222">
        <f t="shared" si="4"/>
        <v>61326</v>
      </c>
      <c r="H19" s="834" t="s">
        <v>655</v>
      </c>
    </row>
    <row r="20" spans="1:8" s="15" customFormat="1" ht="17.649999999999999" customHeight="1" x14ac:dyDescent="0.2">
      <c r="A20" s="831" t="s">
        <v>140</v>
      </c>
      <c r="B20" s="489">
        <v>626</v>
      </c>
      <c r="C20" s="489">
        <v>136</v>
      </c>
      <c r="D20" s="489">
        <v>2988</v>
      </c>
      <c r="E20" s="489">
        <v>10034</v>
      </c>
      <c r="F20" s="489">
        <v>16733</v>
      </c>
      <c r="G20" s="485">
        <f t="shared" si="4"/>
        <v>30517</v>
      </c>
      <c r="H20" s="832" t="s">
        <v>656</v>
      </c>
    </row>
    <row r="21" spans="1:8" s="39" customFormat="1" ht="17.649999999999999" customHeight="1" x14ac:dyDescent="0.2">
      <c r="A21" s="833" t="s">
        <v>163</v>
      </c>
      <c r="B21" s="193">
        <v>149</v>
      </c>
      <c r="C21" s="193">
        <v>32</v>
      </c>
      <c r="D21" s="193">
        <v>1223</v>
      </c>
      <c r="E21" s="193">
        <v>2023</v>
      </c>
      <c r="F21" s="193">
        <v>5485</v>
      </c>
      <c r="G21" s="222">
        <f t="shared" si="4"/>
        <v>8912</v>
      </c>
      <c r="H21" s="834" t="s">
        <v>657</v>
      </c>
    </row>
    <row r="22" spans="1:8" s="15" customFormat="1" ht="17.649999999999999" customHeight="1" x14ac:dyDescent="0.2">
      <c r="A22" s="831" t="s">
        <v>658</v>
      </c>
      <c r="B22" s="489">
        <v>49</v>
      </c>
      <c r="C22" s="489">
        <v>2</v>
      </c>
      <c r="D22" s="489">
        <v>504</v>
      </c>
      <c r="E22" s="489">
        <v>295</v>
      </c>
      <c r="F22" s="489">
        <v>1730</v>
      </c>
      <c r="G22" s="485">
        <f t="shared" si="4"/>
        <v>2580</v>
      </c>
      <c r="H22" s="832" t="s">
        <v>659</v>
      </c>
    </row>
    <row r="23" spans="1:8" s="39" customFormat="1" ht="17.649999999999999" customHeight="1" x14ac:dyDescent="0.2">
      <c r="A23" s="825" t="s">
        <v>1468</v>
      </c>
      <c r="B23" s="645">
        <f t="shared" ref="B23:G23" si="5">SUM(B24:B30)</f>
        <v>1933</v>
      </c>
      <c r="C23" s="645">
        <f t="shared" si="5"/>
        <v>165</v>
      </c>
      <c r="D23" s="645">
        <f t="shared" si="5"/>
        <v>2765</v>
      </c>
      <c r="E23" s="645">
        <f t="shared" si="5"/>
        <v>14374</v>
      </c>
      <c r="F23" s="645">
        <f t="shared" si="5"/>
        <v>16067</v>
      </c>
      <c r="G23" s="104">
        <f t="shared" si="5"/>
        <v>35304</v>
      </c>
      <c r="H23" s="826" t="s">
        <v>660</v>
      </c>
    </row>
    <row r="24" spans="1:8" s="15" customFormat="1" ht="17.649999999999999" customHeight="1" x14ac:dyDescent="0.2">
      <c r="A24" s="831" t="s">
        <v>136</v>
      </c>
      <c r="B24" s="489">
        <v>40</v>
      </c>
      <c r="C24" s="489">
        <v>3</v>
      </c>
      <c r="D24" s="489">
        <v>46</v>
      </c>
      <c r="E24" s="489">
        <v>252</v>
      </c>
      <c r="F24" s="489">
        <v>246</v>
      </c>
      <c r="G24" s="485">
        <f t="shared" ref="G24:G30" si="6">SUM(B24:F24)</f>
        <v>587</v>
      </c>
      <c r="H24" s="832" t="s">
        <v>652</v>
      </c>
    </row>
    <row r="25" spans="1:8" s="39" customFormat="1" ht="17.649999999999999" customHeight="1" x14ac:dyDescent="0.2">
      <c r="A25" s="833" t="s">
        <v>137</v>
      </c>
      <c r="B25" s="193">
        <v>720</v>
      </c>
      <c r="C25" s="193">
        <v>58</v>
      </c>
      <c r="D25" s="193">
        <v>540</v>
      </c>
      <c r="E25" s="193">
        <v>4844</v>
      </c>
      <c r="F25" s="193">
        <v>3426</v>
      </c>
      <c r="G25" s="222">
        <f t="shared" si="6"/>
        <v>9588</v>
      </c>
      <c r="H25" s="834" t="s">
        <v>653</v>
      </c>
    </row>
    <row r="26" spans="1:8" s="15" customFormat="1" ht="17.649999999999999" customHeight="1" x14ac:dyDescent="0.2">
      <c r="A26" s="831" t="s">
        <v>138</v>
      </c>
      <c r="B26" s="489">
        <v>695</v>
      </c>
      <c r="C26" s="489">
        <v>65</v>
      </c>
      <c r="D26" s="489">
        <v>715</v>
      </c>
      <c r="E26" s="489">
        <v>5566</v>
      </c>
      <c r="F26" s="489">
        <v>4914</v>
      </c>
      <c r="G26" s="485">
        <f t="shared" si="6"/>
        <v>11955</v>
      </c>
      <c r="H26" s="832" t="s">
        <v>654</v>
      </c>
    </row>
    <row r="27" spans="1:8" s="39" customFormat="1" ht="17.649999999999999" customHeight="1" x14ac:dyDescent="0.2">
      <c r="A27" s="833" t="s">
        <v>139</v>
      </c>
      <c r="B27" s="193">
        <v>310</v>
      </c>
      <c r="C27" s="193">
        <v>29</v>
      </c>
      <c r="D27" s="193">
        <v>575</v>
      </c>
      <c r="E27" s="193">
        <v>2621</v>
      </c>
      <c r="F27" s="193">
        <v>3494</v>
      </c>
      <c r="G27" s="222">
        <f t="shared" si="6"/>
        <v>7029</v>
      </c>
      <c r="H27" s="834" t="s">
        <v>655</v>
      </c>
    </row>
    <row r="28" spans="1:8" s="15" customFormat="1" ht="17.649999999999999" customHeight="1" x14ac:dyDescent="0.2">
      <c r="A28" s="831" t="s">
        <v>140</v>
      </c>
      <c r="B28" s="489">
        <v>112</v>
      </c>
      <c r="C28" s="489">
        <v>9</v>
      </c>
      <c r="D28" s="489">
        <v>463</v>
      </c>
      <c r="E28" s="489">
        <v>937</v>
      </c>
      <c r="F28" s="489">
        <v>2379</v>
      </c>
      <c r="G28" s="485">
        <f t="shared" si="6"/>
        <v>3900</v>
      </c>
      <c r="H28" s="832" t="s">
        <v>656</v>
      </c>
    </row>
    <row r="29" spans="1:8" s="39" customFormat="1" ht="17.649999999999999" customHeight="1" x14ac:dyDescent="0.2">
      <c r="A29" s="833" t="s">
        <v>163</v>
      </c>
      <c r="B29" s="193">
        <v>39</v>
      </c>
      <c r="C29" s="1477">
        <v>0</v>
      </c>
      <c r="D29" s="193">
        <v>295</v>
      </c>
      <c r="E29" s="193">
        <v>132</v>
      </c>
      <c r="F29" s="193">
        <v>1076</v>
      </c>
      <c r="G29" s="222">
        <f t="shared" si="6"/>
        <v>1542</v>
      </c>
      <c r="H29" s="834" t="s">
        <v>657</v>
      </c>
    </row>
    <row r="30" spans="1:8" s="15" customFormat="1" ht="17.649999999999999" customHeight="1" x14ac:dyDescent="0.2">
      <c r="A30" s="835" t="s">
        <v>658</v>
      </c>
      <c r="B30" s="490">
        <v>17</v>
      </c>
      <c r="C30" s="490">
        <v>1</v>
      </c>
      <c r="D30" s="490">
        <v>131</v>
      </c>
      <c r="E30" s="490">
        <v>22</v>
      </c>
      <c r="F30" s="490">
        <v>532</v>
      </c>
      <c r="G30" s="491">
        <f t="shared" si="6"/>
        <v>703</v>
      </c>
      <c r="H30" s="836" t="s">
        <v>659</v>
      </c>
    </row>
  </sheetData>
  <mergeCells count="8">
    <mergeCell ref="A1:H1"/>
    <mergeCell ref="A2:H2"/>
    <mergeCell ref="A3:H3"/>
    <mergeCell ref="B4:G4"/>
    <mergeCell ref="A5:A6"/>
    <mergeCell ref="H5:H6"/>
    <mergeCell ref="G5:G6"/>
    <mergeCell ref="B5:F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9F73-B6C2-49AC-A345-8E167200C200}">
  <sheetPr>
    <tabColor theme="8" tint="-0.499984740745262"/>
    <pageSetUpPr fitToPage="1"/>
  </sheetPr>
  <dimension ref="A1:K30"/>
  <sheetViews>
    <sheetView view="pageBreakPreview" zoomScale="60" zoomScaleNormal="100" workbookViewId="0">
      <selection activeCell="A90" sqref="A90"/>
    </sheetView>
  </sheetViews>
  <sheetFormatPr defaultColWidth="9.125" defaultRowHeight="12.75" x14ac:dyDescent="0.2"/>
  <cols>
    <col min="1" max="1" width="23.75" style="6" customWidth="1"/>
    <col min="2" max="7" width="14.75" style="6" customWidth="1"/>
    <col min="8" max="8" width="23.75" style="6" customWidth="1"/>
    <col min="9" max="16384" width="9.125" style="6"/>
  </cols>
  <sheetData>
    <row r="1" spans="1:11" s="1" customFormat="1" ht="21" customHeight="1" x14ac:dyDescent="0.25">
      <c r="A1" s="1706" t="s">
        <v>661</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662</v>
      </c>
    </row>
    <row r="3" spans="1:11" s="1" customFormat="1" ht="21" customHeight="1" x14ac:dyDescent="0.2">
      <c r="A3" s="1708" t="s">
        <v>1727</v>
      </c>
      <c r="B3" s="1708"/>
      <c r="C3" s="1708"/>
      <c r="D3" s="1708"/>
      <c r="E3" s="1708"/>
      <c r="F3" s="1708"/>
      <c r="G3" s="1708"/>
      <c r="H3" s="1708"/>
    </row>
    <row r="4" spans="1:11" s="15" customFormat="1" x14ac:dyDescent="0.2">
      <c r="A4" s="742" t="s">
        <v>603</v>
      </c>
      <c r="B4" s="1874"/>
      <c r="C4" s="1874"/>
      <c r="D4" s="1874"/>
      <c r="E4" s="1874"/>
      <c r="F4" s="1874"/>
      <c r="G4" s="1874"/>
      <c r="H4" s="744" t="s">
        <v>604</v>
      </c>
    </row>
    <row r="5" spans="1:11" s="12" customFormat="1" ht="22.9" customHeight="1" x14ac:dyDescent="0.2">
      <c r="A5" s="1649" t="s">
        <v>1725</v>
      </c>
      <c r="B5" s="1822" t="s">
        <v>1757</v>
      </c>
      <c r="C5" s="1823"/>
      <c r="D5" s="1823"/>
      <c r="E5" s="1823"/>
      <c r="F5" s="1824"/>
      <c r="G5" s="1825" t="s">
        <v>1925</v>
      </c>
      <c r="H5" s="1652" t="s">
        <v>1153</v>
      </c>
    </row>
    <row r="6" spans="1:11" s="9" customFormat="1" ht="52.15" customHeight="1" x14ac:dyDescent="0.2">
      <c r="A6" s="1650"/>
      <c r="B6" s="697" t="s">
        <v>808</v>
      </c>
      <c r="C6" s="854" t="s">
        <v>809</v>
      </c>
      <c r="D6" s="697" t="s">
        <v>1773</v>
      </c>
      <c r="E6" s="852" t="s">
        <v>810</v>
      </c>
      <c r="F6" s="854" t="s">
        <v>811</v>
      </c>
      <c r="G6" s="1826"/>
      <c r="H6" s="1653"/>
    </row>
    <row r="7" spans="1:11" s="15" customFormat="1" ht="17.649999999999999" customHeight="1" x14ac:dyDescent="0.2">
      <c r="A7" s="822" t="s">
        <v>1220</v>
      </c>
      <c r="B7" s="823">
        <f t="shared" ref="B7:F7" si="0">SUM(B8:B14)</f>
        <v>33292</v>
      </c>
      <c r="C7" s="823">
        <f t="shared" si="0"/>
        <v>2693</v>
      </c>
      <c r="D7" s="823">
        <f t="shared" si="0"/>
        <v>165082</v>
      </c>
      <c r="E7" s="823">
        <f t="shared" si="0"/>
        <v>419396</v>
      </c>
      <c r="F7" s="823">
        <f t="shared" si="0"/>
        <v>896502</v>
      </c>
      <c r="G7" s="823">
        <f>SUM(G8:G14)</f>
        <v>1516965</v>
      </c>
      <c r="H7" s="824" t="s">
        <v>80</v>
      </c>
    </row>
    <row r="8" spans="1:11" s="45" customFormat="1" ht="17.649999999999999" customHeight="1" x14ac:dyDescent="0.2">
      <c r="A8" s="829" t="s">
        <v>136</v>
      </c>
      <c r="B8" s="465">
        <f t="shared" ref="B8:F14" si="1">B16+B24</f>
        <v>284</v>
      </c>
      <c r="C8" s="465">
        <f t="shared" si="1"/>
        <v>7</v>
      </c>
      <c r="D8" s="465">
        <f t="shared" si="1"/>
        <v>1326</v>
      </c>
      <c r="E8" s="465">
        <f t="shared" si="1"/>
        <v>1432</v>
      </c>
      <c r="F8" s="465">
        <f t="shared" si="1"/>
        <v>4754</v>
      </c>
      <c r="G8" s="485">
        <f t="shared" ref="G8:G14" si="2">SUM(B8:F8)</f>
        <v>7803</v>
      </c>
      <c r="H8" s="830" t="s">
        <v>652</v>
      </c>
    </row>
    <row r="9" spans="1:11" s="39" customFormat="1" ht="17.649999999999999" customHeight="1" x14ac:dyDescent="0.2">
      <c r="A9" s="827" t="s">
        <v>137</v>
      </c>
      <c r="B9" s="464">
        <f t="shared" si="1"/>
        <v>5814</v>
      </c>
      <c r="C9" s="464">
        <f t="shared" si="1"/>
        <v>352</v>
      </c>
      <c r="D9" s="464">
        <f t="shared" si="1"/>
        <v>20219</v>
      </c>
      <c r="E9" s="464">
        <f t="shared" si="1"/>
        <v>69721</v>
      </c>
      <c r="F9" s="464">
        <f t="shared" si="1"/>
        <v>108170</v>
      </c>
      <c r="G9" s="222">
        <f t="shared" si="2"/>
        <v>204276</v>
      </c>
      <c r="H9" s="828" t="s">
        <v>653</v>
      </c>
    </row>
    <row r="10" spans="1:11" s="15" customFormat="1" ht="17.649999999999999" customHeight="1" x14ac:dyDescent="0.2">
      <c r="A10" s="829" t="s">
        <v>138</v>
      </c>
      <c r="B10" s="465">
        <f t="shared" si="1"/>
        <v>11937</v>
      </c>
      <c r="C10" s="465">
        <f t="shared" si="1"/>
        <v>943</v>
      </c>
      <c r="D10" s="465">
        <f t="shared" si="1"/>
        <v>44859</v>
      </c>
      <c r="E10" s="465">
        <f t="shared" si="1"/>
        <v>184839</v>
      </c>
      <c r="F10" s="465">
        <f t="shared" si="1"/>
        <v>291083</v>
      </c>
      <c r="G10" s="485">
        <f t="shared" si="2"/>
        <v>533661</v>
      </c>
      <c r="H10" s="830" t="s">
        <v>654</v>
      </c>
    </row>
    <row r="11" spans="1:11" s="39" customFormat="1" ht="17.649999999999999" customHeight="1" x14ac:dyDescent="0.2">
      <c r="A11" s="827" t="s">
        <v>139</v>
      </c>
      <c r="B11" s="464">
        <f t="shared" si="1"/>
        <v>9395</v>
      </c>
      <c r="C11" s="464">
        <f t="shared" si="1"/>
        <v>770</v>
      </c>
      <c r="D11" s="464">
        <f t="shared" si="1"/>
        <v>43587</v>
      </c>
      <c r="E11" s="464">
        <f t="shared" si="1"/>
        <v>109182</v>
      </c>
      <c r="F11" s="464">
        <f t="shared" si="1"/>
        <v>249572</v>
      </c>
      <c r="G11" s="222">
        <f t="shared" si="2"/>
        <v>412506</v>
      </c>
      <c r="H11" s="828" t="s">
        <v>655</v>
      </c>
    </row>
    <row r="12" spans="1:11" s="15" customFormat="1" ht="17.649999999999999" customHeight="1" x14ac:dyDescent="0.2">
      <c r="A12" s="829" t="s">
        <v>140</v>
      </c>
      <c r="B12" s="465">
        <f t="shared" si="1"/>
        <v>4247</v>
      </c>
      <c r="C12" s="465">
        <f t="shared" si="1"/>
        <v>493</v>
      </c>
      <c r="D12" s="465">
        <f t="shared" si="1"/>
        <v>31951</v>
      </c>
      <c r="E12" s="465">
        <f t="shared" si="1"/>
        <v>44029</v>
      </c>
      <c r="F12" s="465">
        <f t="shared" si="1"/>
        <v>158302</v>
      </c>
      <c r="G12" s="485">
        <f t="shared" si="2"/>
        <v>239022</v>
      </c>
      <c r="H12" s="830" t="s">
        <v>656</v>
      </c>
    </row>
    <row r="13" spans="1:11" s="39" customFormat="1" ht="17.649999999999999" customHeight="1" x14ac:dyDescent="0.2">
      <c r="A13" s="827" t="s">
        <v>163</v>
      </c>
      <c r="B13" s="464">
        <f t="shared" si="1"/>
        <v>1190</v>
      </c>
      <c r="C13" s="464">
        <f t="shared" si="1"/>
        <v>114</v>
      </c>
      <c r="D13" s="464">
        <f t="shared" si="1"/>
        <v>16181</v>
      </c>
      <c r="E13" s="464">
        <f t="shared" si="1"/>
        <v>8824</v>
      </c>
      <c r="F13" s="464">
        <f t="shared" si="1"/>
        <v>61727</v>
      </c>
      <c r="G13" s="222">
        <f t="shared" si="2"/>
        <v>88036</v>
      </c>
      <c r="H13" s="828" t="s">
        <v>657</v>
      </c>
    </row>
    <row r="14" spans="1:11" s="15" customFormat="1" ht="17.649999999999999" customHeight="1" x14ac:dyDescent="0.2">
      <c r="A14" s="829" t="s">
        <v>658</v>
      </c>
      <c r="B14" s="465">
        <f>B22+B30</f>
        <v>425</v>
      </c>
      <c r="C14" s="465">
        <f t="shared" si="1"/>
        <v>14</v>
      </c>
      <c r="D14" s="465">
        <f t="shared" si="1"/>
        <v>6959</v>
      </c>
      <c r="E14" s="465">
        <f t="shared" si="1"/>
        <v>1369</v>
      </c>
      <c r="F14" s="465">
        <f t="shared" si="1"/>
        <v>22894</v>
      </c>
      <c r="G14" s="485">
        <f t="shared" si="2"/>
        <v>31661</v>
      </c>
      <c r="H14" s="830" t="s">
        <v>659</v>
      </c>
    </row>
    <row r="15" spans="1:11" s="39" customFormat="1" ht="17.649999999999999" customHeight="1" x14ac:dyDescent="0.2">
      <c r="A15" s="825" t="s">
        <v>706</v>
      </c>
      <c r="B15" s="645">
        <f t="shared" ref="B15:G15" si="3">SUM(B16:B22)</f>
        <v>29195</v>
      </c>
      <c r="C15" s="645">
        <f t="shared" si="3"/>
        <v>2351</v>
      </c>
      <c r="D15" s="645">
        <f t="shared" si="3"/>
        <v>149179</v>
      </c>
      <c r="E15" s="645">
        <f t="shared" si="3"/>
        <v>382465</v>
      </c>
      <c r="F15" s="645">
        <f t="shared" si="3"/>
        <v>814752</v>
      </c>
      <c r="G15" s="104">
        <f t="shared" si="3"/>
        <v>1377942</v>
      </c>
      <c r="H15" s="826" t="s">
        <v>13</v>
      </c>
    </row>
    <row r="16" spans="1:11" s="15" customFormat="1" ht="17.649999999999999" customHeight="1" x14ac:dyDescent="0.2">
      <c r="A16" s="831" t="s">
        <v>136</v>
      </c>
      <c r="B16" s="489">
        <v>213</v>
      </c>
      <c r="C16" s="489">
        <v>4</v>
      </c>
      <c r="D16" s="489">
        <v>1175</v>
      </c>
      <c r="E16" s="489">
        <v>1004</v>
      </c>
      <c r="F16" s="489">
        <v>3978</v>
      </c>
      <c r="G16" s="485">
        <f t="shared" ref="G16:G22" si="4">SUM(B16:F16)</f>
        <v>6374</v>
      </c>
      <c r="H16" s="832" t="s">
        <v>652</v>
      </c>
    </row>
    <row r="17" spans="1:8" s="39" customFormat="1" ht="17.649999999999999" customHeight="1" x14ac:dyDescent="0.2">
      <c r="A17" s="833" t="s">
        <v>137</v>
      </c>
      <c r="B17" s="193">
        <v>4699</v>
      </c>
      <c r="C17" s="193">
        <v>273</v>
      </c>
      <c r="D17" s="193">
        <v>18577</v>
      </c>
      <c r="E17" s="193">
        <v>59789</v>
      </c>
      <c r="F17" s="193">
        <v>98426</v>
      </c>
      <c r="G17" s="222">
        <f t="shared" si="4"/>
        <v>181764</v>
      </c>
      <c r="H17" s="834" t="s">
        <v>653</v>
      </c>
    </row>
    <row r="18" spans="1:8" s="15" customFormat="1" ht="17.649999999999999" customHeight="1" x14ac:dyDescent="0.2">
      <c r="A18" s="831" t="s">
        <v>138</v>
      </c>
      <c r="B18" s="489">
        <v>10572</v>
      </c>
      <c r="C18" s="489">
        <v>795</v>
      </c>
      <c r="D18" s="489">
        <v>41607</v>
      </c>
      <c r="E18" s="489">
        <v>169300</v>
      </c>
      <c r="F18" s="489">
        <v>270529</v>
      </c>
      <c r="G18" s="485">
        <f t="shared" si="4"/>
        <v>492803</v>
      </c>
      <c r="H18" s="832" t="s">
        <v>654</v>
      </c>
    </row>
    <row r="19" spans="1:8" s="39" customFormat="1" ht="17.649999999999999" customHeight="1" x14ac:dyDescent="0.2">
      <c r="A19" s="833" t="s">
        <v>139</v>
      </c>
      <c r="B19" s="193">
        <v>8538</v>
      </c>
      <c r="C19" s="193">
        <v>697</v>
      </c>
      <c r="D19" s="193">
        <v>40125</v>
      </c>
      <c r="E19" s="193">
        <v>101302</v>
      </c>
      <c r="F19" s="193">
        <v>230279</v>
      </c>
      <c r="G19" s="222">
        <f t="shared" si="4"/>
        <v>380941</v>
      </c>
      <c r="H19" s="834" t="s">
        <v>655</v>
      </c>
    </row>
    <row r="20" spans="1:8" s="15" customFormat="1" ht="17.649999999999999" customHeight="1" x14ac:dyDescent="0.2">
      <c r="A20" s="831" t="s">
        <v>140</v>
      </c>
      <c r="B20" s="489">
        <v>3782</v>
      </c>
      <c r="C20" s="489">
        <v>466</v>
      </c>
      <c r="D20" s="489">
        <v>28109</v>
      </c>
      <c r="E20" s="489">
        <v>41362</v>
      </c>
      <c r="F20" s="489">
        <v>140262</v>
      </c>
      <c r="G20" s="485">
        <f t="shared" si="4"/>
        <v>213981</v>
      </c>
      <c r="H20" s="832" t="s">
        <v>656</v>
      </c>
    </row>
    <row r="21" spans="1:8" s="39" customFormat="1" ht="17.649999999999999" customHeight="1" x14ac:dyDescent="0.2">
      <c r="A21" s="833" t="s">
        <v>163</v>
      </c>
      <c r="B21" s="193">
        <v>1049</v>
      </c>
      <c r="C21" s="193">
        <v>114</v>
      </c>
      <c r="D21" s="193">
        <v>13663</v>
      </c>
      <c r="E21" s="193">
        <v>8408</v>
      </c>
      <c r="F21" s="193">
        <v>52733</v>
      </c>
      <c r="G21" s="222">
        <f t="shared" si="4"/>
        <v>75967</v>
      </c>
      <c r="H21" s="834" t="s">
        <v>657</v>
      </c>
    </row>
    <row r="22" spans="1:8" s="15" customFormat="1" ht="17.649999999999999" customHeight="1" x14ac:dyDescent="0.2">
      <c r="A22" s="831" t="s">
        <v>658</v>
      </c>
      <c r="B22" s="489">
        <v>342</v>
      </c>
      <c r="C22" s="489">
        <v>2</v>
      </c>
      <c r="D22" s="489">
        <v>5923</v>
      </c>
      <c r="E22" s="489">
        <v>1300</v>
      </c>
      <c r="F22" s="489">
        <v>18545</v>
      </c>
      <c r="G22" s="485">
        <f t="shared" si="4"/>
        <v>26112</v>
      </c>
      <c r="H22" s="832" t="s">
        <v>659</v>
      </c>
    </row>
    <row r="23" spans="1:8" s="39" customFormat="1" ht="17.649999999999999" customHeight="1" x14ac:dyDescent="0.2">
      <c r="A23" s="825" t="s">
        <v>1468</v>
      </c>
      <c r="B23" s="645">
        <f t="shared" ref="B23:G23" si="5">SUM(B24:B30)</f>
        <v>4097</v>
      </c>
      <c r="C23" s="645">
        <f t="shared" si="5"/>
        <v>342</v>
      </c>
      <c r="D23" s="645">
        <f t="shared" si="5"/>
        <v>15903</v>
      </c>
      <c r="E23" s="645">
        <f t="shared" si="5"/>
        <v>36931</v>
      </c>
      <c r="F23" s="645">
        <f t="shared" si="5"/>
        <v>81750</v>
      </c>
      <c r="G23" s="104">
        <f t="shared" si="5"/>
        <v>139023</v>
      </c>
      <c r="H23" s="826" t="s">
        <v>660</v>
      </c>
    </row>
    <row r="24" spans="1:8" s="15" customFormat="1" ht="17.649999999999999" customHeight="1" x14ac:dyDescent="0.2">
      <c r="A24" s="831" t="s">
        <v>136</v>
      </c>
      <c r="B24" s="489">
        <v>71</v>
      </c>
      <c r="C24" s="489">
        <v>3</v>
      </c>
      <c r="D24" s="489">
        <v>151</v>
      </c>
      <c r="E24" s="489">
        <v>428</v>
      </c>
      <c r="F24" s="489">
        <v>776</v>
      </c>
      <c r="G24" s="485">
        <f t="shared" ref="G24:G30" si="6">SUM(B24:F24)</f>
        <v>1429</v>
      </c>
      <c r="H24" s="832" t="s">
        <v>652</v>
      </c>
    </row>
    <row r="25" spans="1:8" s="39" customFormat="1" ht="17.649999999999999" customHeight="1" x14ac:dyDescent="0.2">
      <c r="A25" s="833" t="s">
        <v>137</v>
      </c>
      <c r="B25" s="193">
        <v>1115</v>
      </c>
      <c r="C25" s="193">
        <v>79</v>
      </c>
      <c r="D25" s="193">
        <v>1642</v>
      </c>
      <c r="E25" s="193">
        <v>9932</v>
      </c>
      <c r="F25" s="193">
        <v>9744</v>
      </c>
      <c r="G25" s="222">
        <f t="shared" si="6"/>
        <v>22512</v>
      </c>
      <c r="H25" s="834" t="s">
        <v>653</v>
      </c>
    </row>
    <row r="26" spans="1:8" s="15" customFormat="1" ht="17.649999999999999" customHeight="1" x14ac:dyDescent="0.2">
      <c r="A26" s="831" t="s">
        <v>138</v>
      </c>
      <c r="B26" s="489">
        <v>1365</v>
      </c>
      <c r="C26" s="489">
        <v>148</v>
      </c>
      <c r="D26" s="489">
        <v>3252</v>
      </c>
      <c r="E26" s="489">
        <v>15539</v>
      </c>
      <c r="F26" s="489">
        <v>20554</v>
      </c>
      <c r="G26" s="485">
        <f t="shared" si="6"/>
        <v>40858</v>
      </c>
      <c r="H26" s="832" t="s">
        <v>654</v>
      </c>
    </row>
    <row r="27" spans="1:8" s="39" customFormat="1" ht="17.649999999999999" customHeight="1" x14ac:dyDescent="0.2">
      <c r="A27" s="833" t="s">
        <v>139</v>
      </c>
      <c r="B27" s="193">
        <v>857</v>
      </c>
      <c r="C27" s="193">
        <v>73</v>
      </c>
      <c r="D27" s="193">
        <v>3462</v>
      </c>
      <c r="E27" s="193">
        <v>7880</v>
      </c>
      <c r="F27" s="193">
        <v>19293</v>
      </c>
      <c r="G27" s="222">
        <f t="shared" si="6"/>
        <v>31565</v>
      </c>
      <c r="H27" s="834" t="s">
        <v>655</v>
      </c>
    </row>
    <row r="28" spans="1:8" s="15" customFormat="1" ht="17.649999999999999" customHeight="1" x14ac:dyDescent="0.2">
      <c r="A28" s="831" t="s">
        <v>140</v>
      </c>
      <c r="B28" s="489">
        <v>465</v>
      </c>
      <c r="C28" s="489">
        <v>27</v>
      </c>
      <c r="D28" s="489">
        <v>3842</v>
      </c>
      <c r="E28" s="489">
        <v>2667</v>
      </c>
      <c r="F28" s="489">
        <v>18040</v>
      </c>
      <c r="G28" s="485">
        <f t="shared" si="6"/>
        <v>25041</v>
      </c>
      <c r="H28" s="832" t="s">
        <v>656</v>
      </c>
    </row>
    <row r="29" spans="1:8" s="39" customFormat="1" ht="17.649999999999999" customHeight="1" x14ac:dyDescent="0.2">
      <c r="A29" s="833" t="s">
        <v>163</v>
      </c>
      <c r="B29" s="193">
        <v>141</v>
      </c>
      <c r="C29" s="1477">
        <v>0</v>
      </c>
      <c r="D29" s="193">
        <v>2518</v>
      </c>
      <c r="E29" s="193">
        <v>416</v>
      </c>
      <c r="F29" s="193">
        <v>8994</v>
      </c>
      <c r="G29" s="222">
        <f t="shared" si="6"/>
        <v>12069</v>
      </c>
      <c r="H29" s="834" t="s">
        <v>657</v>
      </c>
    </row>
    <row r="30" spans="1:8" s="15" customFormat="1" ht="17.649999999999999" customHeight="1" x14ac:dyDescent="0.2">
      <c r="A30" s="835" t="s">
        <v>658</v>
      </c>
      <c r="B30" s="490">
        <v>83</v>
      </c>
      <c r="C30" s="490">
        <v>12</v>
      </c>
      <c r="D30" s="490">
        <v>1036</v>
      </c>
      <c r="E30" s="490">
        <v>69</v>
      </c>
      <c r="F30" s="490">
        <v>4349</v>
      </c>
      <c r="G30" s="491">
        <f t="shared" si="6"/>
        <v>5549</v>
      </c>
      <c r="H30" s="836" t="s">
        <v>659</v>
      </c>
    </row>
  </sheetData>
  <mergeCells count="8">
    <mergeCell ref="A1:H1"/>
    <mergeCell ref="A2:H2"/>
    <mergeCell ref="A3:H3"/>
    <mergeCell ref="B4:G4"/>
    <mergeCell ref="A5:A6"/>
    <mergeCell ref="B5:F5"/>
    <mergeCell ref="G5:G6"/>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7313-AFFD-45AA-9CEE-8EA4701BFE14}">
  <sheetPr>
    <tabColor theme="1"/>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663</v>
      </c>
    </row>
    <row r="2" spans="1:1" ht="23.25" x14ac:dyDescent="0.35">
      <c r="A2" s="43" t="s">
        <v>664</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2510-8A15-4EE3-ADA2-E1908D799EC4}">
  <sheetPr>
    <tabColor theme="1" tint="0.249977111117893"/>
    <pageSetUpPr fitToPage="1"/>
  </sheetPr>
  <dimension ref="A1:M18"/>
  <sheetViews>
    <sheetView view="pageBreakPreview" zoomScale="60" zoomScaleNormal="100" workbookViewId="0">
      <selection activeCell="A90" sqref="A90"/>
    </sheetView>
  </sheetViews>
  <sheetFormatPr defaultColWidth="9.125" defaultRowHeight="12.75" x14ac:dyDescent="0.2"/>
  <cols>
    <col min="1" max="1" width="23.125" style="46" customWidth="1"/>
    <col min="2" max="9" width="11.375" style="46" customWidth="1"/>
    <col min="10" max="10" width="23.125" style="46" customWidth="1"/>
    <col min="11" max="16384" width="9.125" style="46"/>
  </cols>
  <sheetData>
    <row r="1" spans="1:13" s="902" customFormat="1" ht="21" customHeight="1" x14ac:dyDescent="0.25">
      <c r="A1" s="1545" t="s">
        <v>665</v>
      </c>
      <c r="B1" s="1545"/>
      <c r="C1" s="1545"/>
      <c r="D1" s="1545"/>
      <c r="E1" s="1545"/>
      <c r="F1" s="1545"/>
      <c r="G1" s="1545"/>
      <c r="H1" s="1545"/>
      <c r="I1" s="1545"/>
      <c r="J1" s="1545"/>
    </row>
    <row r="2" spans="1:13" s="902" customFormat="1" ht="21" customHeight="1" x14ac:dyDescent="0.2">
      <c r="A2" s="1547" t="s">
        <v>929</v>
      </c>
      <c r="B2" s="1547"/>
      <c r="C2" s="1547"/>
      <c r="D2" s="1547"/>
      <c r="E2" s="1547"/>
      <c r="F2" s="1547"/>
      <c r="G2" s="1547"/>
      <c r="H2" s="1547"/>
      <c r="I2" s="1547"/>
      <c r="J2" s="1547"/>
      <c r="M2" s="902" t="s">
        <v>666</v>
      </c>
    </row>
    <row r="3" spans="1:13" s="902" customFormat="1" ht="21" customHeight="1" x14ac:dyDescent="0.2">
      <c r="A3" s="1548" t="s">
        <v>1720</v>
      </c>
      <c r="B3" s="1548"/>
      <c r="C3" s="1548"/>
      <c r="D3" s="1548"/>
      <c r="E3" s="1548"/>
      <c r="F3" s="1548"/>
      <c r="G3" s="1548"/>
      <c r="H3" s="1548"/>
      <c r="I3" s="1548"/>
      <c r="J3" s="1548"/>
    </row>
    <row r="4" spans="1:13" x14ac:dyDescent="0.2">
      <c r="A4" s="860" t="s">
        <v>1910</v>
      </c>
      <c r="G4" s="1026"/>
      <c r="J4" s="863" t="s">
        <v>1909</v>
      </c>
    </row>
    <row r="5" spans="1:13" s="902" customFormat="1" ht="25.15" customHeight="1" x14ac:dyDescent="0.2">
      <c r="A5" s="1929" t="s">
        <v>667</v>
      </c>
      <c r="B5" s="1635" t="s">
        <v>1768</v>
      </c>
      <c r="C5" s="1635"/>
      <c r="D5" s="1635"/>
      <c r="E5" s="1635"/>
      <c r="F5" s="1635"/>
      <c r="G5" s="1635"/>
      <c r="H5" s="1635"/>
      <c r="I5" s="1635"/>
      <c r="J5" s="1928" t="s">
        <v>668</v>
      </c>
    </row>
    <row r="6" spans="1:13" s="902" customFormat="1" ht="25.15" customHeight="1" x14ac:dyDescent="0.2">
      <c r="A6" s="1929"/>
      <c r="B6" s="1635" t="s">
        <v>1931</v>
      </c>
      <c r="C6" s="1925"/>
      <c r="D6" s="1925"/>
      <c r="E6" s="1925"/>
      <c r="F6" s="1925"/>
      <c r="G6" s="1923" t="s">
        <v>1489</v>
      </c>
      <c r="H6" s="1921" t="s">
        <v>1491</v>
      </c>
      <c r="I6" s="1919" t="s">
        <v>12</v>
      </c>
      <c r="J6" s="1928"/>
    </row>
    <row r="7" spans="1:13" s="902" customFormat="1" ht="20.45" customHeight="1" x14ac:dyDescent="0.2">
      <c r="A7" s="1929"/>
      <c r="B7" s="1921" t="s">
        <v>697</v>
      </c>
      <c r="C7" s="1921" t="s">
        <v>695</v>
      </c>
      <c r="D7" s="1921" t="s">
        <v>693</v>
      </c>
      <c r="E7" s="1921" t="s">
        <v>691</v>
      </c>
      <c r="F7" s="1926" t="s">
        <v>12</v>
      </c>
      <c r="G7" s="1924"/>
      <c r="H7" s="1922"/>
      <c r="I7" s="1920"/>
      <c r="J7" s="1928"/>
    </row>
    <row r="8" spans="1:13" s="902" customFormat="1" ht="12.6" customHeight="1" x14ac:dyDescent="0.2">
      <c r="A8" s="1929"/>
      <c r="B8" s="1922"/>
      <c r="C8" s="1922"/>
      <c r="D8" s="1922"/>
      <c r="E8" s="1922"/>
      <c r="F8" s="1927"/>
      <c r="G8" s="1913" t="s">
        <v>1488</v>
      </c>
      <c r="H8" s="1915" t="s">
        <v>1485</v>
      </c>
      <c r="I8" s="1917" t="s">
        <v>1259</v>
      </c>
      <c r="J8" s="1928"/>
    </row>
    <row r="9" spans="1:13" s="902" customFormat="1" ht="30.6" customHeight="1" x14ac:dyDescent="0.2">
      <c r="A9" s="1929"/>
      <c r="B9" s="1495" t="s">
        <v>696</v>
      </c>
      <c r="C9" s="1495" t="s">
        <v>694</v>
      </c>
      <c r="D9" s="1495" t="s">
        <v>692</v>
      </c>
      <c r="E9" s="1495" t="s">
        <v>1928</v>
      </c>
      <c r="F9" s="1500" t="s">
        <v>1259</v>
      </c>
      <c r="G9" s="1914"/>
      <c r="H9" s="1916"/>
      <c r="I9" s="1918"/>
      <c r="J9" s="1928"/>
    </row>
    <row r="10" spans="1:13" ht="39.950000000000003" customHeight="1" x14ac:dyDescent="0.2">
      <c r="A10" s="974" t="s">
        <v>1259</v>
      </c>
      <c r="B10" s="1006">
        <f t="shared" ref="B10:G10" si="0">SUM(B11:B18)</f>
        <v>44</v>
      </c>
      <c r="C10" s="1006">
        <f t="shared" si="0"/>
        <v>70593</v>
      </c>
      <c r="D10" s="1006">
        <f t="shared" si="0"/>
        <v>249</v>
      </c>
      <c r="E10" s="1006">
        <f>SUM(E11:E18)</f>
        <v>317</v>
      </c>
      <c r="F10" s="1006">
        <f>SUM(F11:F18)</f>
        <v>71203</v>
      </c>
      <c r="G10" s="1006">
        <f t="shared" si="0"/>
        <v>93</v>
      </c>
      <c r="H10" s="1006">
        <f>SUM(H11:H18)</f>
        <v>3070</v>
      </c>
      <c r="I10" s="1006">
        <f>SUM(F10+G10+H10)</f>
        <v>74366</v>
      </c>
      <c r="J10" s="1027" t="s">
        <v>12</v>
      </c>
    </row>
    <row r="11" spans="1:13" ht="39.950000000000003" customHeight="1" x14ac:dyDescent="0.2">
      <c r="A11" s="675" t="s">
        <v>229</v>
      </c>
      <c r="B11" s="78">
        <v>20</v>
      </c>
      <c r="C11" s="78">
        <v>31661</v>
      </c>
      <c r="D11" s="78">
        <v>99</v>
      </c>
      <c r="E11" s="78">
        <v>133</v>
      </c>
      <c r="F11" s="692">
        <f>SUM(B11:E11)</f>
        <v>31913</v>
      </c>
      <c r="G11" s="78">
        <v>91</v>
      </c>
      <c r="H11" s="78">
        <v>959</v>
      </c>
      <c r="I11" s="401">
        <f>SUM(F11+G11+H11)</f>
        <v>32963</v>
      </c>
      <c r="J11" s="676" t="s">
        <v>221</v>
      </c>
    </row>
    <row r="12" spans="1:13" ht="39.950000000000003" customHeight="1" x14ac:dyDescent="0.2">
      <c r="A12" s="1028" t="s">
        <v>318</v>
      </c>
      <c r="B12" s="1010">
        <v>11</v>
      </c>
      <c r="C12" s="1010">
        <v>19997</v>
      </c>
      <c r="D12" s="1010">
        <v>64</v>
      </c>
      <c r="E12" s="1010">
        <v>33</v>
      </c>
      <c r="F12" s="1025">
        <f t="shared" ref="F12" si="1">SUM(B12:E12)</f>
        <v>20105</v>
      </c>
      <c r="G12" s="1010">
        <v>2</v>
      </c>
      <c r="H12" s="1010">
        <v>985</v>
      </c>
      <c r="I12" s="1009">
        <f t="shared" ref="I12:I16" si="2">SUM(F12+G12+H12)</f>
        <v>21092</v>
      </c>
      <c r="J12" s="1029" t="s">
        <v>220</v>
      </c>
    </row>
    <row r="13" spans="1:13" ht="39.950000000000003" customHeight="1" x14ac:dyDescent="0.2">
      <c r="A13" s="675" t="s">
        <v>319</v>
      </c>
      <c r="B13" s="78">
        <v>3</v>
      </c>
      <c r="C13" s="78">
        <v>4346</v>
      </c>
      <c r="D13" s="78">
        <v>33</v>
      </c>
      <c r="E13" s="78">
        <v>30</v>
      </c>
      <c r="F13" s="692">
        <f>SUM(B13:E13)</f>
        <v>4412</v>
      </c>
      <c r="G13" s="78" t="s">
        <v>16</v>
      </c>
      <c r="H13" s="78">
        <v>269</v>
      </c>
      <c r="I13" s="401">
        <f t="shared" si="2"/>
        <v>4681</v>
      </c>
      <c r="J13" s="676" t="s">
        <v>219</v>
      </c>
    </row>
    <row r="14" spans="1:13" ht="39.950000000000003" customHeight="1" x14ac:dyDescent="0.2">
      <c r="A14" s="1028" t="s">
        <v>320</v>
      </c>
      <c r="B14" s="1010">
        <v>1</v>
      </c>
      <c r="C14" s="1010">
        <v>2464</v>
      </c>
      <c r="D14" s="1010">
        <v>8</v>
      </c>
      <c r="E14" s="1010">
        <v>4</v>
      </c>
      <c r="F14" s="1025">
        <f t="shared" ref="F14:F18" si="3">SUM(B14:E14)</f>
        <v>2477</v>
      </c>
      <c r="G14" s="1010" t="s">
        <v>16</v>
      </c>
      <c r="H14" s="1010">
        <v>160</v>
      </c>
      <c r="I14" s="1009">
        <f t="shared" si="2"/>
        <v>2637</v>
      </c>
      <c r="J14" s="1029" t="s">
        <v>218</v>
      </c>
    </row>
    <row r="15" spans="1:13" ht="39.950000000000003" customHeight="1" x14ac:dyDescent="0.2">
      <c r="A15" s="675" t="s">
        <v>321</v>
      </c>
      <c r="B15" s="78">
        <v>6</v>
      </c>
      <c r="C15" s="78">
        <v>4090</v>
      </c>
      <c r="D15" s="78">
        <v>23</v>
      </c>
      <c r="E15" s="78">
        <v>15</v>
      </c>
      <c r="F15" s="692">
        <f t="shared" si="3"/>
        <v>4134</v>
      </c>
      <c r="G15" s="78" t="s">
        <v>16</v>
      </c>
      <c r="H15" s="78">
        <v>218</v>
      </c>
      <c r="I15" s="401">
        <f t="shared" si="2"/>
        <v>4352</v>
      </c>
      <c r="J15" s="676" t="s">
        <v>217</v>
      </c>
    </row>
    <row r="16" spans="1:13" ht="39.950000000000003" customHeight="1" x14ac:dyDescent="0.2">
      <c r="A16" s="1028" t="s">
        <v>322</v>
      </c>
      <c r="B16" s="1010">
        <v>2</v>
      </c>
      <c r="C16" s="1010">
        <v>1363</v>
      </c>
      <c r="D16" s="1010">
        <v>4</v>
      </c>
      <c r="E16" s="1010">
        <v>7</v>
      </c>
      <c r="F16" s="1025">
        <f t="shared" si="3"/>
        <v>1376</v>
      </c>
      <c r="G16" s="1010" t="s">
        <v>16</v>
      </c>
      <c r="H16" s="1010">
        <v>87</v>
      </c>
      <c r="I16" s="1009">
        <f t="shared" si="2"/>
        <v>1463</v>
      </c>
      <c r="J16" s="1029" t="s">
        <v>1026</v>
      </c>
    </row>
    <row r="17" spans="1:10" ht="39.950000000000003" customHeight="1" x14ac:dyDescent="0.2">
      <c r="A17" s="675" t="s">
        <v>511</v>
      </c>
      <c r="B17" s="78">
        <v>1</v>
      </c>
      <c r="C17" s="78">
        <v>1181</v>
      </c>
      <c r="D17" s="78">
        <v>8</v>
      </c>
      <c r="E17" s="78">
        <v>2</v>
      </c>
      <c r="F17" s="692">
        <f t="shared" si="3"/>
        <v>1192</v>
      </c>
      <c r="G17" s="78" t="s">
        <v>16</v>
      </c>
      <c r="H17" s="78">
        <v>172</v>
      </c>
      <c r="I17" s="401">
        <f>SUM(F17+G17+H17)</f>
        <v>1364</v>
      </c>
      <c r="J17" s="676" t="s">
        <v>708</v>
      </c>
    </row>
    <row r="18" spans="1:10" ht="39.950000000000003" customHeight="1" x14ac:dyDescent="0.2">
      <c r="A18" s="1030" t="s">
        <v>222</v>
      </c>
      <c r="B18" s="1014" t="s">
        <v>16</v>
      </c>
      <c r="C18" s="1014">
        <v>5491</v>
      </c>
      <c r="D18" s="1014">
        <v>10</v>
      </c>
      <c r="E18" s="1014">
        <v>93</v>
      </c>
      <c r="F18" s="1498">
        <f t="shared" si="3"/>
        <v>5594</v>
      </c>
      <c r="G18" s="1014" t="s">
        <v>16</v>
      </c>
      <c r="H18" s="1014">
        <v>220</v>
      </c>
      <c r="I18" s="1015">
        <f>SUM(F18+G18+H18)</f>
        <v>5814</v>
      </c>
      <c r="J18" s="1031" t="s">
        <v>216</v>
      </c>
    </row>
  </sheetData>
  <mergeCells count="18">
    <mergeCell ref="A1:J1"/>
    <mergeCell ref="A2:J2"/>
    <mergeCell ref="A3:J3"/>
    <mergeCell ref="B6:F6"/>
    <mergeCell ref="F7:F8"/>
    <mergeCell ref="E7:E8"/>
    <mergeCell ref="D7:D8"/>
    <mergeCell ref="C7:C8"/>
    <mergeCell ref="B7:B8"/>
    <mergeCell ref="B5:I5"/>
    <mergeCell ref="J5:J9"/>
    <mergeCell ref="A5:A9"/>
    <mergeCell ref="G8:G9"/>
    <mergeCell ref="H8:H9"/>
    <mergeCell ref="I8:I9"/>
    <mergeCell ref="I6:I7"/>
    <mergeCell ref="H6:H7"/>
    <mergeCell ref="G6:G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D875-A2FB-47CC-81BB-5F0749509707}">
  <sheetPr>
    <tabColor theme="1"/>
    <pageSetUpPr fitToPage="1"/>
  </sheetPr>
  <dimension ref="A1:L25"/>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5.375" style="57" customWidth="1"/>
    <col min="3" max="7" width="10.375" style="57" customWidth="1"/>
    <col min="8" max="8" width="35.375" style="57" customWidth="1"/>
    <col min="9" max="9" width="6.75" style="57" customWidth="1"/>
    <col min="10" max="16384" width="9.125" style="57"/>
  </cols>
  <sheetData>
    <row r="1" spans="1:12" s="902" customFormat="1" ht="21" customHeight="1" x14ac:dyDescent="0.25">
      <c r="A1" s="1545" t="s">
        <v>1926</v>
      </c>
      <c r="B1" s="1545"/>
      <c r="C1" s="1545"/>
      <c r="D1" s="1545"/>
      <c r="E1" s="1545"/>
      <c r="F1" s="1545"/>
      <c r="G1" s="1545"/>
      <c r="H1" s="1545"/>
      <c r="I1" s="1545"/>
    </row>
    <row r="2" spans="1:12" s="902" customFormat="1" ht="21" customHeight="1" x14ac:dyDescent="0.2">
      <c r="A2" s="1547" t="s">
        <v>929</v>
      </c>
      <c r="B2" s="1547"/>
      <c r="C2" s="1547"/>
      <c r="D2" s="1547"/>
      <c r="E2" s="1547"/>
      <c r="F2" s="1547"/>
      <c r="G2" s="1547"/>
      <c r="H2" s="1547"/>
      <c r="I2" s="1547"/>
      <c r="L2" s="902" t="s">
        <v>669</v>
      </c>
    </row>
    <row r="3" spans="1:12" s="902" customFormat="1" ht="21" customHeight="1" x14ac:dyDescent="0.2">
      <c r="A3" s="1548" t="s">
        <v>1927</v>
      </c>
      <c r="B3" s="1548"/>
      <c r="C3" s="1548"/>
      <c r="D3" s="1548"/>
      <c r="E3" s="1548"/>
      <c r="F3" s="1548"/>
      <c r="G3" s="1548"/>
      <c r="H3" s="1548"/>
      <c r="I3" s="1548"/>
    </row>
    <row r="4" spans="1:12" s="46" customFormat="1" x14ac:dyDescent="0.2">
      <c r="A4" s="860" t="s">
        <v>1911</v>
      </c>
      <c r="C4" s="1566"/>
      <c r="D4" s="1566"/>
      <c r="E4" s="1566"/>
      <c r="F4" s="1566"/>
      <c r="G4" s="1024"/>
      <c r="I4" s="863" t="s">
        <v>616</v>
      </c>
    </row>
    <row r="5" spans="1:12" s="902" customFormat="1" ht="25.15" customHeight="1" x14ac:dyDescent="0.2">
      <c r="A5" s="1934" t="s">
        <v>980</v>
      </c>
      <c r="B5" s="1737" t="s">
        <v>1009</v>
      </c>
      <c r="C5" s="1635" t="s">
        <v>1931</v>
      </c>
      <c r="D5" s="1635"/>
      <c r="E5" s="1635"/>
      <c r="F5" s="1635"/>
      <c r="G5" s="1635"/>
      <c r="H5" s="1739" t="s">
        <v>969</v>
      </c>
      <c r="I5" s="1704" t="s">
        <v>980</v>
      </c>
    </row>
    <row r="6" spans="1:12" s="902" customFormat="1" ht="28.9" customHeight="1" x14ac:dyDescent="0.2">
      <c r="A6" s="1765"/>
      <c r="B6" s="1730"/>
      <c r="C6" s="1497" t="s">
        <v>697</v>
      </c>
      <c r="D6" s="1497" t="s">
        <v>695</v>
      </c>
      <c r="E6" s="1497" t="s">
        <v>693</v>
      </c>
      <c r="F6" s="1497" t="s">
        <v>691</v>
      </c>
      <c r="G6" s="1038" t="s">
        <v>12</v>
      </c>
      <c r="H6" s="1732"/>
      <c r="I6" s="1733"/>
    </row>
    <row r="7" spans="1:12" s="902" customFormat="1" ht="34.9" customHeight="1" x14ac:dyDescent="0.2">
      <c r="A7" s="1677"/>
      <c r="B7" s="1679"/>
      <c r="C7" s="1499" t="s">
        <v>696</v>
      </c>
      <c r="D7" s="1499" t="s">
        <v>694</v>
      </c>
      <c r="E7" s="1499" t="s">
        <v>692</v>
      </c>
      <c r="F7" s="1499" t="s">
        <v>1928</v>
      </c>
      <c r="G7" s="1036" t="s">
        <v>1259</v>
      </c>
      <c r="H7" s="1681"/>
      <c r="I7" s="1683"/>
    </row>
    <row r="8" spans="1:12" s="46" customFormat="1" ht="25.15" customHeight="1" x14ac:dyDescent="0.2">
      <c r="A8" s="1930" t="s">
        <v>1259</v>
      </c>
      <c r="B8" s="1931"/>
      <c r="C8" s="1006">
        <f>SUM(C9:C25)</f>
        <v>44</v>
      </c>
      <c r="D8" s="1006">
        <f>SUM(D9:D25)</f>
        <v>70593</v>
      </c>
      <c r="E8" s="1006">
        <f>SUM(E9:E25)</f>
        <v>249</v>
      </c>
      <c r="F8" s="1006">
        <f>SUM(F9:F25)</f>
        <v>317</v>
      </c>
      <c r="G8" s="1006">
        <f>SUM(C8:F8)</f>
        <v>71203</v>
      </c>
      <c r="H8" s="1932" t="s">
        <v>12</v>
      </c>
      <c r="I8" s="1933"/>
    </row>
    <row r="9" spans="1:12" s="46" customFormat="1" ht="21" customHeight="1" x14ac:dyDescent="0.2">
      <c r="A9" s="307" t="s">
        <v>970</v>
      </c>
      <c r="B9" s="286" t="s">
        <v>1189</v>
      </c>
      <c r="C9" s="78" t="s">
        <v>16</v>
      </c>
      <c r="D9" s="78">
        <v>9933</v>
      </c>
      <c r="E9" s="78" t="s">
        <v>16</v>
      </c>
      <c r="F9" s="78">
        <v>3</v>
      </c>
      <c r="G9" s="401">
        <f t="shared" ref="G9:G25" si="0">SUM(C9:F9)</f>
        <v>9936</v>
      </c>
      <c r="H9" s="310" t="s">
        <v>890</v>
      </c>
      <c r="I9" s="771" t="s">
        <v>970</v>
      </c>
    </row>
    <row r="10" spans="1:12" s="46" customFormat="1" ht="21" customHeight="1" x14ac:dyDescent="0.2">
      <c r="A10" s="1017" t="s">
        <v>981</v>
      </c>
      <c r="B10" s="1018" t="s">
        <v>891</v>
      </c>
      <c r="C10" s="1010" t="s">
        <v>16</v>
      </c>
      <c r="D10" s="1010">
        <v>325</v>
      </c>
      <c r="E10" s="1010">
        <v>7</v>
      </c>
      <c r="F10" s="1010">
        <v>98</v>
      </c>
      <c r="G10" s="1009">
        <f t="shared" si="0"/>
        <v>430</v>
      </c>
      <c r="H10" s="1020" t="s">
        <v>249</v>
      </c>
      <c r="I10" s="1021" t="s">
        <v>981</v>
      </c>
    </row>
    <row r="11" spans="1:12" s="46" customFormat="1" ht="21" customHeight="1" x14ac:dyDescent="0.2">
      <c r="A11" s="307" t="s">
        <v>982</v>
      </c>
      <c r="B11" s="286" t="s">
        <v>250</v>
      </c>
      <c r="C11" s="78" t="s">
        <v>16</v>
      </c>
      <c r="D11" s="78">
        <v>3942</v>
      </c>
      <c r="E11" s="78">
        <v>15</v>
      </c>
      <c r="F11" s="78">
        <v>3</v>
      </c>
      <c r="G11" s="401">
        <f t="shared" si="0"/>
        <v>3960</v>
      </c>
      <c r="H11" s="310" t="s">
        <v>251</v>
      </c>
      <c r="I11" s="771" t="s">
        <v>982</v>
      </c>
    </row>
    <row r="12" spans="1:12" s="46" customFormat="1" ht="31.15" customHeight="1" x14ac:dyDescent="0.2">
      <c r="A12" s="1017" t="s">
        <v>1163</v>
      </c>
      <c r="B12" s="1018" t="s">
        <v>1165</v>
      </c>
      <c r="C12" s="1010">
        <v>0</v>
      </c>
      <c r="D12" s="1010">
        <v>97</v>
      </c>
      <c r="E12" s="1010">
        <v>3</v>
      </c>
      <c r="F12" s="1010">
        <v>25</v>
      </c>
      <c r="G12" s="1009">
        <f t="shared" si="0"/>
        <v>125</v>
      </c>
      <c r="H12" s="1020" t="s">
        <v>1164</v>
      </c>
      <c r="I12" s="1021" t="s">
        <v>1163</v>
      </c>
    </row>
    <row r="13" spans="1:12" s="46" customFormat="1" ht="21" customHeight="1" x14ac:dyDescent="0.2">
      <c r="A13" s="307" t="s">
        <v>983</v>
      </c>
      <c r="B13" s="286" t="s">
        <v>254</v>
      </c>
      <c r="C13" s="78" t="s">
        <v>16</v>
      </c>
      <c r="D13" s="78">
        <v>12092</v>
      </c>
      <c r="E13" s="78" t="s">
        <v>16</v>
      </c>
      <c r="F13" s="78" t="s">
        <v>16</v>
      </c>
      <c r="G13" s="401">
        <f t="shared" si="0"/>
        <v>12092</v>
      </c>
      <c r="H13" s="310" t="s">
        <v>255</v>
      </c>
      <c r="I13" s="771" t="s">
        <v>983</v>
      </c>
    </row>
    <row r="14" spans="1:12" s="46" customFormat="1" ht="31.15" customHeight="1" x14ac:dyDescent="0.2">
      <c r="A14" s="1017" t="s">
        <v>984</v>
      </c>
      <c r="B14" s="1018" t="s">
        <v>1004</v>
      </c>
      <c r="C14" s="1010" t="s">
        <v>16</v>
      </c>
      <c r="D14" s="1010">
        <v>20289</v>
      </c>
      <c r="E14" s="1010">
        <v>132</v>
      </c>
      <c r="F14" s="1010">
        <v>23</v>
      </c>
      <c r="G14" s="1009">
        <f t="shared" si="0"/>
        <v>20444</v>
      </c>
      <c r="H14" s="1020" t="s">
        <v>1117</v>
      </c>
      <c r="I14" s="1021" t="s">
        <v>984</v>
      </c>
    </row>
    <row r="15" spans="1:12" s="46" customFormat="1" ht="21" customHeight="1" x14ac:dyDescent="0.2">
      <c r="A15" s="307" t="s">
        <v>985</v>
      </c>
      <c r="B15" s="286" t="s">
        <v>256</v>
      </c>
      <c r="C15" s="78" t="s">
        <v>16</v>
      </c>
      <c r="D15" s="78">
        <v>3765</v>
      </c>
      <c r="E15" s="78">
        <v>8</v>
      </c>
      <c r="F15" s="78">
        <v>36</v>
      </c>
      <c r="G15" s="401">
        <f t="shared" si="0"/>
        <v>3809</v>
      </c>
      <c r="H15" s="310" t="s">
        <v>257</v>
      </c>
      <c r="I15" s="771" t="s">
        <v>985</v>
      </c>
    </row>
    <row r="16" spans="1:12" s="46" customFormat="1" ht="21" customHeight="1" x14ac:dyDescent="0.2">
      <c r="A16" s="1017" t="s">
        <v>986</v>
      </c>
      <c r="B16" s="1018" t="s">
        <v>258</v>
      </c>
      <c r="C16" s="1010" t="s">
        <v>16</v>
      </c>
      <c r="D16" s="1010">
        <v>5116</v>
      </c>
      <c r="E16" s="1010" t="s">
        <v>16</v>
      </c>
      <c r="F16" s="1010" t="s">
        <v>16</v>
      </c>
      <c r="G16" s="1009">
        <f t="shared" si="0"/>
        <v>5116</v>
      </c>
      <c r="H16" s="1020" t="s">
        <v>1029</v>
      </c>
      <c r="I16" s="1021" t="s">
        <v>986</v>
      </c>
    </row>
    <row r="17" spans="1:9" s="46" customFormat="1" ht="21" customHeight="1" x14ac:dyDescent="0.2">
      <c r="A17" s="307" t="s">
        <v>987</v>
      </c>
      <c r="B17" s="286" t="s">
        <v>259</v>
      </c>
      <c r="C17" s="78" t="s">
        <v>16</v>
      </c>
      <c r="D17" s="78">
        <v>770</v>
      </c>
      <c r="E17" s="78">
        <v>33</v>
      </c>
      <c r="F17" s="78">
        <v>9</v>
      </c>
      <c r="G17" s="401">
        <f t="shared" si="0"/>
        <v>812</v>
      </c>
      <c r="H17" s="310" t="s">
        <v>260</v>
      </c>
      <c r="I17" s="771" t="s">
        <v>987</v>
      </c>
    </row>
    <row r="18" spans="1:9" s="46" customFormat="1" ht="21" customHeight="1" x14ac:dyDescent="0.2">
      <c r="A18" s="1017" t="s">
        <v>988</v>
      </c>
      <c r="B18" s="1018" t="s">
        <v>261</v>
      </c>
      <c r="C18" s="1010" t="s">
        <v>16</v>
      </c>
      <c r="D18" s="1010">
        <v>631</v>
      </c>
      <c r="E18" s="1010">
        <v>50</v>
      </c>
      <c r="F18" s="1010">
        <v>8</v>
      </c>
      <c r="G18" s="1009">
        <f t="shared" si="0"/>
        <v>689</v>
      </c>
      <c r="H18" s="1020" t="s">
        <v>262</v>
      </c>
      <c r="I18" s="1021" t="s">
        <v>988</v>
      </c>
    </row>
    <row r="19" spans="1:9" s="46" customFormat="1" ht="21" customHeight="1" x14ac:dyDescent="0.2">
      <c r="A19" s="307">
        <v>68</v>
      </c>
      <c r="B19" s="286" t="s">
        <v>263</v>
      </c>
      <c r="C19" s="78" t="s">
        <v>16</v>
      </c>
      <c r="D19" s="78">
        <v>865</v>
      </c>
      <c r="E19" s="78">
        <v>1</v>
      </c>
      <c r="F19" s="78" t="s">
        <v>16</v>
      </c>
      <c r="G19" s="401">
        <f t="shared" si="0"/>
        <v>866</v>
      </c>
      <c r="H19" s="310" t="s">
        <v>264</v>
      </c>
      <c r="I19" s="771">
        <v>68</v>
      </c>
    </row>
    <row r="20" spans="1:9" s="46" customFormat="1" ht="21" customHeight="1" x14ac:dyDescent="0.2">
      <c r="A20" s="1017" t="s">
        <v>989</v>
      </c>
      <c r="B20" s="1018" t="s">
        <v>265</v>
      </c>
      <c r="C20" s="1010" t="s">
        <v>16</v>
      </c>
      <c r="D20" s="1010">
        <v>2593</v>
      </c>
      <c r="E20" s="1010" t="s">
        <v>16</v>
      </c>
      <c r="F20" s="1010">
        <v>13</v>
      </c>
      <c r="G20" s="1009">
        <f t="shared" si="0"/>
        <v>2606</v>
      </c>
      <c r="H20" s="1020" t="s">
        <v>266</v>
      </c>
      <c r="I20" s="1021" t="s">
        <v>989</v>
      </c>
    </row>
    <row r="21" spans="1:9" s="46" customFormat="1" ht="21" customHeight="1" x14ac:dyDescent="0.2">
      <c r="A21" s="307" t="s">
        <v>990</v>
      </c>
      <c r="B21" s="286" t="s">
        <v>267</v>
      </c>
      <c r="C21" s="78" t="s">
        <v>16</v>
      </c>
      <c r="D21" s="78">
        <v>5328</v>
      </c>
      <c r="E21" s="78" t="s">
        <v>16</v>
      </c>
      <c r="F21" s="78">
        <v>10</v>
      </c>
      <c r="G21" s="401">
        <f t="shared" si="0"/>
        <v>5338</v>
      </c>
      <c r="H21" s="310" t="s">
        <v>268</v>
      </c>
      <c r="I21" s="771" t="s">
        <v>990</v>
      </c>
    </row>
    <row r="22" spans="1:9" s="46" customFormat="1" ht="21" customHeight="1" x14ac:dyDescent="0.2">
      <c r="A22" s="1017">
        <v>85</v>
      </c>
      <c r="B22" s="1018" t="s">
        <v>270</v>
      </c>
      <c r="C22" s="1010" t="s">
        <v>16</v>
      </c>
      <c r="D22" s="1010">
        <v>745</v>
      </c>
      <c r="E22" s="1010" t="s">
        <v>16</v>
      </c>
      <c r="F22" s="1010" t="s">
        <v>16</v>
      </c>
      <c r="G22" s="1009">
        <f t="shared" si="0"/>
        <v>745</v>
      </c>
      <c r="H22" s="1020" t="s">
        <v>271</v>
      </c>
      <c r="I22" s="1021">
        <v>85</v>
      </c>
    </row>
    <row r="23" spans="1:9" s="46" customFormat="1" ht="21" customHeight="1" x14ac:dyDescent="0.2">
      <c r="A23" s="307" t="s">
        <v>991</v>
      </c>
      <c r="B23" s="286" t="s">
        <v>272</v>
      </c>
      <c r="C23" s="78">
        <v>37</v>
      </c>
      <c r="D23" s="78">
        <v>687</v>
      </c>
      <c r="E23" s="78" t="s">
        <v>16</v>
      </c>
      <c r="F23" s="78">
        <v>84</v>
      </c>
      <c r="G23" s="401">
        <f t="shared" si="0"/>
        <v>808</v>
      </c>
      <c r="H23" s="310" t="s">
        <v>1245</v>
      </c>
      <c r="I23" s="771" t="s">
        <v>991</v>
      </c>
    </row>
    <row r="24" spans="1:9" s="46" customFormat="1" ht="21" customHeight="1" x14ac:dyDescent="0.2">
      <c r="A24" s="1017" t="s">
        <v>992</v>
      </c>
      <c r="B24" s="1018" t="s">
        <v>273</v>
      </c>
      <c r="C24" s="1010" t="s">
        <v>16</v>
      </c>
      <c r="D24" s="1010">
        <v>531</v>
      </c>
      <c r="E24" s="1010" t="s">
        <v>16</v>
      </c>
      <c r="F24" s="1010">
        <v>5</v>
      </c>
      <c r="G24" s="1009">
        <f t="shared" si="0"/>
        <v>536</v>
      </c>
      <c r="H24" s="1020" t="s">
        <v>274</v>
      </c>
      <c r="I24" s="1021" t="s">
        <v>992</v>
      </c>
    </row>
    <row r="25" spans="1:9" s="46" customFormat="1" ht="21" customHeight="1" x14ac:dyDescent="0.2">
      <c r="A25" s="308" t="s">
        <v>993</v>
      </c>
      <c r="B25" s="301" t="s">
        <v>275</v>
      </c>
      <c r="C25" s="680">
        <v>7</v>
      </c>
      <c r="D25" s="680">
        <v>2884</v>
      </c>
      <c r="E25" s="680" t="s">
        <v>16</v>
      </c>
      <c r="F25" s="680" t="s">
        <v>16</v>
      </c>
      <c r="G25" s="681">
        <f t="shared" si="0"/>
        <v>2891</v>
      </c>
      <c r="H25" s="311" t="s">
        <v>276</v>
      </c>
      <c r="I25" s="772" t="s">
        <v>993</v>
      </c>
    </row>
  </sheetData>
  <mergeCells count="11">
    <mergeCell ref="A8:B8"/>
    <mergeCell ref="H8:I8"/>
    <mergeCell ref="A1:I1"/>
    <mergeCell ref="A2:I2"/>
    <mergeCell ref="A3:I3"/>
    <mergeCell ref="C4:F4"/>
    <mergeCell ref="C5:G5"/>
    <mergeCell ref="H5:H7"/>
    <mergeCell ref="I5:I7"/>
    <mergeCell ref="B5:B7"/>
    <mergeCell ref="A5:A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08C5-DE94-4ACB-B621-B83D31CE8E37}">
  <sheetPr>
    <tabColor theme="1" tint="0.249977111117893"/>
    <pageSetUpPr fitToPage="1"/>
  </sheetPr>
  <dimension ref="A1:Q43"/>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2.75" style="57" customWidth="1"/>
    <col min="3" max="3" width="9.625" style="989" customWidth="1"/>
    <col min="4" max="10" width="8.75" style="57" customWidth="1"/>
    <col min="11" max="11" width="10.375" style="57" customWidth="1"/>
    <col min="12" max="12" width="9.375" style="989" customWidth="1"/>
    <col min="13" max="13" width="32.75" style="57" customWidth="1"/>
    <col min="14" max="14" width="6.75" style="57" customWidth="1"/>
    <col min="15" max="16384" width="9.125" style="57"/>
  </cols>
  <sheetData>
    <row r="1" spans="1:17" s="902" customFormat="1" ht="21" customHeight="1" x14ac:dyDescent="0.25">
      <c r="A1" s="1545" t="s">
        <v>1192</v>
      </c>
      <c r="B1" s="1545"/>
      <c r="C1" s="1545"/>
      <c r="D1" s="1545"/>
      <c r="E1" s="1545"/>
      <c r="F1" s="1545"/>
      <c r="G1" s="1545"/>
      <c r="H1" s="1545"/>
      <c r="I1" s="1545"/>
      <c r="J1" s="1545"/>
      <c r="K1" s="1545"/>
      <c r="L1" s="1545"/>
      <c r="M1" s="1545"/>
      <c r="N1" s="1545"/>
    </row>
    <row r="2" spans="1:17" s="902" customFormat="1" ht="21" customHeight="1" x14ac:dyDescent="0.2">
      <c r="A2" s="1547" t="s">
        <v>929</v>
      </c>
      <c r="B2" s="1547"/>
      <c r="C2" s="1547"/>
      <c r="D2" s="1547"/>
      <c r="E2" s="1547"/>
      <c r="F2" s="1547"/>
      <c r="G2" s="1547"/>
      <c r="H2" s="1547"/>
      <c r="I2" s="1547"/>
      <c r="J2" s="1547"/>
      <c r="K2" s="1547"/>
      <c r="L2" s="1547"/>
      <c r="M2" s="1547"/>
      <c r="N2" s="1547"/>
      <c r="Q2" s="902" t="s">
        <v>670</v>
      </c>
    </row>
    <row r="3" spans="1:17" s="902" customFormat="1" ht="21" customHeight="1" x14ac:dyDescent="0.2">
      <c r="A3" s="1548" t="s">
        <v>1733</v>
      </c>
      <c r="B3" s="1548"/>
      <c r="C3" s="1548"/>
      <c r="D3" s="1548"/>
      <c r="E3" s="1548"/>
      <c r="F3" s="1548"/>
      <c r="G3" s="1548"/>
      <c r="H3" s="1548"/>
      <c r="I3" s="1548"/>
      <c r="J3" s="1548"/>
      <c r="K3" s="1548"/>
      <c r="L3" s="1548"/>
      <c r="M3" s="1548"/>
      <c r="N3" s="1548"/>
    </row>
    <row r="4" spans="1:17" s="46" customFormat="1" x14ac:dyDescent="0.2">
      <c r="A4" s="860" t="s">
        <v>1912</v>
      </c>
      <c r="C4" s="1944"/>
      <c r="D4" s="1945"/>
      <c r="E4" s="1945"/>
      <c r="F4" s="1945"/>
      <c r="G4" s="1945"/>
      <c r="H4" s="1945"/>
      <c r="I4" s="1945"/>
      <c r="J4" s="1945"/>
      <c r="K4" s="1945"/>
      <c r="L4" s="1945"/>
      <c r="N4" s="863" t="s">
        <v>622</v>
      </c>
    </row>
    <row r="5" spans="1:17" s="46" customFormat="1" ht="25.15" customHeight="1" x14ac:dyDescent="0.2">
      <c r="A5" s="1955" t="s">
        <v>980</v>
      </c>
      <c r="B5" s="1890" t="s">
        <v>1009</v>
      </c>
      <c r="C5" s="1737" t="s">
        <v>1191</v>
      </c>
      <c r="D5" s="1946" t="s">
        <v>1193</v>
      </c>
      <c r="E5" s="1946"/>
      <c r="F5" s="1946"/>
      <c r="G5" s="1946"/>
      <c r="H5" s="1946"/>
      <c r="I5" s="1946"/>
      <c r="J5" s="1946"/>
      <c r="K5" s="1946"/>
      <c r="L5" s="1739" t="s">
        <v>1199</v>
      </c>
      <c r="M5" s="1891" t="s">
        <v>969</v>
      </c>
      <c r="N5" s="1955" t="s">
        <v>980</v>
      </c>
    </row>
    <row r="6" spans="1:17" s="902" customFormat="1" ht="19.899999999999999" customHeight="1" x14ac:dyDescent="0.2">
      <c r="A6" s="1956"/>
      <c r="B6" s="1755"/>
      <c r="C6" s="1730"/>
      <c r="D6" s="1935" t="s">
        <v>671</v>
      </c>
      <c r="E6" s="1935" t="s">
        <v>672</v>
      </c>
      <c r="F6" s="1935" t="s">
        <v>673</v>
      </c>
      <c r="G6" s="1935" t="s">
        <v>674</v>
      </c>
      <c r="H6" s="1935" t="s">
        <v>675</v>
      </c>
      <c r="I6" s="1935" t="s">
        <v>676</v>
      </c>
      <c r="J6" s="1935" t="s">
        <v>677</v>
      </c>
      <c r="K6" s="1038" t="s">
        <v>12</v>
      </c>
      <c r="L6" s="1732"/>
      <c r="M6" s="1756"/>
      <c r="N6" s="1956"/>
    </row>
    <row r="7" spans="1:17" s="902" customFormat="1" ht="19.899999999999999" customHeight="1" x14ac:dyDescent="0.2">
      <c r="A7" s="1957"/>
      <c r="B7" s="1650"/>
      <c r="C7" s="1679"/>
      <c r="D7" s="1590"/>
      <c r="E7" s="1590"/>
      <c r="F7" s="1590"/>
      <c r="G7" s="1590"/>
      <c r="H7" s="1590"/>
      <c r="I7" s="1590"/>
      <c r="J7" s="1590"/>
      <c r="K7" s="1496" t="s">
        <v>1259</v>
      </c>
      <c r="L7" s="1681"/>
      <c r="M7" s="1653"/>
      <c r="N7" s="1957"/>
    </row>
    <row r="8" spans="1:17" s="46" customFormat="1" ht="16.149999999999999" customHeight="1" x14ac:dyDescent="0.2">
      <c r="A8" s="1962" t="s">
        <v>1259</v>
      </c>
      <c r="B8" s="1963"/>
      <c r="C8" s="1005" t="s">
        <v>678</v>
      </c>
      <c r="D8" s="1006">
        <f t="shared" ref="D8:J8" si="0">SUM(D10+D12+D14+D16+D18+D20+D22+D24+D26+D28+D30+D32+D34+D36+D38+D40+D42)</f>
        <v>367</v>
      </c>
      <c r="E8" s="1006">
        <f t="shared" si="0"/>
        <v>1696</v>
      </c>
      <c r="F8" s="1006">
        <f t="shared" si="0"/>
        <v>2328</v>
      </c>
      <c r="G8" s="1006">
        <f t="shared" si="0"/>
        <v>2235</v>
      </c>
      <c r="H8" s="1006">
        <f t="shared" si="0"/>
        <v>16531</v>
      </c>
      <c r="I8" s="1006">
        <f t="shared" si="0"/>
        <v>14529</v>
      </c>
      <c r="J8" s="1006">
        <f t="shared" si="0"/>
        <v>33517</v>
      </c>
      <c r="K8" s="1006">
        <f>SUM(K10+K12+K14+K16+K18+K20+K22+K24+K26+K28+K30+K32+K34+K36+K38+K40+K42)</f>
        <v>71203</v>
      </c>
      <c r="L8" s="1007" t="s">
        <v>679</v>
      </c>
      <c r="M8" s="1947" t="s">
        <v>12</v>
      </c>
      <c r="N8" s="1948"/>
    </row>
    <row r="9" spans="1:17" s="46" customFormat="1" ht="16.149999999999999" customHeight="1" x14ac:dyDescent="0.2">
      <c r="A9" s="1964"/>
      <c r="B9" s="1965"/>
      <c r="C9" s="1008" t="s">
        <v>680</v>
      </c>
      <c r="D9" s="1009">
        <f t="shared" ref="D9:J9" si="1">SUM(D11+D13+D15+D17+D19+D21+D23+D25+D27+D29+D31+D33+D35+D37+D39+D41+D43)</f>
        <v>590597</v>
      </c>
      <c r="E9" s="1009">
        <f t="shared" si="1"/>
        <v>347363</v>
      </c>
      <c r="F9" s="1009">
        <f t="shared" si="1"/>
        <v>156354</v>
      </c>
      <c r="G9" s="1009">
        <f t="shared" si="1"/>
        <v>91647</v>
      </c>
      <c r="H9" s="1009">
        <f t="shared" si="1"/>
        <v>299478</v>
      </c>
      <c r="I9" s="1009">
        <f t="shared" si="1"/>
        <v>96106</v>
      </c>
      <c r="J9" s="1009">
        <f t="shared" si="1"/>
        <v>75801</v>
      </c>
      <c r="K9" s="1009">
        <f>SUM(K11+K13+K15+K17+K19+K21+K23+K25+K27+K29+K31+K33+K35+K37+K39+K41+K43)</f>
        <v>1657346</v>
      </c>
      <c r="L9" s="973" t="s">
        <v>681</v>
      </c>
      <c r="M9" s="1949"/>
      <c r="N9" s="1950"/>
    </row>
    <row r="10" spans="1:17" s="46" customFormat="1" ht="16.149999999999999" customHeight="1" x14ac:dyDescent="0.2">
      <c r="A10" s="1951" t="s">
        <v>970</v>
      </c>
      <c r="B10" s="1953" t="s">
        <v>1189</v>
      </c>
      <c r="C10" s="114" t="s">
        <v>678</v>
      </c>
      <c r="D10" s="78">
        <v>2</v>
      </c>
      <c r="E10" s="78">
        <v>10</v>
      </c>
      <c r="F10" s="78">
        <v>31</v>
      </c>
      <c r="G10" s="78">
        <v>27</v>
      </c>
      <c r="H10" s="78">
        <v>599</v>
      </c>
      <c r="I10" s="78">
        <v>1049</v>
      </c>
      <c r="J10" s="78">
        <v>8218</v>
      </c>
      <c r="K10" s="401">
        <f>SUM(D10:J10)</f>
        <v>9936</v>
      </c>
      <c r="L10" s="77" t="s">
        <v>679</v>
      </c>
      <c r="M10" s="1960" t="s">
        <v>890</v>
      </c>
      <c r="N10" s="1958" t="s">
        <v>970</v>
      </c>
    </row>
    <row r="11" spans="1:17" s="46" customFormat="1" ht="16.149999999999999" customHeight="1" x14ac:dyDescent="0.2">
      <c r="A11" s="1952"/>
      <c r="B11" s="1954"/>
      <c r="C11" s="114" t="s">
        <v>680</v>
      </c>
      <c r="D11" s="78">
        <v>2393</v>
      </c>
      <c r="E11" s="78">
        <v>1690</v>
      </c>
      <c r="F11" s="78">
        <v>1903</v>
      </c>
      <c r="G11" s="78">
        <v>1104</v>
      </c>
      <c r="H11" s="78">
        <v>9585</v>
      </c>
      <c r="I11" s="78">
        <v>6482</v>
      </c>
      <c r="J11" s="78">
        <v>12592</v>
      </c>
      <c r="K11" s="401">
        <f t="shared" ref="K11:K43" si="2">SUM(D11:J11)</f>
        <v>35749</v>
      </c>
      <c r="L11" s="77" t="s">
        <v>681</v>
      </c>
      <c r="M11" s="1961"/>
      <c r="N11" s="1959"/>
    </row>
    <row r="12" spans="1:17" s="46" customFormat="1" ht="16.149999999999999" customHeight="1" x14ac:dyDescent="0.2">
      <c r="A12" s="1940" t="s">
        <v>981</v>
      </c>
      <c r="B12" s="1942" t="s">
        <v>891</v>
      </c>
      <c r="C12" s="983" t="s">
        <v>678</v>
      </c>
      <c r="D12" s="1010">
        <v>14</v>
      </c>
      <c r="E12" s="1010">
        <v>37</v>
      </c>
      <c r="F12" s="1010">
        <v>29</v>
      </c>
      <c r="G12" s="1010">
        <v>24</v>
      </c>
      <c r="H12" s="1010">
        <v>120</v>
      </c>
      <c r="I12" s="1010">
        <v>96</v>
      </c>
      <c r="J12" s="1010">
        <v>110</v>
      </c>
      <c r="K12" s="1009">
        <f t="shared" si="2"/>
        <v>430</v>
      </c>
      <c r="L12" s="985" t="s">
        <v>679</v>
      </c>
      <c r="M12" s="1936" t="s">
        <v>249</v>
      </c>
      <c r="N12" s="1938" t="s">
        <v>981</v>
      </c>
    </row>
    <row r="13" spans="1:17" s="46" customFormat="1" ht="16.149999999999999" customHeight="1" x14ac:dyDescent="0.2">
      <c r="A13" s="1941"/>
      <c r="B13" s="1943"/>
      <c r="C13" s="983" t="s">
        <v>680</v>
      </c>
      <c r="D13" s="1010">
        <v>17970</v>
      </c>
      <c r="E13" s="1010">
        <v>8237</v>
      </c>
      <c r="F13" s="1010">
        <v>1851</v>
      </c>
      <c r="G13" s="1010">
        <v>1023</v>
      </c>
      <c r="H13" s="1010">
        <v>2438</v>
      </c>
      <c r="I13" s="1010">
        <v>580</v>
      </c>
      <c r="J13" s="1010">
        <v>278</v>
      </c>
      <c r="K13" s="1009">
        <f t="shared" si="2"/>
        <v>32377</v>
      </c>
      <c r="L13" s="985" t="s">
        <v>681</v>
      </c>
      <c r="M13" s="1937"/>
      <c r="N13" s="1939"/>
    </row>
    <row r="14" spans="1:17" s="46" customFormat="1" ht="16.149999999999999" customHeight="1" x14ac:dyDescent="0.2">
      <c r="A14" s="1951" t="s">
        <v>982</v>
      </c>
      <c r="B14" s="1953" t="s">
        <v>250</v>
      </c>
      <c r="C14" s="114" t="s">
        <v>678</v>
      </c>
      <c r="D14" s="78">
        <v>27</v>
      </c>
      <c r="E14" s="78">
        <v>177</v>
      </c>
      <c r="F14" s="78">
        <v>189</v>
      </c>
      <c r="G14" s="78">
        <v>147</v>
      </c>
      <c r="H14" s="78">
        <v>1138</v>
      </c>
      <c r="I14" s="78">
        <v>901</v>
      </c>
      <c r="J14" s="78">
        <v>1381</v>
      </c>
      <c r="K14" s="401">
        <f>SUM(D14:J14)</f>
        <v>3960</v>
      </c>
      <c r="L14" s="77" t="s">
        <v>679</v>
      </c>
      <c r="M14" s="1960" t="s">
        <v>251</v>
      </c>
      <c r="N14" s="1958" t="s">
        <v>982</v>
      </c>
    </row>
    <row r="15" spans="1:17" s="46" customFormat="1" ht="16.149999999999999" customHeight="1" x14ac:dyDescent="0.2">
      <c r="A15" s="1952"/>
      <c r="B15" s="1954"/>
      <c r="C15" s="114" t="s">
        <v>680</v>
      </c>
      <c r="D15" s="78">
        <v>23434</v>
      </c>
      <c r="E15" s="78">
        <v>34535</v>
      </c>
      <c r="F15" s="78">
        <v>13065</v>
      </c>
      <c r="G15" s="78">
        <v>5980</v>
      </c>
      <c r="H15" s="78">
        <v>20501</v>
      </c>
      <c r="I15" s="78">
        <v>6070</v>
      </c>
      <c r="J15" s="78">
        <v>3432</v>
      </c>
      <c r="K15" s="401">
        <f>SUM(D15:J15)</f>
        <v>107017</v>
      </c>
      <c r="L15" s="77" t="s">
        <v>681</v>
      </c>
      <c r="M15" s="1961"/>
      <c r="N15" s="1959"/>
    </row>
    <row r="16" spans="1:17" s="46" customFormat="1" ht="16.149999999999999" customHeight="1" x14ac:dyDescent="0.2">
      <c r="A16" s="1940" t="s">
        <v>1163</v>
      </c>
      <c r="B16" s="1942" t="s">
        <v>1165</v>
      </c>
      <c r="C16" s="983" t="s">
        <v>678</v>
      </c>
      <c r="D16" s="1010">
        <v>5</v>
      </c>
      <c r="E16" s="1010">
        <v>15</v>
      </c>
      <c r="F16" s="1010">
        <v>14</v>
      </c>
      <c r="G16" s="1010">
        <v>6</v>
      </c>
      <c r="H16" s="1010">
        <v>64</v>
      </c>
      <c r="I16" s="1010">
        <v>12</v>
      </c>
      <c r="J16" s="1010">
        <v>9</v>
      </c>
      <c r="K16" s="1009">
        <f t="shared" ref="K16:K17" si="3">SUM(D16:J16)</f>
        <v>125</v>
      </c>
      <c r="L16" s="985" t="s">
        <v>679</v>
      </c>
      <c r="M16" s="1936" t="s">
        <v>1164</v>
      </c>
      <c r="N16" s="1938" t="s">
        <v>1163</v>
      </c>
    </row>
    <row r="17" spans="1:14" s="46" customFormat="1" ht="16.149999999999999" customHeight="1" x14ac:dyDescent="0.2">
      <c r="A17" s="1941"/>
      <c r="B17" s="1943"/>
      <c r="C17" s="983" t="s">
        <v>680</v>
      </c>
      <c r="D17" s="1010">
        <v>4763</v>
      </c>
      <c r="E17" s="1010">
        <v>2728</v>
      </c>
      <c r="F17" s="1010">
        <v>893</v>
      </c>
      <c r="G17" s="1010">
        <v>253</v>
      </c>
      <c r="H17" s="1010">
        <v>1227</v>
      </c>
      <c r="I17" s="1010">
        <v>82</v>
      </c>
      <c r="J17" s="1010">
        <v>24</v>
      </c>
      <c r="K17" s="1009">
        <f t="shared" si="3"/>
        <v>9970</v>
      </c>
      <c r="L17" s="985" t="s">
        <v>681</v>
      </c>
      <c r="M17" s="1937"/>
      <c r="N17" s="1939"/>
    </row>
    <row r="18" spans="1:14" s="46" customFormat="1" ht="16.149999999999999" customHeight="1" x14ac:dyDescent="0.2">
      <c r="A18" s="1951" t="s">
        <v>983</v>
      </c>
      <c r="B18" s="1953" t="s">
        <v>254</v>
      </c>
      <c r="C18" s="114" t="s">
        <v>678</v>
      </c>
      <c r="D18" s="78">
        <v>180</v>
      </c>
      <c r="E18" s="78">
        <v>642</v>
      </c>
      <c r="F18" s="78">
        <v>862</v>
      </c>
      <c r="G18" s="78">
        <v>770</v>
      </c>
      <c r="H18" s="78">
        <v>3476</v>
      </c>
      <c r="I18" s="78">
        <v>1954</v>
      </c>
      <c r="J18" s="78">
        <v>4208</v>
      </c>
      <c r="K18" s="401">
        <f t="shared" si="2"/>
        <v>12092</v>
      </c>
      <c r="L18" s="77" t="s">
        <v>679</v>
      </c>
      <c r="M18" s="1960" t="s">
        <v>255</v>
      </c>
      <c r="N18" s="1958" t="s">
        <v>983</v>
      </c>
    </row>
    <row r="19" spans="1:14" s="46" customFormat="1" ht="16.149999999999999" customHeight="1" x14ac:dyDescent="0.2">
      <c r="A19" s="1952"/>
      <c r="B19" s="1954"/>
      <c r="C19" s="114" t="s">
        <v>680</v>
      </c>
      <c r="D19" s="78">
        <v>345593</v>
      </c>
      <c r="E19" s="78">
        <v>133309</v>
      </c>
      <c r="F19" s="78">
        <v>57973</v>
      </c>
      <c r="G19" s="78">
        <v>31693</v>
      </c>
      <c r="H19" s="78">
        <v>67648</v>
      </c>
      <c r="I19" s="78">
        <v>13167</v>
      </c>
      <c r="J19" s="78">
        <v>12095</v>
      </c>
      <c r="K19" s="401">
        <f t="shared" si="2"/>
        <v>661478</v>
      </c>
      <c r="L19" s="77" t="s">
        <v>681</v>
      </c>
      <c r="M19" s="1961"/>
      <c r="N19" s="1959"/>
    </row>
    <row r="20" spans="1:14" s="46" customFormat="1" ht="16.149999999999999" customHeight="1" x14ac:dyDescent="0.2">
      <c r="A20" s="1940" t="s">
        <v>984</v>
      </c>
      <c r="B20" s="1942" t="s">
        <v>1004</v>
      </c>
      <c r="C20" s="983" t="s">
        <v>678</v>
      </c>
      <c r="D20" s="1010">
        <v>27</v>
      </c>
      <c r="E20" s="1010">
        <v>246</v>
      </c>
      <c r="F20" s="1010">
        <v>371</v>
      </c>
      <c r="G20" s="1010">
        <v>413</v>
      </c>
      <c r="H20" s="1010">
        <v>4283</v>
      </c>
      <c r="I20" s="1010">
        <v>5013</v>
      </c>
      <c r="J20" s="1010">
        <v>10091</v>
      </c>
      <c r="K20" s="1009">
        <f t="shared" si="2"/>
        <v>20444</v>
      </c>
      <c r="L20" s="985" t="s">
        <v>679</v>
      </c>
      <c r="M20" s="1936" t="s">
        <v>1117</v>
      </c>
      <c r="N20" s="1938" t="s">
        <v>984</v>
      </c>
    </row>
    <row r="21" spans="1:14" s="46" customFormat="1" ht="16.149999999999999" customHeight="1" x14ac:dyDescent="0.2">
      <c r="A21" s="1941"/>
      <c r="B21" s="1943"/>
      <c r="C21" s="983" t="s">
        <v>680</v>
      </c>
      <c r="D21" s="1010">
        <v>21448</v>
      </c>
      <c r="E21" s="1010">
        <v>47746</v>
      </c>
      <c r="F21" s="1010">
        <v>25239</v>
      </c>
      <c r="G21" s="1010">
        <v>16883</v>
      </c>
      <c r="H21" s="1010">
        <v>73073</v>
      </c>
      <c r="I21" s="1010">
        <v>32961</v>
      </c>
      <c r="J21" s="1010">
        <v>25455</v>
      </c>
      <c r="K21" s="1009">
        <f t="shared" si="2"/>
        <v>242805</v>
      </c>
      <c r="L21" s="985" t="s">
        <v>681</v>
      </c>
      <c r="M21" s="1937"/>
      <c r="N21" s="1939"/>
    </row>
    <row r="22" spans="1:14" s="46" customFormat="1" ht="16.149999999999999" customHeight="1" x14ac:dyDescent="0.2">
      <c r="A22" s="1951" t="s">
        <v>985</v>
      </c>
      <c r="B22" s="1953" t="s">
        <v>256</v>
      </c>
      <c r="C22" s="114" t="s">
        <v>678</v>
      </c>
      <c r="D22" s="78">
        <v>24</v>
      </c>
      <c r="E22" s="78">
        <v>90</v>
      </c>
      <c r="F22" s="78">
        <v>214</v>
      </c>
      <c r="G22" s="78">
        <v>242</v>
      </c>
      <c r="H22" s="78">
        <v>1181</v>
      </c>
      <c r="I22" s="78">
        <v>396</v>
      </c>
      <c r="J22" s="78">
        <v>1662</v>
      </c>
      <c r="K22" s="401">
        <f t="shared" si="2"/>
        <v>3809</v>
      </c>
      <c r="L22" s="77" t="s">
        <v>679</v>
      </c>
      <c r="M22" s="1960" t="s">
        <v>257</v>
      </c>
      <c r="N22" s="1958" t="s">
        <v>985</v>
      </c>
    </row>
    <row r="23" spans="1:14" s="46" customFormat="1" ht="16.149999999999999" customHeight="1" x14ac:dyDescent="0.2">
      <c r="A23" s="1952"/>
      <c r="B23" s="1954"/>
      <c r="C23" s="114" t="s">
        <v>680</v>
      </c>
      <c r="D23" s="78">
        <v>43454</v>
      </c>
      <c r="E23" s="78">
        <v>18994</v>
      </c>
      <c r="F23" s="78">
        <v>13519</v>
      </c>
      <c r="G23" s="78">
        <v>9957</v>
      </c>
      <c r="H23" s="78">
        <v>24258</v>
      </c>
      <c r="I23" s="78">
        <v>2656</v>
      </c>
      <c r="J23" s="78">
        <v>3463</v>
      </c>
      <c r="K23" s="401">
        <f t="shared" si="2"/>
        <v>116301</v>
      </c>
      <c r="L23" s="77" t="s">
        <v>681</v>
      </c>
      <c r="M23" s="1961"/>
      <c r="N23" s="1959"/>
    </row>
    <row r="24" spans="1:14" s="46" customFormat="1" ht="16.149999999999999" customHeight="1" x14ac:dyDescent="0.2">
      <c r="A24" s="1940" t="s">
        <v>986</v>
      </c>
      <c r="B24" s="1942" t="s">
        <v>258</v>
      </c>
      <c r="C24" s="983" t="s">
        <v>678</v>
      </c>
      <c r="D24" s="1010">
        <v>10</v>
      </c>
      <c r="E24" s="1010">
        <v>48</v>
      </c>
      <c r="F24" s="1010">
        <v>95</v>
      </c>
      <c r="G24" s="1010">
        <v>168</v>
      </c>
      <c r="H24" s="1010">
        <v>2067</v>
      </c>
      <c r="I24" s="1010">
        <v>1407</v>
      </c>
      <c r="J24" s="1010">
        <v>1321</v>
      </c>
      <c r="K24" s="1009">
        <f t="shared" si="2"/>
        <v>5116</v>
      </c>
      <c r="L24" s="985" t="s">
        <v>679</v>
      </c>
      <c r="M24" s="1936" t="s">
        <v>1029</v>
      </c>
      <c r="N24" s="1938" t="s">
        <v>986</v>
      </c>
    </row>
    <row r="25" spans="1:14" s="46" customFormat="1" ht="16.149999999999999" customHeight="1" x14ac:dyDescent="0.2">
      <c r="A25" s="1941"/>
      <c r="B25" s="1943"/>
      <c r="C25" s="983" t="s">
        <v>680</v>
      </c>
      <c r="D25" s="1010">
        <v>6500</v>
      </c>
      <c r="E25" s="1010">
        <v>9610</v>
      </c>
      <c r="F25" s="1010">
        <v>6075</v>
      </c>
      <c r="G25" s="1010">
        <v>6813</v>
      </c>
      <c r="H25" s="1010">
        <v>36241</v>
      </c>
      <c r="I25" s="1010">
        <v>9640</v>
      </c>
      <c r="J25" s="1010">
        <v>2906</v>
      </c>
      <c r="K25" s="1009">
        <f t="shared" si="2"/>
        <v>77785</v>
      </c>
      <c r="L25" s="985" t="s">
        <v>681</v>
      </c>
      <c r="M25" s="1937"/>
      <c r="N25" s="1939"/>
    </row>
    <row r="26" spans="1:14" s="46" customFormat="1" ht="16.149999999999999" customHeight="1" x14ac:dyDescent="0.2">
      <c r="A26" s="1951" t="s">
        <v>987</v>
      </c>
      <c r="B26" s="1953" t="s">
        <v>259</v>
      </c>
      <c r="C26" s="114" t="s">
        <v>678</v>
      </c>
      <c r="D26" s="78">
        <v>5</v>
      </c>
      <c r="E26" s="78">
        <v>24</v>
      </c>
      <c r="F26" s="78">
        <v>31</v>
      </c>
      <c r="G26" s="78">
        <v>16</v>
      </c>
      <c r="H26" s="78">
        <v>192</v>
      </c>
      <c r="I26" s="78">
        <v>149</v>
      </c>
      <c r="J26" s="78">
        <v>395</v>
      </c>
      <c r="K26" s="401">
        <f t="shared" si="2"/>
        <v>812</v>
      </c>
      <c r="L26" s="77" t="s">
        <v>679</v>
      </c>
      <c r="M26" s="1960" t="s">
        <v>260</v>
      </c>
      <c r="N26" s="1958" t="s">
        <v>987</v>
      </c>
    </row>
    <row r="27" spans="1:14" s="46" customFormat="1" ht="16.149999999999999" customHeight="1" x14ac:dyDescent="0.2">
      <c r="A27" s="1952"/>
      <c r="B27" s="1954"/>
      <c r="C27" s="114" t="s">
        <v>680</v>
      </c>
      <c r="D27" s="78">
        <v>4751</v>
      </c>
      <c r="E27" s="78">
        <v>5769</v>
      </c>
      <c r="F27" s="78">
        <v>2223</v>
      </c>
      <c r="G27" s="78">
        <v>660</v>
      </c>
      <c r="H27" s="78">
        <v>3517</v>
      </c>
      <c r="I27" s="78">
        <v>972</v>
      </c>
      <c r="J27" s="78">
        <v>786</v>
      </c>
      <c r="K27" s="401">
        <f t="shared" si="2"/>
        <v>18678</v>
      </c>
      <c r="L27" s="77" t="s">
        <v>681</v>
      </c>
      <c r="M27" s="1961"/>
      <c r="N27" s="1959"/>
    </row>
    <row r="28" spans="1:14" s="46" customFormat="1" ht="16.149999999999999" customHeight="1" x14ac:dyDescent="0.2">
      <c r="A28" s="1940" t="s">
        <v>988</v>
      </c>
      <c r="B28" s="1942" t="s">
        <v>261</v>
      </c>
      <c r="C28" s="983" t="s">
        <v>678</v>
      </c>
      <c r="D28" s="1010">
        <v>2</v>
      </c>
      <c r="E28" s="1010">
        <v>29</v>
      </c>
      <c r="F28" s="1010">
        <v>45</v>
      </c>
      <c r="G28" s="1010">
        <v>28</v>
      </c>
      <c r="H28" s="1010">
        <v>214</v>
      </c>
      <c r="I28" s="1010">
        <v>106</v>
      </c>
      <c r="J28" s="1010">
        <v>265</v>
      </c>
      <c r="K28" s="1009">
        <f t="shared" si="2"/>
        <v>689</v>
      </c>
      <c r="L28" s="985" t="s">
        <v>679</v>
      </c>
      <c r="M28" s="1936" t="s">
        <v>262</v>
      </c>
      <c r="N28" s="1938" t="s">
        <v>988</v>
      </c>
    </row>
    <row r="29" spans="1:14" s="46" customFormat="1" ht="16.149999999999999" customHeight="1" x14ac:dyDescent="0.2">
      <c r="A29" s="1941"/>
      <c r="B29" s="1943"/>
      <c r="C29" s="983" t="s">
        <v>680</v>
      </c>
      <c r="D29" s="1010">
        <v>1840</v>
      </c>
      <c r="E29" s="1010">
        <v>6378</v>
      </c>
      <c r="F29" s="1010">
        <v>3145</v>
      </c>
      <c r="G29" s="1010">
        <v>1140</v>
      </c>
      <c r="H29" s="1010">
        <v>3837</v>
      </c>
      <c r="I29" s="1010">
        <v>748</v>
      </c>
      <c r="J29" s="1010">
        <v>728</v>
      </c>
      <c r="K29" s="1009">
        <f t="shared" si="2"/>
        <v>17816</v>
      </c>
      <c r="L29" s="985" t="s">
        <v>681</v>
      </c>
      <c r="M29" s="1937"/>
      <c r="N29" s="1939"/>
    </row>
    <row r="30" spans="1:14" s="46" customFormat="1" ht="16.149999999999999" customHeight="1" x14ac:dyDescent="0.2">
      <c r="A30" s="1951">
        <v>68</v>
      </c>
      <c r="B30" s="1953" t="s">
        <v>263</v>
      </c>
      <c r="C30" s="114" t="s">
        <v>678</v>
      </c>
      <c r="D30" s="78">
        <v>3</v>
      </c>
      <c r="E30" s="78">
        <v>25</v>
      </c>
      <c r="F30" s="78">
        <v>36</v>
      </c>
      <c r="G30" s="78">
        <v>22</v>
      </c>
      <c r="H30" s="78">
        <v>217</v>
      </c>
      <c r="I30" s="78">
        <v>254</v>
      </c>
      <c r="J30" s="78">
        <v>309</v>
      </c>
      <c r="K30" s="401">
        <f t="shared" si="2"/>
        <v>866</v>
      </c>
      <c r="L30" s="77" t="s">
        <v>679</v>
      </c>
      <c r="M30" s="1960" t="s">
        <v>264</v>
      </c>
      <c r="N30" s="1958">
        <v>68</v>
      </c>
    </row>
    <row r="31" spans="1:14" s="46" customFormat="1" ht="16.149999999999999" customHeight="1" x14ac:dyDescent="0.2">
      <c r="A31" s="1952"/>
      <c r="B31" s="1954"/>
      <c r="C31" s="114" t="s">
        <v>680</v>
      </c>
      <c r="D31" s="78">
        <v>3226</v>
      </c>
      <c r="E31" s="78">
        <v>5058</v>
      </c>
      <c r="F31" s="78">
        <v>2460</v>
      </c>
      <c r="G31" s="78">
        <v>898</v>
      </c>
      <c r="H31" s="78">
        <v>4024</v>
      </c>
      <c r="I31" s="78">
        <v>1650</v>
      </c>
      <c r="J31" s="78">
        <v>721</v>
      </c>
      <c r="K31" s="401">
        <f t="shared" si="2"/>
        <v>18037</v>
      </c>
      <c r="L31" s="77" t="s">
        <v>681</v>
      </c>
      <c r="M31" s="1961"/>
      <c r="N31" s="1959"/>
    </row>
    <row r="32" spans="1:14" s="46" customFormat="1" ht="16.149999999999999" customHeight="1" x14ac:dyDescent="0.2">
      <c r="A32" s="1940" t="s">
        <v>989</v>
      </c>
      <c r="B32" s="1942" t="s">
        <v>265</v>
      </c>
      <c r="C32" s="983" t="s">
        <v>678</v>
      </c>
      <c r="D32" s="1010">
        <v>3</v>
      </c>
      <c r="E32" s="1010">
        <v>95</v>
      </c>
      <c r="F32" s="1010">
        <v>89</v>
      </c>
      <c r="G32" s="1010">
        <v>82</v>
      </c>
      <c r="H32" s="1010">
        <v>578</v>
      </c>
      <c r="I32" s="1010">
        <v>521</v>
      </c>
      <c r="J32" s="1010">
        <v>1238</v>
      </c>
      <c r="K32" s="1009">
        <f t="shared" si="2"/>
        <v>2606</v>
      </c>
      <c r="L32" s="985" t="s">
        <v>679</v>
      </c>
      <c r="M32" s="1936" t="s">
        <v>266</v>
      </c>
      <c r="N32" s="1938" t="s">
        <v>989</v>
      </c>
    </row>
    <row r="33" spans="1:14" s="46" customFormat="1" ht="16.149999999999999" customHeight="1" x14ac:dyDescent="0.2">
      <c r="A33" s="1941"/>
      <c r="B33" s="1943"/>
      <c r="C33" s="983" t="s">
        <v>680</v>
      </c>
      <c r="D33" s="1010">
        <v>1835</v>
      </c>
      <c r="E33" s="1010">
        <v>20157</v>
      </c>
      <c r="F33" s="1010">
        <v>6232</v>
      </c>
      <c r="G33" s="1010">
        <v>3346</v>
      </c>
      <c r="H33" s="1010">
        <v>10629</v>
      </c>
      <c r="I33" s="1010">
        <v>3496</v>
      </c>
      <c r="J33" s="1010">
        <v>2240</v>
      </c>
      <c r="K33" s="1009">
        <f t="shared" si="2"/>
        <v>47935</v>
      </c>
      <c r="L33" s="985" t="s">
        <v>681</v>
      </c>
      <c r="M33" s="1937"/>
      <c r="N33" s="1939"/>
    </row>
    <row r="34" spans="1:14" s="46" customFormat="1" ht="16.149999999999999" customHeight="1" x14ac:dyDescent="0.2">
      <c r="A34" s="1951" t="s">
        <v>990</v>
      </c>
      <c r="B34" s="1953" t="s">
        <v>267</v>
      </c>
      <c r="C34" s="114" t="s">
        <v>678</v>
      </c>
      <c r="D34" s="78">
        <v>43</v>
      </c>
      <c r="E34" s="78">
        <v>133</v>
      </c>
      <c r="F34" s="78">
        <v>163</v>
      </c>
      <c r="G34" s="78">
        <v>190</v>
      </c>
      <c r="H34" s="78">
        <v>1225</v>
      </c>
      <c r="I34" s="78">
        <v>1148</v>
      </c>
      <c r="J34" s="78">
        <v>2436</v>
      </c>
      <c r="K34" s="401">
        <f t="shared" si="2"/>
        <v>5338</v>
      </c>
      <c r="L34" s="77" t="s">
        <v>679</v>
      </c>
      <c r="M34" s="1960" t="s">
        <v>268</v>
      </c>
      <c r="N34" s="1958" t="s">
        <v>990</v>
      </c>
    </row>
    <row r="35" spans="1:14" s="46" customFormat="1" ht="16.149999999999999" customHeight="1" x14ac:dyDescent="0.2">
      <c r="A35" s="1952"/>
      <c r="B35" s="1954"/>
      <c r="C35" s="114" t="s">
        <v>680</v>
      </c>
      <c r="D35" s="78">
        <v>85965</v>
      </c>
      <c r="E35" s="78">
        <v>29435</v>
      </c>
      <c r="F35" s="78">
        <v>10875</v>
      </c>
      <c r="G35" s="78">
        <v>7841</v>
      </c>
      <c r="H35" s="78">
        <v>23003</v>
      </c>
      <c r="I35" s="78">
        <v>7618</v>
      </c>
      <c r="J35" s="78">
        <v>6626</v>
      </c>
      <c r="K35" s="401">
        <f t="shared" si="2"/>
        <v>171363</v>
      </c>
      <c r="L35" s="77" t="s">
        <v>681</v>
      </c>
      <c r="M35" s="1961"/>
      <c r="N35" s="1959"/>
    </row>
    <row r="36" spans="1:14" s="46" customFormat="1" ht="16.149999999999999" customHeight="1" x14ac:dyDescent="0.2">
      <c r="A36" s="1940">
        <v>85</v>
      </c>
      <c r="B36" s="1942" t="s">
        <v>270</v>
      </c>
      <c r="C36" s="983" t="s">
        <v>678</v>
      </c>
      <c r="D36" s="1010" t="s">
        <v>16</v>
      </c>
      <c r="E36" s="1010">
        <v>65</v>
      </c>
      <c r="F36" s="1010">
        <v>84</v>
      </c>
      <c r="G36" s="1010">
        <v>31</v>
      </c>
      <c r="H36" s="1010">
        <v>208</v>
      </c>
      <c r="I36" s="1010">
        <v>170</v>
      </c>
      <c r="J36" s="1010">
        <v>187</v>
      </c>
      <c r="K36" s="1009">
        <f t="shared" si="2"/>
        <v>745</v>
      </c>
      <c r="L36" s="985" t="s">
        <v>679</v>
      </c>
      <c r="M36" s="1936" t="s">
        <v>271</v>
      </c>
      <c r="N36" s="1938">
        <v>85</v>
      </c>
    </row>
    <row r="37" spans="1:14" s="46" customFormat="1" ht="16.149999999999999" customHeight="1" x14ac:dyDescent="0.2">
      <c r="A37" s="1941"/>
      <c r="B37" s="1943"/>
      <c r="C37" s="983" t="s">
        <v>680</v>
      </c>
      <c r="D37" s="1010">
        <v>0</v>
      </c>
      <c r="E37" s="1010">
        <v>12066</v>
      </c>
      <c r="F37" s="1010">
        <v>6031</v>
      </c>
      <c r="G37" s="1010">
        <v>1262</v>
      </c>
      <c r="H37" s="1010">
        <v>3774</v>
      </c>
      <c r="I37" s="1010">
        <v>1123</v>
      </c>
      <c r="J37" s="1010">
        <v>522</v>
      </c>
      <c r="K37" s="1009">
        <f t="shared" si="2"/>
        <v>24778</v>
      </c>
      <c r="L37" s="985" t="s">
        <v>681</v>
      </c>
      <c r="M37" s="1937"/>
      <c r="N37" s="1939"/>
    </row>
    <row r="38" spans="1:14" s="46" customFormat="1" ht="16.149999999999999" customHeight="1" x14ac:dyDescent="0.2">
      <c r="A38" s="1951" t="s">
        <v>991</v>
      </c>
      <c r="B38" s="1953" t="s">
        <v>272</v>
      </c>
      <c r="C38" s="114" t="s">
        <v>678</v>
      </c>
      <c r="D38" s="78">
        <v>22</v>
      </c>
      <c r="E38" s="78">
        <v>52</v>
      </c>
      <c r="F38" s="78">
        <v>49</v>
      </c>
      <c r="G38" s="78">
        <v>45</v>
      </c>
      <c r="H38" s="78">
        <v>312</v>
      </c>
      <c r="I38" s="78">
        <v>200</v>
      </c>
      <c r="J38" s="78">
        <v>128</v>
      </c>
      <c r="K38" s="401">
        <f t="shared" si="2"/>
        <v>808</v>
      </c>
      <c r="L38" s="77" t="s">
        <v>679</v>
      </c>
      <c r="M38" s="1960" t="s">
        <v>1245</v>
      </c>
      <c r="N38" s="1958" t="s">
        <v>991</v>
      </c>
    </row>
    <row r="39" spans="1:14" s="46" customFormat="1" ht="16.149999999999999" customHeight="1" x14ac:dyDescent="0.2">
      <c r="A39" s="1952"/>
      <c r="B39" s="1954"/>
      <c r="C39" s="114" t="s">
        <v>680</v>
      </c>
      <c r="D39" s="78">
        <v>27425</v>
      </c>
      <c r="E39" s="78">
        <v>10487</v>
      </c>
      <c r="F39" s="78">
        <v>3263</v>
      </c>
      <c r="G39" s="78">
        <v>1852</v>
      </c>
      <c r="H39" s="78">
        <v>5552</v>
      </c>
      <c r="I39" s="78">
        <v>1338</v>
      </c>
      <c r="J39" s="78">
        <v>300</v>
      </c>
      <c r="K39" s="401">
        <f t="shared" si="2"/>
        <v>50217</v>
      </c>
      <c r="L39" s="77" t="s">
        <v>681</v>
      </c>
      <c r="M39" s="1961"/>
      <c r="N39" s="1959"/>
    </row>
    <row r="40" spans="1:14" s="46" customFormat="1" ht="16.149999999999999" customHeight="1" x14ac:dyDescent="0.2">
      <c r="A40" s="1940" t="s">
        <v>992</v>
      </c>
      <c r="B40" s="1942" t="s">
        <v>273</v>
      </c>
      <c r="C40" s="983" t="s">
        <v>678</v>
      </c>
      <c r="D40" s="1010" t="s">
        <v>16</v>
      </c>
      <c r="E40" s="1010">
        <v>5</v>
      </c>
      <c r="F40" s="1010">
        <v>11</v>
      </c>
      <c r="G40" s="1010">
        <v>15</v>
      </c>
      <c r="H40" s="1010">
        <v>127</v>
      </c>
      <c r="I40" s="1010">
        <v>97</v>
      </c>
      <c r="J40" s="1010">
        <v>281</v>
      </c>
      <c r="K40" s="1009">
        <f t="shared" si="2"/>
        <v>536</v>
      </c>
      <c r="L40" s="985" t="s">
        <v>679</v>
      </c>
      <c r="M40" s="1936" t="s">
        <v>274</v>
      </c>
      <c r="N40" s="1938" t="s">
        <v>992</v>
      </c>
    </row>
    <row r="41" spans="1:14" s="46" customFormat="1" ht="16.149999999999999" customHeight="1" x14ac:dyDescent="0.2">
      <c r="A41" s="1941"/>
      <c r="B41" s="1943"/>
      <c r="C41" s="983" t="s">
        <v>680</v>
      </c>
      <c r="D41" s="1010">
        <v>0</v>
      </c>
      <c r="E41" s="1010">
        <v>737</v>
      </c>
      <c r="F41" s="1010">
        <v>718</v>
      </c>
      <c r="G41" s="1010">
        <v>593</v>
      </c>
      <c r="H41" s="1010">
        <v>2289</v>
      </c>
      <c r="I41" s="1010">
        <v>658</v>
      </c>
      <c r="J41" s="1010">
        <v>481</v>
      </c>
      <c r="K41" s="1009">
        <f t="shared" si="2"/>
        <v>5476</v>
      </c>
      <c r="L41" s="985" t="s">
        <v>681</v>
      </c>
      <c r="M41" s="1937"/>
      <c r="N41" s="1939"/>
    </row>
    <row r="42" spans="1:14" s="46" customFormat="1" ht="16.149999999999999" customHeight="1" x14ac:dyDescent="0.2">
      <c r="A42" s="1951" t="s">
        <v>993</v>
      </c>
      <c r="B42" s="1953" t="s">
        <v>275</v>
      </c>
      <c r="C42" s="114" t="s">
        <v>678</v>
      </c>
      <c r="D42" s="78" t="s">
        <v>16</v>
      </c>
      <c r="E42" s="78">
        <v>3</v>
      </c>
      <c r="F42" s="78">
        <v>15</v>
      </c>
      <c r="G42" s="78">
        <v>9</v>
      </c>
      <c r="H42" s="78">
        <v>530</v>
      </c>
      <c r="I42" s="78">
        <v>1056</v>
      </c>
      <c r="J42" s="78">
        <v>1278</v>
      </c>
      <c r="K42" s="401">
        <f t="shared" si="2"/>
        <v>2891</v>
      </c>
      <c r="L42" s="77" t="s">
        <v>679</v>
      </c>
      <c r="M42" s="1960" t="s">
        <v>276</v>
      </c>
      <c r="N42" s="1958" t="s">
        <v>993</v>
      </c>
    </row>
    <row r="43" spans="1:14" s="46" customFormat="1" ht="16.149999999999999" customHeight="1" x14ac:dyDescent="0.2">
      <c r="A43" s="1969"/>
      <c r="B43" s="1966"/>
      <c r="C43" s="769" t="s">
        <v>680</v>
      </c>
      <c r="D43" s="680">
        <v>0</v>
      </c>
      <c r="E43" s="680">
        <v>427</v>
      </c>
      <c r="F43" s="680">
        <v>889</v>
      </c>
      <c r="G43" s="680">
        <v>349</v>
      </c>
      <c r="H43" s="680">
        <v>7882</v>
      </c>
      <c r="I43" s="680">
        <v>6865</v>
      </c>
      <c r="J43" s="680">
        <v>3152</v>
      </c>
      <c r="K43" s="681">
        <f t="shared" si="2"/>
        <v>19564</v>
      </c>
      <c r="L43" s="770" t="s">
        <v>681</v>
      </c>
      <c r="M43" s="1967"/>
      <c r="N43" s="1968"/>
    </row>
  </sheetData>
  <mergeCells count="88">
    <mergeCell ref="B22:B23"/>
    <mergeCell ref="B24:B25"/>
    <mergeCell ref="B26:B27"/>
    <mergeCell ref="B28:B29"/>
    <mergeCell ref="B18:B19"/>
    <mergeCell ref="B20:B21"/>
    <mergeCell ref="B30:B31"/>
    <mergeCell ref="B32:B33"/>
    <mergeCell ref="B34:B35"/>
    <mergeCell ref="B36:B37"/>
    <mergeCell ref="B38:B39"/>
    <mergeCell ref="A18:A19"/>
    <mergeCell ref="A22:A23"/>
    <mergeCell ref="A42:A43"/>
    <mergeCell ref="A40:A41"/>
    <mergeCell ref="A38:A39"/>
    <mergeCell ref="A36:A37"/>
    <mergeCell ref="A34:A35"/>
    <mergeCell ref="A32:A33"/>
    <mergeCell ref="A30:A31"/>
    <mergeCell ref="A28:A29"/>
    <mergeCell ref="A26:A27"/>
    <mergeCell ref="A24:A25"/>
    <mergeCell ref="B40:B41"/>
    <mergeCell ref="B42:B43"/>
    <mergeCell ref="N36:N37"/>
    <mergeCell ref="N38:N39"/>
    <mergeCell ref="N40:N41"/>
    <mergeCell ref="M40:M41"/>
    <mergeCell ref="M42:M43"/>
    <mergeCell ref="N42:N43"/>
    <mergeCell ref="M38:M39"/>
    <mergeCell ref="M36:M37"/>
    <mergeCell ref="M28:M29"/>
    <mergeCell ref="N28:N29"/>
    <mergeCell ref="N30:N31"/>
    <mergeCell ref="N32:N33"/>
    <mergeCell ref="N34:N35"/>
    <mergeCell ref="M34:M35"/>
    <mergeCell ref="M32:M33"/>
    <mergeCell ref="M30:M31"/>
    <mergeCell ref="M26:M27"/>
    <mergeCell ref="N20:N21"/>
    <mergeCell ref="M20:M21"/>
    <mergeCell ref="M22:M23"/>
    <mergeCell ref="N22:N23"/>
    <mergeCell ref="N24:N25"/>
    <mergeCell ref="N26:N27"/>
    <mergeCell ref="A1:N1"/>
    <mergeCell ref="A2:N2"/>
    <mergeCell ref="A3:N3"/>
    <mergeCell ref="M24:M25"/>
    <mergeCell ref="N18:N19"/>
    <mergeCell ref="M18:M19"/>
    <mergeCell ref="A10:A11"/>
    <mergeCell ref="B10:B11"/>
    <mergeCell ref="M12:M13"/>
    <mergeCell ref="M10:M11"/>
    <mergeCell ref="N10:N11"/>
    <mergeCell ref="N12:N13"/>
    <mergeCell ref="N14:N15"/>
    <mergeCell ref="M14:M15"/>
    <mergeCell ref="A8:B9"/>
    <mergeCell ref="A20:A21"/>
    <mergeCell ref="M16:M17"/>
    <mergeCell ref="N16:N17"/>
    <mergeCell ref="A16:A17"/>
    <mergeCell ref="B16:B17"/>
    <mergeCell ref="C4:L4"/>
    <mergeCell ref="D5:K5"/>
    <mergeCell ref="M8:N9"/>
    <mergeCell ref="A14:A15"/>
    <mergeCell ref="A12:A13"/>
    <mergeCell ref="B12:B13"/>
    <mergeCell ref="B14:B15"/>
    <mergeCell ref="L5:L7"/>
    <mergeCell ref="M5:M7"/>
    <mergeCell ref="N5:N7"/>
    <mergeCell ref="A5:A7"/>
    <mergeCell ref="B5:B7"/>
    <mergeCell ref="H6:H7"/>
    <mergeCell ref="I6:I7"/>
    <mergeCell ref="J6:J7"/>
    <mergeCell ref="C5:C7"/>
    <mergeCell ref="D6:D7"/>
    <mergeCell ref="E6:E7"/>
    <mergeCell ref="F6:F7"/>
    <mergeCell ref="G6:G7"/>
  </mergeCells>
  <printOptions horizontalCentered="1"/>
  <pageMargins left="0.5" right="0.5" top="0.5" bottom="0.5" header="0" footer="0"/>
  <pageSetup paperSize="9" scale="74" fitToHeight="0" orientation="landscape" r:id="rId1"/>
  <headerFooter alignWithMargins="0">
    <oddFooter>&amp;C&amp;P</oddFooter>
  </headerFooter>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0A6F-998C-4B65-AE89-5B22E2CBB906}">
  <sheetPr>
    <tabColor theme="1"/>
    <pageSetUpPr fitToPage="1"/>
  </sheetPr>
  <dimension ref="A1:O25"/>
  <sheetViews>
    <sheetView view="pageBreakPreview" zoomScale="60" zoomScaleNormal="100" workbookViewId="0">
      <selection activeCell="A90" sqref="A90"/>
    </sheetView>
  </sheetViews>
  <sheetFormatPr defaultColWidth="9.125" defaultRowHeight="12.75" x14ac:dyDescent="0.2"/>
  <cols>
    <col min="1" max="1" width="19.75" style="57" customWidth="1"/>
    <col min="2" max="2" width="9.625" style="989" customWidth="1"/>
    <col min="3" max="10" width="9.75" style="57" customWidth="1"/>
    <col min="11" max="11" width="8.75" style="989" customWidth="1"/>
    <col min="12" max="12" width="19.75" style="57" customWidth="1"/>
    <col min="13" max="16384" width="9.125" style="57"/>
  </cols>
  <sheetData>
    <row r="1" spans="1:15" s="902" customFormat="1" ht="21" customHeight="1" x14ac:dyDescent="0.25">
      <c r="A1" s="1545" t="s">
        <v>682</v>
      </c>
      <c r="B1" s="1545"/>
      <c r="C1" s="1545"/>
      <c r="D1" s="1545"/>
      <c r="E1" s="1545"/>
      <c r="F1" s="1545"/>
      <c r="G1" s="1545"/>
      <c r="H1" s="1545"/>
      <c r="I1" s="1545"/>
      <c r="J1" s="1545"/>
      <c r="K1" s="1545"/>
      <c r="L1" s="1545"/>
    </row>
    <row r="2" spans="1:15" s="902" customFormat="1" ht="21" customHeight="1" x14ac:dyDescent="0.2">
      <c r="A2" s="1547" t="s">
        <v>929</v>
      </c>
      <c r="B2" s="1547"/>
      <c r="C2" s="1547"/>
      <c r="D2" s="1547"/>
      <c r="E2" s="1547"/>
      <c r="F2" s="1547"/>
      <c r="G2" s="1547"/>
      <c r="H2" s="1547"/>
      <c r="I2" s="1547"/>
      <c r="J2" s="1547"/>
      <c r="K2" s="1547"/>
      <c r="L2" s="1547"/>
      <c r="O2" s="902" t="s">
        <v>683</v>
      </c>
    </row>
    <row r="3" spans="1:15" s="902" customFormat="1" ht="21" customHeight="1" x14ac:dyDescent="0.2">
      <c r="A3" s="1548" t="s">
        <v>1734</v>
      </c>
      <c r="B3" s="1548"/>
      <c r="C3" s="1548"/>
      <c r="D3" s="1548"/>
      <c r="E3" s="1548"/>
      <c r="F3" s="1548"/>
      <c r="G3" s="1548"/>
      <c r="H3" s="1548"/>
      <c r="I3" s="1548"/>
      <c r="J3" s="1548"/>
      <c r="K3" s="1548"/>
      <c r="L3" s="1548"/>
    </row>
    <row r="4" spans="1:15" s="46" customFormat="1" x14ac:dyDescent="0.2">
      <c r="A4" s="860" t="s">
        <v>1913</v>
      </c>
      <c r="B4" s="1550"/>
      <c r="C4" s="1550"/>
      <c r="D4" s="1550"/>
      <c r="E4" s="1550"/>
      <c r="F4" s="1550"/>
      <c r="G4" s="1550"/>
      <c r="H4" s="1550"/>
      <c r="I4" s="1550"/>
      <c r="J4" s="1550"/>
      <c r="K4" s="1550"/>
      <c r="L4" s="863" t="s">
        <v>624</v>
      </c>
    </row>
    <row r="5" spans="1:15" s="46" customFormat="1" ht="25.15" customHeight="1" x14ac:dyDescent="0.2">
      <c r="A5" s="1890" t="s">
        <v>667</v>
      </c>
      <c r="B5" s="1737" t="s">
        <v>1191</v>
      </c>
      <c r="C5" s="1946" t="s">
        <v>1193</v>
      </c>
      <c r="D5" s="1946"/>
      <c r="E5" s="1946"/>
      <c r="F5" s="1946"/>
      <c r="G5" s="1946"/>
      <c r="H5" s="1946"/>
      <c r="I5" s="1946"/>
      <c r="J5" s="1946"/>
      <c r="K5" s="1739" t="s">
        <v>1199</v>
      </c>
      <c r="L5" s="1891" t="s">
        <v>606</v>
      </c>
    </row>
    <row r="6" spans="1:15" s="902" customFormat="1" ht="19.899999999999999" customHeight="1" x14ac:dyDescent="0.2">
      <c r="A6" s="1755"/>
      <c r="B6" s="1730"/>
      <c r="C6" s="1935" t="s">
        <v>671</v>
      </c>
      <c r="D6" s="1935" t="s">
        <v>672</v>
      </c>
      <c r="E6" s="1935" t="s">
        <v>673</v>
      </c>
      <c r="F6" s="1935" t="s">
        <v>674</v>
      </c>
      <c r="G6" s="1935" t="s">
        <v>675</v>
      </c>
      <c r="H6" s="1935" t="s">
        <v>676</v>
      </c>
      <c r="I6" s="1935" t="s">
        <v>677</v>
      </c>
      <c r="J6" s="1038" t="s">
        <v>12</v>
      </c>
      <c r="K6" s="1732"/>
      <c r="L6" s="1756"/>
    </row>
    <row r="7" spans="1:15" s="902" customFormat="1" ht="19.899999999999999" customHeight="1" x14ac:dyDescent="0.2">
      <c r="A7" s="1650"/>
      <c r="B7" s="1679"/>
      <c r="C7" s="1590"/>
      <c r="D7" s="1590"/>
      <c r="E7" s="1590"/>
      <c r="F7" s="1590"/>
      <c r="G7" s="1590"/>
      <c r="H7" s="1590"/>
      <c r="I7" s="1590"/>
      <c r="J7" s="1496" t="s">
        <v>1259</v>
      </c>
      <c r="K7" s="1681"/>
      <c r="L7" s="1653"/>
    </row>
    <row r="8" spans="1:15" s="46" customFormat="1" ht="22.9" customHeight="1" x14ac:dyDescent="0.2">
      <c r="A8" s="1976" t="s">
        <v>1259</v>
      </c>
      <c r="B8" s="1005" t="s">
        <v>678</v>
      </c>
      <c r="C8" s="1006">
        <f t="shared" ref="C8:I9" si="0">SUM(C10+C12+C14+C16+C18+C20+C24+C22)</f>
        <v>367</v>
      </c>
      <c r="D8" s="1006">
        <f t="shared" si="0"/>
        <v>1696</v>
      </c>
      <c r="E8" s="1006">
        <f t="shared" si="0"/>
        <v>2328</v>
      </c>
      <c r="F8" s="1006">
        <f t="shared" si="0"/>
        <v>2235</v>
      </c>
      <c r="G8" s="1006">
        <f t="shared" si="0"/>
        <v>16531</v>
      </c>
      <c r="H8" s="1006">
        <f t="shared" si="0"/>
        <v>14529</v>
      </c>
      <c r="I8" s="1006">
        <f t="shared" si="0"/>
        <v>33517</v>
      </c>
      <c r="J8" s="1006">
        <f>SUM(J10+J12+J14+J16+J18+J20+J24+J22)</f>
        <v>71203</v>
      </c>
      <c r="K8" s="1007" t="s">
        <v>679</v>
      </c>
      <c r="L8" s="1978" t="s">
        <v>12</v>
      </c>
    </row>
    <row r="9" spans="1:15" s="46" customFormat="1" ht="22.9" customHeight="1" x14ac:dyDescent="0.2">
      <c r="A9" s="1977"/>
      <c r="B9" s="1008" t="s">
        <v>680</v>
      </c>
      <c r="C9" s="1009">
        <f t="shared" si="0"/>
        <v>590597</v>
      </c>
      <c r="D9" s="1009">
        <f t="shared" si="0"/>
        <v>347363</v>
      </c>
      <c r="E9" s="1009">
        <f t="shared" si="0"/>
        <v>156354</v>
      </c>
      <c r="F9" s="1009">
        <f t="shared" si="0"/>
        <v>91647</v>
      </c>
      <c r="G9" s="1009">
        <f t="shared" si="0"/>
        <v>299478</v>
      </c>
      <c r="H9" s="1009">
        <f t="shared" si="0"/>
        <v>96106</v>
      </c>
      <c r="I9" s="1009">
        <f t="shared" si="0"/>
        <v>75801</v>
      </c>
      <c r="J9" s="1009">
        <f>SUM(J11+J13+J15+J17+J19+J21+J25+J23)</f>
        <v>1657346</v>
      </c>
      <c r="K9" s="973" t="s">
        <v>681</v>
      </c>
      <c r="L9" s="1979"/>
    </row>
    <row r="10" spans="1:15" s="46" customFormat="1" ht="22.9" customHeight="1" x14ac:dyDescent="0.2">
      <c r="A10" s="1972" t="s">
        <v>229</v>
      </c>
      <c r="B10" s="114" t="s">
        <v>678</v>
      </c>
      <c r="C10" s="78">
        <v>240</v>
      </c>
      <c r="D10" s="78">
        <v>1050</v>
      </c>
      <c r="E10" s="78">
        <v>1264</v>
      </c>
      <c r="F10" s="78">
        <v>1268</v>
      </c>
      <c r="G10" s="78">
        <v>8168</v>
      </c>
      <c r="H10" s="78">
        <v>6668</v>
      </c>
      <c r="I10" s="78">
        <v>13255</v>
      </c>
      <c r="J10" s="401">
        <f t="shared" ref="J10:J24" si="1">SUM(C10:I10)</f>
        <v>31913</v>
      </c>
      <c r="K10" s="77" t="s">
        <v>679</v>
      </c>
      <c r="L10" s="1973" t="s">
        <v>221</v>
      </c>
    </row>
    <row r="11" spans="1:15" s="46" customFormat="1" ht="22.9" customHeight="1" x14ac:dyDescent="0.2">
      <c r="A11" s="1972"/>
      <c r="B11" s="114" t="s">
        <v>680</v>
      </c>
      <c r="C11" s="78">
        <v>388177</v>
      </c>
      <c r="D11" s="78">
        <v>221266</v>
      </c>
      <c r="E11" s="78">
        <v>85637</v>
      </c>
      <c r="F11" s="78">
        <v>52055</v>
      </c>
      <c r="G11" s="78">
        <v>150257</v>
      </c>
      <c r="H11" s="78">
        <v>44307</v>
      </c>
      <c r="I11" s="78">
        <v>32097</v>
      </c>
      <c r="J11" s="401">
        <f t="shared" si="1"/>
        <v>973796</v>
      </c>
      <c r="K11" s="77" t="s">
        <v>681</v>
      </c>
      <c r="L11" s="1973"/>
    </row>
    <row r="12" spans="1:15" s="46" customFormat="1" ht="22.9" customHeight="1" x14ac:dyDescent="0.2">
      <c r="A12" s="1970" t="s">
        <v>318</v>
      </c>
      <c r="B12" s="983" t="s">
        <v>678</v>
      </c>
      <c r="C12" s="1010">
        <v>62</v>
      </c>
      <c r="D12" s="1010">
        <v>452</v>
      </c>
      <c r="E12" s="1010">
        <v>770</v>
      </c>
      <c r="F12" s="1010">
        <v>685</v>
      </c>
      <c r="G12" s="1010">
        <v>5269</v>
      </c>
      <c r="H12" s="1010">
        <v>4386</v>
      </c>
      <c r="I12" s="1010">
        <v>8481</v>
      </c>
      <c r="J12" s="1009">
        <f t="shared" si="1"/>
        <v>20105</v>
      </c>
      <c r="K12" s="985" t="s">
        <v>679</v>
      </c>
      <c r="L12" s="1971" t="s">
        <v>220</v>
      </c>
    </row>
    <row r="13" spans="1:15" s="46" customFormat="1" ht="22.9" customHeight="1" x14ac:dyDescent="0.2">
      <c r="A13" s="1970"/>
      <c r="B13" s="983" t="s">
        <v>680</v>
      </c>
      <c r="C13" s="1010">
        <v>67490</v>
      </c>
      <c r="D13" s="1010">
        <v>86886</v>
      </c>
      <c r="E13" s="1010">
        <v>51235</v>
      </c>
      <c r="F13" s="1010">
        <v>27965</v>
      </c>
      <c r="G13" s="1010">
        <v>96064</v>
      </c>
      <c r="H13" s="1010">
        <v>29228</v>
      </c>
      <c r="I13" s="1010">
        <v>21414</v>
      </c>
      <c r="J13" s="1009">
        <f t="shared" si="1"/>
        <v>380282</v>
      </c>
      <c r="K13" s="985" t="s">
        <v>681</v>
      </c>
      <c r="L13" s="1971"/>
    </row>
    <row r="14" spans="1:15" s="46" customFormat="1" ht="22.9" customHeight="1" x14ac:dyDescent="0.2">
      <c r="A14" s="1972" t="s">
        <v>319</v>
      </c>
      <c r="B14" s="114" t="s">
        <v>678</v>
      </c>
      <c r="C14" s="78">
        <v>22</v>
      </c>
      <c r="D14" s="78">
        <v>96</v>
      </c>
      <c r="E14" s="78">
        <v>123</v>
      </c>
      <c r="F14" s="78">
        <v>95</v>
      </c>
      <c r="G14" s="78">
        <v>984</v>
      </c>
      <c r="H14" s="78">
        <v>984</v>
      </c>
      <c r="I14" s="78">
        <v>2108</v>
      </c>
      <c r="J14" s="401">
        <f t="shared" si="1"/>
        <v>4412</v>
      </c>
      <c r="K14" s="77" t="s">
        <v>679</v>
      </c>
      <c r="L14" s="1973" t="s">
        <v>219</v>
      </c>
    </row>
    <row r="15" spans="1:15" s="46" customFormat="1" ht="22.9" customHeight="1" x14ac:dyDescent="0.2">
      <c r="A15" s="1972"/>
      <c r="B15" s="114" t="s">
        <v>680</v>
      </c>
      <c r="C15" s="78">
        <v>30780</v>
      </c>
      <c r="D15" s="78">
        <v>19267</v>
      </c>
      <c r="E15" s="78">
        <v>8250</v>
      </c>
      <c r="F15" s="78">
        <v>3955</v>
      </c>
      <c r="G15" s="78">
        <v>16927</v>
      </c>
      <c r="H15" s="78">
        <v>6556</v>
      </c>
      <c r="I15" s="78">
        <v>4665</v>
      </c>
      <c r="J15" s="401">
        <f t="shared" si="1"/>
        <v>90400</v>
      </c>
      <c r="K15" s="77" t="s">
        <v>681</v>
      </c>
      <c r="L15" s="1973"/>
    </row>
    <row r="16" spans="1:15" s="46" customFormat="1" ht="22.9" customHeight="1" x14ac:dyDescent="0.2">
      <c r="A16" s="1970" t="s">
        <v>320</v>
      </c>
      <c r="B16" s="983" t="s">
        <v>678</v>
      </c>
      <c r="C16" s="1010">
        <v>12</v>
      </c>
      <c r="D16" s="1010">
        <v>19</v>
      </c>
      <c r="E16" s="1010">
        <v>54</v>
      </c>
      <c r="F16" s="1010">
        <v>47</v>
      </c>
      <c r="G16" s="1010">
        <v>597</v>
      </c>
      <c r="H16" s="1010">
        <v>564</v>
      </c>
      <c r="I16" s="1010">
        <v>1184</v>
      </c>
      <c r="J16" s="1009">
        <f t="shared" si="1"/>
        <v>2477</v>
      </c>
      <c r="K16" s="985" t="s">
        <v>679</v>
      </c>
      <c r="L16" s="1971" t="s">
        <v>218</v>
      </c>
    </row>
    <row r="17" spans="1:12" s="46" customFormat="1" ht="22.9" customHeight="1" x14ac:dyDescent="0.2">
      <c r="A17" s="1970"/>
      <c r="B17" s="983" t="s">
        <v>680</v>
      </c>
      <c r="C17" s="1010">
        <v>40419</v>
      </c>
      <c r="D17" s="1010">
        <v>3545</v>
      </c>
      <c r="E17" s="1010">
        <v>3514</v>
      </c>
      <c r="F17" s="1010">
        <v>1917</v>
      </c>
      <c r="G17" s="1010">
        <v>10385</v>
      </c>
      <c r="H17" s="1010">
        <v>3721</v>
      </c>
      <c r="I17" s="1010">
        <v>2690</v>
      </c>
      <c r="J17" s="1009">
        <f t="shared" si="1"/>
        <v>66191</v>
      </c>
      <c r="K17" s="985" t="s">
        <v>681</v>
      </c>
      <c r="L17" s="1971"/>
    </row>
    <row r="18" spans="1:12" s="46" customFormat="1" ht="22.9" customHeight="1" x14ac:dyDescent="0.2">
      <c r="A18" s="1972" t="s">
        <v>321</v>
      </c>
      <c r="B18" s="114" t="s">
        <v>678</v>
      </c>
      <c r="C18" s="78">
        <v>17</v>
      </c>
      <c r="D18" s="78">
        <v>35</v>
      </c>
      <c r="E18" s="78">
        <v>54</v>
      </c>
      <c r="F18" s="78">
        <v>68</v>
      </c>
      <c r="G18" s="78">
        <v>598</v>
      </c>
      <c r="H18" s="78">
        <v>692</v>
      </c>
      <c r="I18" s="78">
        <v>2670</v>
      </c>
      <c r="J18" s="401">
        <f t="shared" si="1"/>
        <v>4134</v>
      </c>
      <c r="K18" s="77" t="s">
        <v>679</v>
      </c>
      <c r="L18" s="1973" t="s">
        <v>217</v>
      </c>
    </row>
    <row r="19" spans="1:12" s="46" customFormat="1" ht="22.9" customHeight="1" x14ac:dyDescent="0.2">
      <c r="A19" s="1972"/>
      <c r="B19" s="114" t="s">
        <v>680</v>
      </c>
      <c r="C19" s="78">
        <v>27696</v>
      </c>
      <c r="D19" s="78">
        <v>6446</v>
      </c>
      <c r="E19" s="78">
        <v>3694</v>
      </c>
      <c r="F19" s="78">
        <v>2777</v>
      </c>
      <c r="G19" s="78">
        <v>10982</v>
      </c>
      <c r="H19" s="78">
        <v>4466</v>
      </c>
      <c r="I19" s="78">
        <v>5068</v>
      </c>
      <c r="J19" s="401">
        <f t="shared" si="1"/>
        <v>61129</v>
      </c>
      <c r="K19" s="77" t="s">
        <v>681</v>
      </c>
      <c r="L19" s="1973"/>
    </row>
    <row r="20" spans="1:12" s="46" customFormat="1" ht="22.9" customHeight="1" x14ac:dyDescent="0.2">
      <c r="A20" s="1970" t="s">
        <v>322</v>
      </c>
      <c r="B20" s="983" t="s">
        <v>678</v>
      </c>
      <c r="C20" s="1010">
        <v>1</v>
      </c>
      <c r="D20" s="1010">
        <v>4</v>
      </c>
      <c r="E20" s="1010">
        <v>14</v>
      </c>
      <c r="F20" s="1010">
        <v>17</v>
      </c>
      <c r="G20" s="1010">
        <v>194</v>
      </c>
      <c r="H20" s="1010">
        <v>286</v>
      </c>
      <c r="I20" s="1010">
        <v>860</v>
      </c>
      <c r="J20" s="1009">
        <f t="shared" si="1"/>
        <v>1376</v>
      </c>
      <c r="K20" s="985" t="s">
        <v>679</v>
      </c>
      <c r="L20" s="1971" t="s">
        <v>1026</v>
      </c>
    </row>
    <row r="21" spans="1:12" s="46" customFormat="1" ht="22.9" customHeight="1" x14ac:dyDescent="0.2">
      <c r="A21" s="1970"/>
      <c r="B21" s="983" t="s">
        <v>680</v>
      </c>
      <c r="C21" s="1010">
        <v>603</v>
      </c>
      <c r="D21" s="1010">
        <v>668</v>
      </c>
      <c r="E21" s="1010">
        <v>867</v>
      </c>
      <c r="F21" s="1010">
        <v>706</v>
      </c>
      <c r="G21" s="1010">
        <v>3273</v>
      </c>
      <c r="H21" s="1010">
        <v>1773</v>
      </c>
      <c r="I21" s="1010">
        <v>1632</v>
      </c>
      <c r="J21" s="1009">
        <f t="shared" si="1"/>
        <v>9522</v>
      </c>
      <c r="K21" s="985" t="s">
        <v>681</v>
      </c>
      <c r="L21" s="1971"/>
    </row>
    <row r="22" spans="1:12" s="46" customFormat="1" ht="22.9" customHeight="1" x14ac:dyDescent="0.2">
      <c r="A22" s="1972" t="s">
        <v>511</v>
      </c>
      <c r="B22" s="114" t="s">
        <v>678</v>
      </c>
      <c r="C22" s="78">
        <v>12</v>
      </c>
      <c r="D22" s="78">
        <v>27</v>
      </c>
      <c r="E22" s="78">
        <v>30</v>
      </c>
      <c r="F22" s="78">
        <v>33</v>
      </c>
      <c r="G22" s="78">
        <v>257</v>
      </c>
      <c r="H22" s="78">
        <v>316</v>
      </c>
      <c r="I22" s="78">
        <v>517</v>
      </c>
      <c r="J22" s="401">
        <f>SUM(C22:I22)</f>
        <v>1192</v>
      </c>
      <c r="K22" s="77" t="s">
        <v>679</v>
      </c>
      <c r="L22" s="1973" t="s">
        <v>708</v>
      </c>
    </row>
    <row r="23" spans="1:12" s="46" customFormat="1" ht="22.9" customHeight="1" x14ac:dyDescent="0.2">
      <c r="A23" s="1972"/>
      <c r="B23" s="114" t="s">
        <v>680</v>
      </c>
      <c r="C23" s="78">
        <v>33925</v>
      </c>
      <c r="D23" s="78">
        <v>6427</v>
      </c>
      <c r="E23" s="78">
        <v>1986</v>
      </c>
      <c r="F23" s="78">
        <v>1369</v>
      </c>
      <c r="G23" s="78">
        <v>4496</v>
      </c>
      <c r="H23" s="78">
        <v>2019</v>
      </c>
      <c r="I23" s="78">
        <v>1258</v>
      </c>
      <c r="J23" s="401">
        <f>SUM(C23:I23)</f>
        <v>51480</v>
      </c>
      <c r="K23" s="77" t="s">
        <v>681</v>
      </c>
      <c r="L23" s="1973"/>
    </row>
    <row r="24" spans="1:12" s="46" customFormat="1" ht="22.9" customHeight="1" x14ac:dyDescent="0.2">
      <c r="A24" s="1970" t="s">
        <v>222</v>
      </c>
      <c r="B24" s="983" t="s">
        <v>678</v>
      </c>
      <c r="C24" s="1010">
        <v>1</v>
      </c>
      <c r="D24" s="1010">
        <v>13</v>
      </c>
      <c r="E24" s="1010">
        <v>19</v>
      </c>
      <c r="F24" s="1010">
        <v>22</v>
      </c>
      <c r="G24" s="1010">
        <v>464</v>
      </c>
      <c r="H24" s="1010">
        <v>633</v>
      </c>
      <c r="I24" s="1010">
        <v>4442</v>
      </c>
      <c r="J24" s="1009">
        <f t="shared" si="1"/>
        <v>5594</v>
      </c>
      <c r="K24" s="985" t="s">
        <v>679</v>
      </c>
      <c r="L24" s="1971" t="s">
        <v>216</v>
      </c>
    </row>
    <row r="25" spans="1:12" s="46" customFormat="1" ht="22.9" customHeight="1" x14ac:dyDescent="0.2">
      <c r="A25" s="1974"/>
      <c r="B25" s="986" t="s">
        <v>680</v>
      </c>
      <c r="C25" s="1014">
        <v>1507</v>
      </c>
      <c r="D25" s="1014">
        <v>2858</v>
      </c>
      <c r="E25" s="1014">
        <v>1171</v>
      </c>
      <c r="F25" s="1014">
        <v>903</v>
      </c>
      <c r="G25" s="1014">
        <v>7094</v>
      </c>
      <c r="H25" s="1014">
        <v>4036</v>
      </c>
      <c r="I25" s="1014">
        <v>6977</v>
      </c>
      <c r="J25" s="1015">
        <f>SUM(C25:I25)</f>
        <v>24546</v>
      </c>
      <c r="K25" s="988" t="s">
        <v>681</v>
      </c>
      <c r="L25" s="1975"/>
    </row>
  </sheetData>
  <mergeCells count="34">
    <mergeCell ref="A1:L1"/>
    <mergeCell ref="A2:L2"/>
    <mergeCell ref="A3:L3"/>
    <mergeCell ref="B4:K4"/>
    <mergeCell ref="A5:A7"/>
    <mergeCell ref="B5:B7"/>
    <mergeCell ref="C5:J5"/>
    <mergeCell ref="K5:K7"/>
    <mergeCell ref="L5:L7"/>
    <mergeCell ref="C6:C7"/>
    <mergeCell ref="D6:D7"/>
    <mergeCell ref="E6:E7"/>
    <mergeCell ref="F6:F7"/>
    <mergeCell ref="G6:G7"/>
    <mergeCell ref="H6:H7"/>
    <mergeCell ref="I6:I7"/>
    <mergeCell ref="A8:A9"/>
    <mergeCell ref="L8:L9"/>
    <mergeCell ref="A10:A11"/>
    <mergeCell ref="L10:L11"/>
    <mergeCell ref="A12:A13"/>
    <mergeCell ref="L12:L13"/>
    <mergeCell ref="A14:A15"/>
    <mergeCell ref="L14:L15"/>
    <mergeCell ref="A16:A17"/>
    <mergeCell ref="L16:L17"/>
    <mergeCell ref="A18:A19"/>
    <mergeCell ref="L18:L19"/>
    <mergeCell ref="A20:A21"/>
    <mergeCell ref="L20:L21"/>
    <mergeCell ref="A22:A23"/>
    <mergeCell ref="L22:L23"/>
    <mergeCell ref="A24:A25"/>
    <mergeCell ref="L24:L25"/>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434B-F132-47AD-B08B-41DF84B6FBC0}">
  <sheetPr>
    <tabColor theme="1" tint="0.249977111117893"/>
    <pageSetUpPr fitToPage="1"/>
  </sheetPr>
  <dimension ref="A1:K26"/>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1.375" style="57" customWidth="1"/>
    <col min="3" max="5" width="15.375" style="57" customWidth="1"/>
    <col min="6" max="6" width="15.375" style="989" customWidth="1"/>
    <col min="7" max="7" width="31.375" style="57" customWidth="1"/>
    <col min="8" max="8" width="6.75" style="57" customWidth="1"/>
    <col min="9" max="16384" width="9.125" style="57"/>
  </cols>
  <sheetData>
    <row r="1" spans="1:11" s="902" customFormat="1" ht="21" customHeight="1" x14ac:dyDescent="0.25">
      <c r="A1" s="1545" t="s">
        <v>1194</v>
      </c>
      <c r="B1" s="1545"/>
      <c r="C1" s="1545"/>
      <c r="D1" s="1545"/>
      <c r="E1" s="1545"/>
      <c r="F1" s="1545"/>
      <c r="G1" s="1545"/>
      <c r="H1" s="1545"/>
    </row>
    <row r="2" spans="1:11" s="902" customFormat="1" ht="21" customHeight="1" x14ac:dyDescent="0.2">
      <c r="A2" s="1547" t="s">
        <v>929</v>
      </c>
      <c r="B2" s="1547"/>
      <c r="C2" s="1547"/>
      <c r="D2" s="1547"/>
      <c r="E2" s="1547"/>
      <c r="F2" s="1547"/>
      <c r="G2" s="1547"/>
      <c r="H2" s="1547"/>
      <c r="K2" s="902" t="s">
        <v>684</v>
      </c>
    </row>
    <row r="3" spans="1:11" s="902" customFormat="1" ht="21" customHeight="1" x14ac:dyDescent="0.2">
      <c r="A3" s="1548" t="s">
        <v>1732</v>
      </c>
      <c r="B3" s="1548"/>
      <c r="C3" s="1548"/>
      <c r="D3" s="1548"/>
      <c r="E3" s="1548"/>
      <c r="F3" s="1548"/>
      <c r="G3" s="1548"/>
      <c r="H3" s="1548"/>
    </row>
    <row r="4" spans="1:11" s="46" customFormat="1" x14ac:dyDescent="0.2">
      <c r="A4" s="860" t="s">
        <v>1914</v>
      </c>
      <c r="C4" s="1566"/>
      <c r="D4" s="1566"/>
      <c r="E4" s="1566"/>
      <c r="F4" s="1566"/>
      <c r="H4" s="863" t="s">
        <v>626</v>
      </c>
    </row>
    <row r="5" spans="1:11" s="902" customFormat="1" ht="25.15" customHeight="1" x14ac:dyDescent="0.2">
      <c r="A5" s="1934" t="s">
        <v>980</v>
      </c>
      <c r="B5" s="1737" t="s">
        <v>1009</v>
      </c>
      <c r="C5" s="1635" t="s">
        <v>1195</v>
      </c>
      <c r="D5" s="1635"/>
      <c r="E5" s="1635"/>
      <c r="F5" s="1986" t="s">
        <v>1930</v>
      </c>
      <c r="G5" s="1739" t="s">
        <v>969</v>
      </c>
      <c r="H5" s="1704" t="s">
        <v>980</v>
      </c>
    </row>
    <row r="6" spans="1:11" s="902" customFormat="1" ht="12" customHeight="1" x14ac:dyDescent="0.2">
      <c r="A6" s="1765"/>
      <c r="B6" s="1730"/>
      <c r="C6" s="1980" t="s">
        <v>14</v>
      </c>
      <c r="D6" s="1980" t="s">
        <v>13</v>
      </c>
      <c r="E6" s="1982" t="s">
        <v>12</v>
      </c>
      <c r="F6" s="1987"/>
      <c r="G6" s="1732"/>
      <c r="H6" s="1733"/>
    </row>
    <row r="7" spans="1:11" s="902" customFormat="1" ht="9" customHeight="1" x14ac:dyDescent="0.2">
      <c r="A7" s="1765"/>
      <c r="B7" s="1730"/>
      <c r="C7" s="1981"/>
      <c r="D7" s="1981"/>
      <c r="E7" s="1983"/>
      <c r="F7" s="1984" t="s">
        <v>1929</v>
      </c>
      <c r="G7" s="1732"/>
      <c r="H7" s="1733"/>
    </row>
    <row r="8" spans="1:11" s="902" customFormat="1" ht="18" customHeight="1" x14ac:dyDescent="0.2">
      <c r="A8" s="1677"/>
      <c r="B8" s="1679"/>
      <c r="C8" s="1501" t="s">
        <v>1468</v>
      </c>
      <c r="D8" s="1501" t="s">
        <v>706</v>
      </c>
      <c r="E8" s="1502" t="s">
        <v>1259</v>
      </c>
      <c r="F8" s="1985"/>
      <c r="G8" s="1681"/>
      <c r="H8" s="1683"/>
    </row>
    <row r="9" spans="1:11" s="46" customFormat="1" ht="25.15" customHeight="1" x14ac:dyDescent="0.2">
      <c r="A9" s="1930" t="s">
        <v>1259</v>
      </c>
      <c r="B9" s="1931"/>
      <c r="C9" s="79">
        <f>SUM(C10:C26)</f>
        <v>150091</v>
      </c>
      <c r="D9" s="79">
        <f>SUM(D10:D26)</f>
        <v>1507255</v>
      </c>
      <c r="E9" s="187">
        <f>SUM(E10:E26)</f>
        <v>1657346</v>
      </c>
      <c r="F9" s="1016">
        <f>SUM(F10:F26)</f>
        <v>71203</v>
      </c>
      <c r="G9" s="1932" t="s">
        <v>12</v>
      </c>
      <c r="H9" s="1933"/>
    </row>
    <row r="10" spans="1:11" s="46" customFormat="1" ht="21" customHeight="1" x14ac:dyDescent="0.2">
      <c r="A10" s="307" t="s">
        <v>970</v>
      </c>
      <c r="B10" s="286" t="s">
        <v>1189</v>
      </c>
      <c r="C10" s="673">
        <v>20</v>
      </c>
      <c r="D10" s="673">
        <v>35729</v>
      </c>
      <c r="E10" s="104">
        <f>C10+D10</f>
        <v>35749</v>
      </c>
      <c r="F10" s="674">
        <v>9936</v>
      </c>
      <c r="G10" s="310" t="s">
        <v>890</v>
      </c>
      <c r="H10" s="771" t="s">
        <v>970</v>
      </c>
    </row>
    <row r="11" spans="1:11" s="46" customFormat="1" ht="21" customHeight="1" x14ac:dyDescent="0.2">
      <c r="A11" s="1017" t="s">
        <v>981</v>
      </c>
      <c r="B11" s="1018" t="s">
        <v>891</v>
      </c>
      <c r="C11" s="103">
        <v>3782</v>
      </c>
      <c r="D11" s="103">
        <v>28595</v>
      </c>
      <c r="E11" s="186">
        <f t="shared" ref="E11:E26" si="0">C11+D11</f>
        <v>32377</v>
      </c>
      <c r="F11" s="1022">
        <v>430</v>
      </c>
      <c r="G11" s="1020" t="s">
        <v>249</v>
      </c>
      <c r="H11" s="1021" t="s">
        <v>981</v>
      </c>
    </row>
    <row r="12" spans="1:11" s="46" customFormat="1" ht="21" customHeight="1" x14ac:dyDescent="0.2">
      <c r="A12" s="307" t="s">
        <v>982</v>
      </c>
      <c r="B12" s="286" t="s">
        <v>250</v>
      </c>
      <c r="C12" s="673">
        <v>2841</v>
      </c>
      <c r="D12" s="673">
        <v>104176</v>
      </c>
      <c r="E12" s="104">
        <f>C12+D12</f>
        <v>107017</v>
      </c>
      <c r="F12" s="674">
        <v>3960</v>
      </c>
      <c r="G12" s="310" t="s">
        <v>251</v>
      </c>
      <c r="H12" s="771" t="s">
        <v>982</v>
      </c>
    </row>
    <row r="13" spans="1:11" s="46" customFormat="1" ht="31.15" customHeight="1" x14ac:dyDescent="0.2">
      <c r="A13" s="1017" t="s">
        <v>1163</v>
      </c>
      <c r="B13" s="1018" t="s">
        <v>1165</v>
      </c>
      <c r="C13" s="103">
        <v>717</v>
      </c>
      <c r="D13" s="103">
        <v>9253</v>
      </c>
      <c r="E13" s="186">
        <f>D13+C13</f>
        <v>9970</v>
      </c>
      <c r="F13" s="1022">
        <v>125</v>
      </c>
      <c r="G13" s="1020" t="s">
        <v>1164</v>
      </c>
      <c r="H13" s="1021" t="s">
        <v>1163</v>
      </c>
    </row>
    <row r="14" spans="1:11" s="46" customFormat="1" ht="21" customHeight="1" x14ac:dyDescent="0.2">
      <c r="A14" s="307" t="s">
        <v>983</v>
      </c>
      <c r="B14" s="286" t="s">
        <v>254</v>
      </c>
      <c r="C14" s="64">
        <v>15482</v>
      </c>
      <c r="D14" s="64">
        <v>645996</v>
      </c>
      <c r="E14" s="104">
        <f t="shared" si="0"/>
        <v>661478</v>
      </c>
      <c r="F14" s="294">
        <v>12092</v>
      </c>
      <c r="G14" s="310" t="s">
        <v>255</v>
      </c>
      <c r="H14" s="771" t="s">
        <v>983</v>
      </c>
    </row>
    <row r="15" spans="1:11" s="46" customFormat="1" ht="31.15" customHeight="1" x14ac:dyDescent="0.2">
      <c r="A15" s="1017" t="s">
        <v>984</v>
      </c>
      <c r="B15" s="1018" t="s">
        <v>1004</v>
      </c>
      <c r="C15" s="984">
        <v>19855</v>
      </c>
      <c r="D15" s="984">
        <v>222950</v>
      </c>
      <c r="E15" s="186">
        <f t="shared" si="0"/>
        <v>242805</v>
      </c>
      <c r="F15" s="1019">
        <v>20444</v>
      </c>
      <c r="G15" s="1020" t="s">
        <v>1117</v>
      </c>
      <c r="H15" s="1021" t="s">
        <v>984</v>
      </c>
    </row>
    <row r="16" spans="1:11" s="46" customFormat="1" ht="21" customHeight="1" x14ac:dyDescent="0.2">
      <c r="A16" s="307" t="s">
        <v>985</v>
      </c>
      <c r="B16" s="286" t="s">
        <v>256</v>
      </c>
      <c r="C16" s="64">
        <v>3379</v>
      </c>
      <c r="D16" s="64">
        <v>112922</v>
      </c>
      <c r="E16" s="104">
        <f t="shared" si="0"/>
        <v>116301</v>
      </c>
      <c r="F16" s="294">
        <v>3809</v>
      </c>
      <c r="G16" s="310" t="s">
        <v>257</v>
      </c>
      <c r="H16" s="771" t="s">
        <v>985</v>
      </c>
    </row>
    <row r="17" spans="1:8" s="46" customFormat="1" ht="21" customHeight="1" x14ac:dyDescent="0.2">
      <c r="A17" s="1017" t="s">
        <v>986</v>
      </c>
      <c r="B17" s="1018" t="s">
        <v>258</v>
      </c>
      <c r="C17" s="984">
        <v>11031</v>
      </c>
      <c r="D17" s="984">
        <v>66754</v>
      </c>
      <c r="E17" s="186">
        <f t="shared" si="0"/>
        <v>77785</v>
      </c>
      <c r="F17" s="1019">
        <v>5116</v>
      </c>
      <c r="G17" s="1020" t="s">
        <v>1029</v>
      </c>
      <c r="H17" s="1021" t="s">
        <v>986</v>
      </c>
    </row>
    <row r="18" spans="1:8" s="46" customFormat="1" ht="21" customHeight="1" x14ac:dyDescent="0.2">
      <c r="A18" s="307" t="s">
        <v>987</v>
      </c>
      <c r="B18" s="286" t="s">
        <v>259</v>
      </c>
      <c r="C18" s="64">
        <v>2296</v>
      </c>
      <c r="D18" s="64">
        <v>16382</v>
      </c>
      <c r="E18" s="104">
        <f t="shared" si="0"/>
        <v>18678</v>
      </c>
      <c r="F18" s="294">
        <v>812</v>
      </c>
      <c r="G18" s="310" t="s">
        <v>260</v>
      </c>
      <c r="H18" s="771" t="s">
        <v>987</v>
      </c>
    </row>
    <row r="19" spans="1:8" s="46" customFormat="1" ht="21" customHeight="1" x14ac:dyDescent="0.2">
      <c r="A19" s="1017" t="s">
        <v>988</v>
      </c>
      <c r="B19" s="1018" t="s">
        <v>261</v>
      </c>
      <c r="C19" s="984">
        <v>3603</v>
      </c>
      <c r="D19" s="984">
        <v>14213</v>
      </c>
      <c r="E19" s="186">
        <f t="shared" si="0"/>
        <v>17816</v>
      </c>
      <c r="F19" s="1019">
        <v>689</v>
      </c>
      <c r="G19" s="1020" t="s">
        <v>262</v>
      </c>
      <c r="H19" s="1021" t="s">
        <v>988</v>
      </c>
    </row>
    <row r="20" spans="1:8" s="46" customFormat="1" ht="21" customHeight="1" x14ac:dyDescent="0.2">
      <c r="A20" s="307">
        <v>68</v>
      </c>
      <c r="B20" s="286" t="s">
        <v>263</v>
      </c>
      <c r="C20" s="64">
        <v>1557</v>
      </c>
      <c r="D20" s="64">
        <v>16480</v>
      </c>
      <c r="E20" s="104">
        <f t="shared" si="0"/>
        <v>18037</v>
      </c>
      <c r="F20" s="294">
        <v>866</v>
      </c>
      <c r="G20" s="310" t="s">
        <v>264</v>
      </c>
      <c r="H20" s="771">
        <v>68</v>
      </c>
    </row>
    <row r="21" spans="1:8" s="46" customFormat="1" ht="31.15" customHeight="1" x14ac:dyDescent="0.2">
      <c r="A21" s="1017" t="s">
        <v>989</v>
      </c>
      <c r="B21" s="1018" t="s">
        <v>265</v>
      </c>
      <c r="C21" s="984">
        <v>4682</v>
      </c>
      <c r="D21" s="984">
        <v>43253</v>
      </c>
      <c r="E21" s="186">
        <f t="shared" si="0"/>
        <v>47935</v>
      </c>
      <c r="F21" s="1019">
        <v>2606</v>
      </c>
      <c r="G21" s="1020" t="s">
        <v>266</v>
      </c>
      <c r="H21" s="1021" t="s">
        <v>989</v>
      </c>
    </row>
    <row r="22" spans="1:8" s="46" customFormat="1" ht="21" customHeight="1" x14ac:dyDescent="0.2">
      <c r="A22" s="307" t="s">
        <v>990</v>
      </c>
      <c r="B22" s="286" t="s">
        <v>267</v>
      </c>
      <c r="C22" s="64">
        <v>33614</v>
      </c>
      <c r="D22" s="64">
        <v>137749</v>
      </c>
      <c r="E22" s="104">
        <f>C22+D22</f>
        <v>171363</v>
      </c>
      <c r="F22" s="294">
        <v>5338</v>
      </c>
      <c r="G22" s="310" t="s">
        <v>268</v>
      </c>
      <c r="H22" s="771" t="s">
        <v>990</v>
      </c>
    </row>
    <row r="23" spans="1:8" s="46" customFormat="1" ht="21" customHeight="1" x14ac:dyDescent="0.2">
      <c r="A23" s="1017">
        <v>85</v>
      </c>
      <c r="B23" s="1018" t="s">
        <v>270</v>
      </c>
      <c r="C23" s="984">
        <v>13930</v>
      </c>
      <c r="D23" s="984">
        <v>10848</v>
      </c>
      <c r="E23" s="186">
        <f t="shared" si="0"/>
        <v>24778</v>
      </c>
      <c r="F23" s="1019">
        <v>745</v>
      </c>
      <c r="G23" s="1020" t="s">
        <v>271</v>
      </c>
      <c r="H23" s="1021">
        <v>85</v>
      </c>
    </row>
    <row r="24" spans="1:8" s="46" customFormat="1" ht="21" customHeight="1" x14ac:dyDescent="0.2">
      <c r="A24" s="307" t="s">
        <v>991</v>
      </c>
      <c r="B24" s="286" t="s">
        <v>272</v>
      </c>
      <c r="C24" s="64">
        <v>25721</v>
      </c>
      <c r="D24" s="64">
        <v>24496</v>
      </c>
      <c r="E24" s="104">
        <f t="shared" si="0"/>
        <v>50217</v>
      </c>
      <c r="F24" s="294">
        <v>808</v>
      </c>
      <c r="G24" s="310" t="s">
        <v>1245</v>
      </c>
      <c r="H24" s="771" t="s">
        <v>991</v>
      </c>
    </row>
    <row r="25" spans="1:8" s="46" customFormat="1" ht="21" customHeight="1" x14ac:dyDescent="0.2">
      <c r="A25" s="1017" t="s">
        <v>992</v>
      </c>
      <c r="B25" s="1018" t="s">
        <v>273</v>
      </c>
      <c r="C25" s="984">
        <v>1426</v>
      </c>
      <c r="D25" s="984">
        <v>4050</v>
      </c>
      <c r="E25" s="186">
        <f t="shared" si="0"/>
        <v>5476</v>
      </c>
      <c r="F25" s="1019">
        <v>536</v>
      </c>
      <c r="G25" s="1020" t="s">
        <v>274</v>
      </c>
      <c r="H25" s="1021" t="s">
        <v>992</v>
      </c>
    </row>
    <row r="26" spans="1:8" s="46" customFormat="1" ht="21" customHeight="1" x14ac:dyDescent="0.2">
      <c r="A26" s="308" t="s">
        <v>993</v>
      </c>
      <c r="B26" s="301" t="s">
        <v>275</v>
      </c>
      <c r="C26" s="66">
        <v>6155</v>
      </c>
      <c r="D26" s="66">
        <v>13409</v>
      </c>
      <c r="E26" s="250">
        <f t="shared" si="0"/>
        <v>19564</v>
      </c>
      <c r="F26" s="303">
        <v>2891</v>
      </c>
      <c r="G26" s="311" t="s">
        <v>276</v>
      </c>
      <c r="H26" s="772" t="s">
        <v>993</v>
      </c>
    </row>
  </sheetData>
  <mergeCells count="16">
    <mergeCell ref="A9:B9"/>
    <mergeCell ref="G9:H9"/>
    <mergeCell ref="C4:F4"/>
    <mergeCell ref="A1:H1"/>
    <mergeCell ref="A2:H2"/>
    <mergeCell ref="A3:H3"/>
    <mergeCell ref="A5:A8"/>
    <mergeCell ref="B5:B8"/>
    <mergeCell ref="G5:G8"/>
    <mergeCell ref="H5:H8"/>
    <mergeCell ref="C5:E5"/>
    <mergeCell ref="C6:C7"/>
    <mergeCell ref="D6:D7"/>
    <mergeCell ref="E6:E7"/>
    <mergeCell ref="F7:F8"/>
    <mergeCell ref="F5:F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C549-F062-4CDD-A375-ECB36FF4B8C2}">
  <sheetPr>
    <tabColor theme="1"/>
    <pageSetUpPr fitToPage="1"/>
  </sheetPr>
  <dimension ref="A1:N43"/>
  <sheetViews>
    <sheetView view="pageBreakPreview" zoomScale="60" zoomScaleNormal="100" workbookViewId="0">
      <selection activeCell="A90" sqref="A90"/>
    </sheetView>
  </sheetViews>
  <sheetFormatPr defaultColWidth="9.125" defaultRowHeight="12.75" x14ac:dyDescent="0.2"/>
  <cols>
    <col min="1" max="1" width="6.75" style="57" customWidth="1"/>
    <col min="2" max="2" width="30.75" style="57" customWidth="1"/>
    <col min="3" max="3" width="9.625" style="989" customWidth="1"/>
    <col min="4" max="6" width="10.75" style="57" customWidth="1"/>
    <col min="7" max="8" width="11.375" style="57" customWidth="1"/>
    <col min="9" max="9" width="9.375" style="989" customWidth="1"/>
    <col min="10" max="10" width="30.75" style="57" customWidth="1"/>
    <col min="11" max="11" width="6.75" style="57" customWidth="1"/>
    <col min="12" max="16384" width="9.125" style="57"/>
  </cols>
  <sheetData>
    <row r="1" spans="1:14" s="902" customFormat="1" ht="21" customHeight="1" x14ac:dyDescent="0.25">
      <c r="A1" s="1545" t="s">
        <v>1196</v>
      </c>
      <c r="B1" s="1545"/>
      <c r="C1" s="1545"/>
      <c r="D1" s="1545"/>
      <c r="E1" s="1545"/>
      <c r="F1" s="1545"/>
      <c r="G1" s="1545"/>
      <c r="H1" s="1545"/>
      <c r="I1" s="1545"/>
      <c r="J1" s="1545"/>
      <c r="K1" s="1545"/>
    </row>
    <row r="2" spans="1:14" s="902" customFormat="1" ht="21" customHeight="1" x14ac:dyDescent="0.2">
      <c r="A2" s="1547" t="s">
        <v>929</v>
      </c>
      <c r="B2" s="1547"/>
      <c r="C2" s="1547"/>
      <c r="D2" s="1547"/>
      <c r="E2" s="1547"/>
      <c r="F2" s="1547"/>
      <c r="G2" s="1547"/>
      <c r="H2" s="1547"/>
      <c r="I2" s="1547"/>
      <c r="J2" s="1547"/>
      <c r="K2" s="1547"/>
      <c r="N2" s="902" t="s">
        <v>686</v>
      </c>
    </row>
    <row r="3" spans="1:14" s="902" customFormat="1" ht="21" customHeight="1" x14ac:dyDescent="0.2">
      <c r="A3" s="1548" t="s">
        <v>1731</v>
      </c>
      <c r="B3" s="1548"/>
      <c r="C3" s="1548"/>
      <c r="D3" s="1548"/>
      <c r="E3" s="1548"/>
      <c r="F3" s="1548"/>
      <c r="G3" s="1548"/>
      <c r="H3" s="1548"/>
      <c r="I3" s="1548"/>
      <c r="J3" s="1548"/>
      <c r="K3" s="1548"/>
    </row>
    <row r="4" spans="1:14" s="46" customFormat="1" x14ac:dyDescent="0.2">
      <c r="A4" s="860" t="s">
        <v>1915</v>
      </c>
      <c r="C4" s="1944"/>
      <c r="D4" s="1945"/>
      <c r="E4" s="1945"/>
      <c r="F4" s="1945"/>
      <c r="G4" s="1945"/>
      <c r="H4" s="1945"/>
      <c r="I4" s="1945"/>
      <c r="K4" s="863" t="s">
        <v>627</v>
      </c>
    </row>
    <row r="5" spans="1:14" s="902" customFormat="1" ht="25.15" customHeight="1" x14ac:dyDescent="0.2">
      <c r="A5" s="1934" t="s">
        <v>980</v>
      </c>
      <c r="B5" s="1737" t="s">
        <v>1009</v>
      </c>
      <c r="C5" s="1737" t="s">
        <v>1191</v>
      </c>
      <c r="D5" s="1635" t="s">
        <v>1931</v>
      </c>
      <c r="E5" s="1635"/>
      <c r="F5" s="1635"/>
      <c r="G5" s="1635"/>
      <c r="H5" s="1635"/>
      <c r="I5" s="1737" t="s">
        <v>1190</v>
      </c>
      <c r="J5" s="1739" t="s">
        <v>969</v>
      </c>
      <c r="K5" s="1704" t="s">
        <v>980</v>
      </c>
    </row>
    <row r="6" spans="1:14" s="902" customFormat="1" ht="34.15" customHeight="1" x14ac:dyDescent="0.2">
      <c r="A6" s="1765"/>
      <c r="B6" s="1730"/>
      <c r="C6" s="1730"/>
      <c r="D6" s="1497" t="s">
        <v>697</v>
      </c>
      <c r="E6" s="1497" t="s">
        <v>695</v>
      </c>
      <c r="F6" s="1497" t="s">
        <v>693</v>
      </c>
      <c r="G6" s="1497" t="s">
        <v>691</v>
      </c>
      <c r="H6" s="1038" t="s">
        <v>12</v>
      </c>
      <c r="I6" s="1730"/>
      <c r="J6" s="1732"/>
      <c r="K6" s="1733"/>
    </row>
    <row r="7" spans="1:14" s="902" customFormat="1" ht="30.6" customHeight="1" x14ac:dyDescent="0.2">
      <c r="A7" s="1677"/>
      <c r="B7" s="1679"/>
      <c r="C7" s="1679"/>
      <c r="D7" s="1499" t="s">
        <v>696</v>
      </c>
      <c r="E7" s="1499" t="s">
        <v>694</v>
      </c>
      <c r="F7" s="1499" t="s">
        <v>692</v>
      </c>
      <c r="G7" s="1499" t="s">
        <v>1928</v>
      </c>
      <c r="H7" s="1036" t="s">
        <v>1259</v>
      </c>
      <c r="I7" s="1679"/>
      <c r="J7" s="1681"/>
      <c r="K7" s="1683"/>
    </row>
    <row r="8" spans="1:14" s="46" customFormat="1" ht="25.15" customHeight="1" x14ac:dyDescent="0.2">
      <c r="A8" s="1962" t="s">
        <v>1259</v>
      </c>
      <c r="B8" s="1963"/>
      <c r="C8" s="1005" t="s">
        <v>678</v>
      </c>
      <c r="D8" s="1006">
        <f t="shared" ref="D8:G8" si="0">SUM(D10+D12+D14+D16+D18+D20+D22+D24+D26+D28+D30+D32+D34+D36+D38+D40+D42)</f>
        <v>44</v>
      </c>
      <c r="E8" s="1006">
        <f t="shared" si="0"/>
        <v>70593</v>
      </c>
      <c r="F8" s="1006">
        <f t="shared" si="0"/>
        <v>249</v>
      </c>
      <c r="G8" s="1006">
        <f t="shared" si="0"/>
        <v>317</v>
      </c>
      <c r="H8" s="1006">
        <f>SUM(H10+H12+H14+H16+H18+H20+H22+H24+H26+H28+H30+H32+H34+H36+H38+H40+H42)</f>
        <v>71203</v>
      </c>
      <c r="I8" s="1007" t="s">
        <v>679</v>
      </c>
      <c r="J8" s="1947" t="s">
        <v>12</v>
      </c>
      <c r="K8" s="1948"/>
    </row>
    <row r="9" spans="1:14" s="46" customFormat="1" ht="25.15" customHeight="1" x14ac:dyDescent="0.2">
      <c r="A9" s="1964"/>
      <c r="B9" s="1965"/>
      <c r="C9" s="1008" t="s">
        <v>680</v>
      </c>
      <c r="D9" s="1009">
        <f t="shared" ref="D9:G9" si="1">SUM(D11+D13+D15+D17+D19+D21+D23+D25+D27+D29+D31+D33+D35+D37+D39+D41+D43)</f>
        <v>1918</v>
      </c>
      <c r="E9" s="1009">
        <f t="shared" si="1"/>
        <v>1589828</v>
      </c>
      <c r="F9" s="1009">
        <f t="shared" si="1"/>
        <v>18265</v>
      </c>
      <c r="G9" s="1009">
        <f t="shared" si="1"/>
        <v>47335</v>
      </c>
      <c r="H9" s="1009">
        <f>SUM(H11+H13+H15+H17+H19+H21+H23+H25+H27+H29+H31+H33+H35+H37+H39+H41+H43)</f>
        <v>1657346</v>
      </c>
      <c r="I9" s="973" t="s">
        <v>681</v>
      </c>
      <c r="J9" s="1949"/>
      <c r="K9" s="1950"/>
    </row>
    <row r="10" spans="1:14" s="46" customFormat="1" ht="25.15" customHeight="1" x14ac:dyDescent="0.2">
      <c r="A10" s="1940" t="s">
        <v>970</v>
      </c>
      <c r="B10" s="1942" t="s">
        <v>1189</v>
      </c>
      <c r="C10" s="983" t="s">
        <v>678</v>
      </c>
      <c r="D10" s="1010" t="s">
        <v>16</v>
      </c>
      <c r="E10" s="1010">
        <v>9933</v>
      </c>
      <c r="F10" s="1010" t="s">
        <v>16</v>
      </c>
      <c r="G10" s="1010">
        <v>3</v>
      </c>
      <c r="H10" s="1009">
        <f t="shared" ref="H10:H43" si="2">SUM(D10:G10)</f>
        <v>9936</v>
      </c>
      <c r="I10" s="985" t="s">
        <v>679</v>
      </c>
      <c r="J10" s="1936" t="s">
        <v>890</v>
      </c>
      <c r="K10" s="1938" t="s">
        <v>970</v>
      </c>
    </row>
    <row r="11" spans="1:14" s="46" customFormat="1" ht="25.15" customHeight="1" x14ac:dyDescent="0.2">
      <c r="A11" s="1941"/>
      <c r="B11" s="1943"/>
      <c r="C11" s="983" t="s">
        <v>680</v>
      </c>
      <c r="D11" s="1010" t="s">
        <v>16</v>
      </c>
      <c r="E11" s="1010">
        <v>35230</v>
      </c>
      <c r="F11" s="1010" t="s">
        <v>16</v>
      </c>
      <c r="G11" s="1010">
        <v>519</v>
      </c>
      <c r="H11" s="1009">
        <f t="shared" si="2"/>
        <v>35749</v>
      </c>
      <c r="I11" s="985" t="s">
        <v>681</v>
      </c>
      <c r="J11" s="1937"/>
      <c r="K11" s="1939"/>
    </row>
    <row r="12" spans="1:14" s="46" customFormat="1" ht="25.15" customHeight="1" x14ac:dyDescent="0.2">
      <c r="A12" s="1951" t="s">
        <v>981</v>
      </c>
      <c r="B12" s="1953" t="s">
        <v>891</v>
      </c>
      <c r="C12" s="114" t="s">
        <v>678</v>
      </c>
      <c r="D12" s="78" t="s">
        <v>16</v>
      </c>
      <c r="E12" s="78">
        <v>325</v>
      </c>
      <c r="F12" s="78">
        <v>7</v>
      </c>
      <c r="G12" s="78">
        <v>98</v>
      </c>
      <c r="H12" s="401">
        <f t="shared" si="2"/>
        <v>430</v>
      </c>
      <c r="I12" s="77" t="s">
        <v>679</v>
      </c>
      <c r="J12" s="1960" t="s">
        <v>249</v>
      </c>
      <c r="K12" s="1958" t="s">
        <v>981</v>
      </c>
    </row>
    <row r="13" spans="1:14" s="46" customFormat="1" ht="25.15" customHeight="1" x14ac:dyDescent="0.2">
      <c r="A13" s="1952"/>
      <c r="B13" s="1954"/>
      <c r="C13" s="114" t="s">
        <v>680</v>
      </c>
      <c r="D13" s="78" t="s">
        <v>16</v>
      </c>
      <c r="E13" s="78">
        <v>27652</v>
      </c>
      <c r="F13" s="78">
        <v>4070</v>
      </c>
      <c r="G13" s="78">
        <v>655</v>
      </c>
      <c r="H13" s="401">
        <f t="shared" si="2"/>
        <v>32377</v>
      </c>
      <c r="I13" s="77" t="s">
        <v>681</v>
      </c>
      <c r="J13" s="1961"/>
      <c r="K13" s="1959"/>
    </row>
    <row r="14" spans="1:14" s="46" customFormat="1" ht="25.15" customHeight="1" x14ac:dyDescent="0.2">
      <c r="A14" s="1940" t="s">
        <v>982</v>
      </c>
      <c r="B14" s="1942" t="s">
        <v>250</v>
      </c>
      <c r="C14" s="983" t="s">
        <v>678</v>
      </c>
      <c r="D14" s="1010" t="s">
        <v>16</v>
      </c>
      <c r="E14" s="1010">
        <v>3942</v>
      </c>
      <c r="F14" s="1010">
        <v>15</v>
      </c>
      <c r="G14" s="1010">
        <v>3</v>
      </c>
      <c r="H14" s="1009">
        <f t="shared" si="2"/>
        <v>3960</v>
      </c>
      <c r="I14" s="985" t="s">
        <v>679</v>
      </c>
      <c r="J14" s="1936" t="s">
        <v>251</v>
      </c>
      <c r="K14" s="1938" t="s">
        <v>982</v>
      </c>
    </row>
    <row r="15" spans="1:14" s="46" customFormat="1" ht="25.15" customHeight="1" x14ac:dyDescent="0.2">
      <c r="A15" s="1941"/>
      <c r="B15" s="1943"/>
      <c r="C15" s="983" t="s">
        <v>680</v>
      </c>
      <c r="D15" s="1010" t="s">
        <v>16</v>
      </c>
      <c r="E15" s="1010">
        <v>103355</v>
      </c>
      <c r="F15" s="1010">
        <v>3524</v>
      </c>
      <c r="G15" s="1010">
        <v>138</v>
      </c>
      <c r="H15" s="1009">
        <f t="shared" si="2"/>
        <v>107017</v>
      </c>
      <c r="I15" s="985" t="s">
        <v>681</v>
      </c>
      <c r="J15" s="1937"/>
      <c r="K15" s="1939"/>
    </row>
    <row r="16" spans="1:14" s="46" customFormat="1" ht="25.15" customHeight="1" x14ac:dyDescent="0.2">
      <c r="A16" s="1951" t="s">
        <v>1163</v>
      </c>
      <c r="B16" s="1953" t="s">
        <v>1165</v>
      </c>
      <c r="C16" s="114" t="s">
        <v>678</v>
      </c>
      <c r="D16" s="78">
        <v>0</v>
      </c>
      <c r="E16" s="78">
        <v>97</v>
      </c>
      <c r="F16" s="78">
        <v>3</v>
      </c>
      <c r="G16" s="78">
        <v>25</v>
      </c>
      <c r="H16" s="401">
        <f t="shared" si="2"/>
        <v>125</v>
      </c>
      <c r="I16" s="77" t="s">
        <v>679</v>
      </c>
      <c r="J16" s="1960" t="s">
        <v>1164</v>
      </c>
      <c r="K16" s="1958" t="s">
        <v>1163</v>
      </c>
    </row>
    <row r="17" spans="1:11" s="46" customFormat="1" ht="25.15" customHeight="1" x14ac:dyDescent="0.2">
      <c r="A17" s="1952"/>
      <c r="B17" s="1954"/>
      <c r="C17" s="114" t="s">
        <v>680</v>
      </c>
      <c r="D17" s="78">
        <v>0</v>
      </c>
      <c r="E17" s="78">
        <v>8003</v>
      </c>
      <c r="F17" s="78">
        <v>87</v>
      </c>
      <c r="G17" s="78">
        <v>1880</v>
      </c>
      <c r="H17" s="401">
        <f t="shared" si="2"/>
        <v>9970</v>
      </c>
      <c r="I17" s="77" t="s">
        <v>681</v>
      </c>
      <c r="J17" s="1961"/>
      <c r="K17" s="1959"/>
    </row>
    <row r="18" spans="1:11" s="46" customFormat="1" ht="25.15" customHeight="1" x14ac:dyDescent="0.2">
      <c r="A18" s="1940" t="s">
        <v>983</v>
      </c>
      <c r="B18" s="1942" t="s">
        <v>254</v>
      </c>
      <c r="C18" s="983" t="s">
        <v>678</v>
      </c>
      <c r="D18" s="1010" t="s">
        <v>16</v>
      </c>
      <c r="E18" s="1010">
        <v>12092</v>
      </c>
      <c r="F18" s="1010" t="s">
        <v>16</v>
      </c>
      <c r="G18" s="1010" t="s">
        <v>16</v>
      </c>
      <c r="H18" s="1009">
        <f t="shared" si="2"/>
        <v>12092</v>
      </c>
      <c r="I18" s="985" t="s">
        <v>679</v>
      </c>
      <c r="J18" s="1936" t="s">
        <v>255</v>
      </c>
      <c r="K18" s="1938" t="s">
        <v>983</v>
      </c>
    </row>
    <row r="19" spans="1:11" s="46" customFormat="1" ht="25.15" customHeight="1" x14ac:dyDescent="0.2">
      <c r="A19" s="1941"/>
      <c r="B19" s="1943"/>
      <c r="C19" s="983" t="s">
        <v>680</v>
      </c>
      <c r="D19" s="1010" t="s">
        <v>16</v>
      </c>
      <c r="E19" s="1010">
        <v>661478</v>
      </c>
      <c r="F19" s="1010" t="s">
        <v>16</v>
      </c>
      <c r="G19" s="1010" t="s">
        <v>16</v>
      </c>
      <c r="H19" s="1009">
        <f t="shared" si="2"/>
        <v>661478</v>
      </c>
      <c r="I19" s="985" t="s">
        <v>681</v>
      </c>
      <c r="J19" s="1937"/>
      <c r="K19" s="1939"/>
    </row>
    <row r="20" spans="1:11" s="46" customFormat="1" ht="25.15" customHeight="1" x14ac:dyDescent="0.2">
      <c r="A20" s="1951" t="s">
        <v>984</v>
      </c>
      <c r="B20" s="1953" t="s">
        <v>1004</v>
      </c>
      <c r="C20" s="114" t="s">
        <v>678</v>
      </c>
      <c r="D20" s="78" t="s">
        <v>16</v>
      </c>
      <c r="E20" s="78">
        <v>20289</v>
      </c>
      <c r="F20" s="78">
        <v>132</v>
      </c>
      <c r="G20" s="78">
        <v>23</v>
      </c>
      <c r="H20" s="401">
        <f t="shared" si="2"/>
        <v>20444</v>
      </c>
      <c r="I20" s="77" t="s">
        <v>679</v>
      </c>
      <c r="J20" s="1960" t="s">
        <v>1117</v>
      </c>
      <c r="K20" s="1958" t="s">
        <v>984</v>
      </c>
    </row>
    <row r="21" spans="1:11" s="46" customFormat="1" ht="25.15" customHeight="1" x14ac:dyDescent="0.2">
      <c r="A21" s="1952"/>
      <c r="B21" s="1954"/>
      <c r="C21" s="114" t="s">
        <v>680</v>
      </c>
      <c r="D21" s="78" t="s">
        <v>16</v>
      </c>
      <c r="E21" s="78">
        <v>237215</v>
      </c>
      <c r="F21" s="78">
        <v>5363</v>
      </c>
      <c r="G21" s="78">
        <v>227</v>
      </c>
      <c r="H21" s="401">
        <f t="shared" si="2"/>
        <v>242805</v>
      </c>
      <c r="I21" s="77" t="s">
        <v>681</v>
      </c>
      <c r="J21" s="1961"/>
      <c r="K21" s="1959"/>
    </row>
    <row r="22" spans="1:11" s="46" customFormat="1" ht="25.15" customHeight="1" x14ac:dyDescent="0.2">
      <c r="A22" s="1940" t="s">
        <v>985</v>
      </c>
      <c r="B22" s="1942" t="s">
        <v>256</v>
      </c>
      <c r="C22" s="983" t="s">
        <v>678</v>
      </c>
      <c r="D22" s="1010" t="s">
        <v>16</v>
      </c>
      <c r="E22" s="1010">
        <v>3765</v>
      </c>
      <c r="F22" s="1010">
        <v>8</v>
      </c>
      <c r="G22" s="1010">
        <v>36</v>
      </c>
      <c r="H22" s="1009">
        <f t="shared" si="2"/>
        <v>3809</v>
      </c>
      <c r="I22" s="985" t="s">
        <v>679</v>
      </c>
      <c r="J22" s="1936" t="s">
        <v>257</v>
      </c>
      <c r="K22" s="1938" t="s">
        <v>985</v>
      </c>
    </row>
    <row r="23" spans="1:11" s="46" customFormat="1" ht="25.15" customHeight="1" x14ac:dyDescent="0.2">
      <c r="A23" s="1941"/>
      <c r="B23" s="1943"/>
      <c r="C23" s="983" t="s">
        <v>680</v>
      </c>
      <c r="D23" s="1010" t="s">
        <v>16</v>
      </c>
      <c r="E23" s="1010">
        <v>105376</v>
      </c>
      <c r="F23" s="1010">
        <v>1590</v>
      </c>
      <c r="G23" s="1010">
        <v>9335</v>
      </c>
      <c r="H23" s="1009">
        <f t="shared" si="2"/>
        <v>116301</v>
      </c>
      <c r="I23" s="985" t="s">
        <v>681</v>
      </c>
      <c r="J23" s="1937"/>
      <c r="K23" s="1939"/>
    </row>
    <row r="24" spans="1:11" s="46" customFormat="1" ht="25.15" customHeight="1" x14ac:dyDescent="0.2">
      <c r="A24" s="1951" t="s">
        <v>986</v>
      </c>
      <c r="B24" s="1953" t="s">
        <v>258</v>
      </c>
      <c r="C24" s="114" t="s">
        <v>678</v>
      </c>
      <c r="D24" s="78" t="s">
        <v>16</v>
      </c>
      <c r="E24" s="78">
        <v>5116</v>
      </c>
      <c r="F24" s="78" t="s">
        <v>16</v>
      </c>
      <c r="G24" s="78" t="s">
        <v>16</v>
      </c>
      <c r="H24" s="401">
        <f t="shared" si="2"/>
        <v>5116</v>
      </c>
      <c r="I24" s="77" t="s">
        <v>679</v>
      </c>
      <c r="J24" s="1960" t="s">
        <v>1029</v>
      </c>
      <c r="K24" s="1958" t="s">
        <v>986</v>
      </c>
    </row>
    <row r="25" spans="1:11" s="46" customFormat="1" ht="25.15" customHeight="1" x14ac:dyDescent="0.2">
      <c r="A25" s="1994"/>
      <c r="B25" s="1995"/>
      <c r="C25" s="688" t="s">
        <v>680</v>
      </c>
      <c r="D25" s="689" t="s">
        <v>16</v>
      </c>
      <c r="E25" s="689">
        <v>77785</v>
      </c>
      <c r="F25" s="689" t="s">
        <v>16</v>
      </c>
      <c r="G25" s="689" t="s">
        <v>16</v>
      </c>
      <c r="H25" s="690">
        <f t="shared" si="2"/>
        <v>77785</v>
      </c>
      <c r="I25" s="691" t="s">
        <v>681</v>
      </c>
      <c r="J25" s="1988"/>
      <c r="K25" s="1989"/>
    </row>
    <row r="26" spans="1:11" s="46" customFormat="1" ht="25.15" customHeight="1" x14ac:dyDescent="0.2">
      <c r="A26" s="1996" t="s">
        <v>987</v>
      </c>
      <c r="B26" s="1997" t="s">
        <v>259</v>
      </c>
      <c r="C26" s="1011" t="s">
        <v>678</v>
      </c>
      <c r="D26" s="1012" t="s">
        <v>16</v>
      </c>
      <c r="E26" s="1012">
        <v>770</v>
      </c>
      <c r="F26" s="1012">
        <v>33</v>
      </c>
      <c r="G26" s="1012">
        <v>9</v>
      </c>
      <c r="H26" s="1006">
        <f t="shared" si="2"/>
        <v>812</v>
      </c>
      <c r="I26" s="1013" t="s">
        <v>679</v>
      </c>
      <c r="J26" s="1990" t="s">
        <v>260</v>
      </c>
      <c r="K26" s="1991" t="s">
        <v>987</v>
      </c>
    </row>
    <row r="27" spans="1:11" s="46" customFormat="1" ht="25.15" customHeight="1" x14ac:dyDescent="0.2">
      <c r="A27" s="1941"/>
      <c r="B27" s="1943"/>
      <c r="C27" s="983" t="s">
        <v>680</v>
      </c>
      <c r="D27" s="1010" t="s">
        <v>16</v>
      </c>
      <c r="E27" s="1010">
        <v>13227</v>
      </c>
      <c r="F27" s="1010">
        <v>2531</v>
      </c>
      <c r="G27" s="1010">
        <v>2920</v>
      </c>
      <c r="H27" s="1009">
        <f t="shared" si="2"/>
        <v>18678</v>
      </c>
      <c r="I27" s="985" t="s">
        <v>681</v>
      </c>
      <c r="J27" s="1937"/>
      <c r="K27" s="1939"/>
    </row>
    <row r="28" spans="1:11" s="46" customFormat="1" ht="25.15" customHeight="1" x14ac:dyDescent="0.2">
      <c r="A28" s="1951" t="s">
        <v>988</v>
      </c>
      <c r="B28" s="1953" t="s">
        <v>261</v>
      </c>
      <c r="C28" s="114" t="s">
        <v>678</v>
      </c>
      <c r="D28" s="78" t="s">
        <v>16</v>
      </c>
      <c r="E28" s="78">
        <v>631</v>
      </c>
      <c r="F28" s="78">
        <v>50</v>
      </c>
      <c r="G28" s="78">
        <v>8</v>
      </c>
      <c r="H28" s="401">
        <f t="shared" si="2"/>
        <v>689</v>
      </c>
      <c r="I28" s="77" t="s">
        <v>679</v>
      </c>
      <c r="J28" s="1960" t="s">
        <v>262</v>
      </c>
      <c r="K28" s="1958" t="s">
        <v>988</v>
      </c>
    </row>
    <row r="29" spans="1:11" s="46" customFormat="1" ht="25.15" customHeight="1" x14ac:dyDescent="0.2">
      <c r="A29" s="1952"/>
      <c r="B29" s="1954"/>
      <c r="C29" s="114" t="s">
        <v>680</v>
      </c>
      <c r="D29" s="78" t="s">
        <v>16</v>
      </c>
      <c r="E29" s="78">
        <v>16038</v>
      </c>
      <c r="F29" s="78">
        <v>961</v>
      </c>
      <c r="G29" s="78">
        <v>817</v>
      </c>
      <c r="H29" s="401">
        <f t="shared" si="2"/>
        <v>17816</v>
      </c>
      <c r="I29" s="77" t="s">
        <v>681</v>
      </c>
      <c r="J29" s="1961"/>
      <c r="K29" s="1959"/>
    </row>
    <row r="30" spans="1:11" s="46" customFormat="1" ht="25.15" customHeight="1" x14ac:dyDescent="0.2">
      <c r="A30" s="1940">
        <v>68</v>
      </c>
      <c r="B30" s="1942" t="s">
        <v>263</v>
      </c>
      <c r="C30" s="983" t="s">
        <v>678</v>
      </c>
      <c r="D30" s="1010" t="s">
        <v>16</v>
      </c>
      <c r="E30" s="1010">
        <v>865</v>
      </c>
      <c r="F30" s="1010">
        <v>1</v>
      </c>
      <c r="G30" s="1010" t="s">
        <v>16</v>
      </c>
      <c r="H30" s="1009">
        <f t="shared" si="2"/>
        <v>866</v>
      </c>
      <c r="I30" s="985" t="s">
        <v>679</v>
      </c>
      <c r="J30" s="1936" t="s">
        <v>264</v>
      </c>
      <c r="K30" s="1938">
        <v>68</v>
      </c>
    </row>
    <row r="31" spans="1:11" s="46" customFormat="1" ht="25.15" customHeight="1" x14ac:dyDescent="0.2">
      <c r="A31" s="1941"/>
      <c r="B31" s="1943"/>
      <c r="C31" s="983" t="s">
        <v>680</v>
      </c>
      <c r="D31" s="1010" t="s">
        <v>16</v>
      </c>
      <c r="E31" s="1010">
        <v>17898</v>
      </c>
      <c r="F31" s="1010">
        <v>139</v>
      </c>
      <c r="G31" s="1010" t="s">
        <v>16</v>
      </c>
      <c r="H31" s="1009">
        <f t="shared" si="2"/>
        <v>18037</v>
      </c>
      <c r="I31" s="985" t="s">
        <v>681</v>
      </c>
      <c r="J31" s="1937"/>
      <c r="K31" s="1939"/>
    </row>
    <row r="32" spans="1:11" s="46" customFormat="1" ht="25.15" customHeight="1" x14ac:dyDescent="0.2">
      <c r="A32" s="1951" t="s">
        <v>989</v>
      </c>
      <c r="B32" s="1953" t="s">
        <v>265</v>
      </c>
      <c r="C32" s="114" t="s">
        <v>678</v>
      </c>
      <c r="D32" s="78" t="s">
        <v>16</v>
      </c>
      <c r="E32" s="78">
        <v>2593</v>
      </c>
      <c r="F32" s="78" t="s">
        <v>16</v>
      </c>
      <c r="G32" s="78">
        <v>13</v>
      </c>
      <c r="H32" s="401">
        <f t="shared" si="2"/>
        <v>2606</v>
      </c>
      <c r="I32" s="77" t="s">
        <v>679</v>
      </c>
      <c r="J32" s="1960" t="s">
        <v>266</v>
      </c>
      <c r="K32" s="1958" t="s">
        <v>989</v>
      </c>
    </row>
    <row r="33" spans="1:11" s="46" customFormat="1" ht="25.15" customHeight="1" x14ac:dyDescent="0.2">
      <c r="A33" s="1952"/>
      <c r="B33" s="1954"/>
      <c r="C33" s="114" t="s">
        <v>680</v>
      </c>
      <c r="D33" s="78" t="s">
        <v>16</v>
      </c>
      <c r="E33" s="78">
        <v>47819</v>
      </c>
      <c r="F33" s="78" t="s">
        <v>16</v>
      </c>
      <c r="G33" s="78">
        <v>116</v>
      </c>
      <c r="H33" s="401">
        <f t="shared" si="2"/>
        <v>47935</v>
      </c>
      <c r="I33" s="77" t="s">
        <v>681</v>
      </c>
      <c r="J33" s="1961"/>
      <c r="K33" s="1959"/>
    </row>
    <row r="34" spans="1:11" s="46" customFormat="1" ht="25.15" customHeight="1" x14ac:dyDescent="0.2">
      <c r="A34" s="1940" t="s">
        <v>990</v>
      </c>
      <c r="B34" s="1942" t="s">
        <v>267</v>
      </c>
      <c r="C34" s="983" t="s">
        <v>678</v>
      </c>
      <c r="D34" s="1010" t="s">
        <v>16</v>
      </c>
      <c r="E34" s="1010">
        <v>5328</v>
      </c>
      <c r="F34" s="1010" t="s">
        <v>16</v>
      </c>
      <c r="G34" s="1010">
        <v>10</v>
      </c>
      <c r="H34" s="1009">
        <f t="shared" si="2"/>
        <v>5338</v>
      </c>
      <c r="I34" s="985" t="s">
        <v>679</v>
      </c>
      <c r="J34" s="1936" t="s">
        <v>268</v>
      </c>
      <c r="K34" s="1938" t="s">
        <v>990</v>
      </c>
    </row>
    <row r="35" spans="1:11" s="46" customFormat="1" ht="25.15" customHeight="1" x14ac:dyDescent="0.2">
      <c r="A35" s="1941"/>
      <c r="B35" s="1943"/>
      <c r="C35" s="983" t="s">
        <v>680</v>
      </c>
      <c r="D35" s="1010" t="s">
        <v>16</v>
      </c>
      <c r="E35" s="1010">
        <v>171120</v>
      </c>
      <c r="F35" s="1010" t="s">
        <v>16</v>
      </c>
      <c r="G35" s="1010">
        <v>243</v>
      </c>
      <c r="H35" s="1009">
        <f t="shared" si="2"/>
        <v>171363</v>
      </c>
      <c r="I35" s="985" t="s">
        <v>681</v>
      </c>
      <c r="J35" s="1937"/>
      <c r="K35" s="1939"/>
    </row>
    <row r="36" spans="1:11" s="46" customFormat="1" ht="25.15" customHeight="1" x14ac:dyDescent="0.2">
      <c r="A36" s="1951">
        <v>85</v>
      </c>
      <c r="B36" s="1953" t="s">
        <v>270</v>
      </c>
      <c r="C36" s="114" t="s">
        <v>678</v>
      </c>
      <c r="D36" s="78" t="s">
        <v>16</v>
      </c>
      <c r="E36" s="78">
        <v>745</v>
      </c>
      <c r="F36" s="78" t="s">
        <v>16</v>
      </c>
      <c r="G36" s="78" t="s">
        <v>16</v>
      </c>
      <c r="H36" s="401">
        <f t="shared" si="2"/>
        <v>745</v>
      </c>
      <c r="I36" s="77" t="s">
        <v>679</v>
      </c>
      <c r="J36" s="1960" t="s">
        <v>271</v>
      </c>
      <c r="K36" s="1958">
        <v>85</v>
      </c>
    </row>
    <row r="37" spans="1:11" s="46" customFormat="1" ht="25.15" customHeight="1" x14ac:dyDescent="0.2">
      <c r="A37" s="1952"/>
      <c r="B37" s="1954"/>
      <c r="C37" s="114" t="s">
        <v>680</v>
      </c>
      <c r="D37" s="78" t="s">
        <v>16</v>
      </c>
      <c r="E37" s="78">
        <v>24778</v>
      </c>
      <c r="F37" s="78" t="s">
        <v>16</v>
      </c>
      <c r="G37" s="78" t="s">
        <v>16</v>
      </c>
      <c r="H37" s="401">
        <f t="shared" si="2"/>
        <v>24778</v>
      </c>
      <c r="I37" s="77" t="s">
        <v>681</v>
      </c>
      <c r="J37" s="1961"/>
      <c r="K37" s="1959"/>
    </row>
    <row r="38" spans="1:11" s="46" customFormat="1" ht="25.15" customHeight="1" x14ac:dyDescent="0.2">
      <c r="A38" s="1940" t="s">
        <v>991</v>
      </c>
      <c r="B38" s="1942" t="s">
        <v>272</v>
      </c>
      <c r="C38" s="983" t="s">
        <v>678</v>
      </c>
      <c r="D38" s="1010">
        <v>37</v>
      </c>
      <c r="E38" s="1010">
        <v>687</v>
      </c>
      <c r="F38" s="1010" t="s">
        <v>16</v>
      </c>
      <c r="G38" s="1010">
        <v>84</v>
      </c>
      <c r="H38" s="1009">
        <f t="shared" si="2"/>
        <v>808</v>
      </c>
      <c r="I38" s="985" t="s">
        <v>679</v>
      </c>
      <c r="J38" s="1936" t="s">
        <v>1245</v>
      </c>
      <c r="K38" s="1938" t="s">
        <v>991</v>
      </c>
    </row>
    <row r="39" spans="1:11" s="46" customFormat="1" ht="25.15" customHeight="1" x14ac:dyDescent="0.2">
      <c r="A39" s="1941"/>
      <c r="B39" s="1943"/>
      <c r="C39" s="983" t="s">
        <v>680</v>
      </c>
      <c r="D39" s="1010">
        <v>1785</v>
      </c>
      <c r="E39" s="1010">
        <v>17972</v>
      </c>
      <c r="F39" s="1010" t="s">
        <v>16</v>
      </c>
      <c r="G39" s="1010">
        <v>30460</v>
      </c>
      <c r="H39" s="1009">
        <f t="shared" si="2"/>
        <v>50217</v>
      </c>
      <c r="I39" s="985" t="s">
        <v>681</v>
      </c>
      <c r="J39" s="1937"/>
      <c r="K39" s="1939"/>
    </row>
    <row r="40" spans="1:11" s="46" customFormat="1" ht="25.15" customHeight="1" x14ac:dyDescent="0.2">
      <c r="A40" s="1951" t="s">
        <v>992</v>
      </c>
      <c r="B40" s="1953" t="s">
        <v>273</v>
      </c>
      <c r="C40" s="114" t="s">
        <v>678</v>
      </c>
      <c r="D40" s="78" t="s">
        <v>16</v>
      </c>
      <c r="E40" s="78">
        <v>531</v>
      </c>
      <c r="F40" s="78" t="s">
        <v>16</v>
      </c>
      <c r="G40" s="78">
        <v>5</v>
      </c>
      <c r="H40" s="401">
        <f t="shared" si="2"/>
        <v>536</v>
      </c>
      <c r="I40" s="77" t="s">
        <v>679</v>
      </c>
      <c r="J40" s="1960" t="s">
        <v>274</v>
      </c>
      <c r="K40" s="1958" t="s">
        <v>992</v>
      </c>
    </row>
    <row r="41" spans="1:11" s="46" customFormat="1" ht="25.15" customHeight="1" x14ac:dyDescent="0.2">
      <c r="A41" s="1952"/>
      <c r="B41" s="1954"/>
      <c r="C41" s="114" t="s">
        <v>680</v>
      </c>
      <c r="D41" s="78" t="s">
        <v>16</v>
      </c>
      <c r="E41" s="78">
        <v>5451</v>
      </c>
      <c r="F41" s="78" t="s">
        <v>16</v>
      </c>
      <c r="G41" s="78">
        <v>25</v>
      </c>
      <c r="H41" s="401">
        <f t="shared" si="2"/>
        <v>5476</v>
      </c>
      <c r="I41" s="77" t="s">
        <v>681</v>
      </c>
      <c r="J41" s="1961"/>
      <c r="K41" s="1959"/>
    </row>
    <row r="42" spans="1:11" s="46" customFormat="1" ht="25.15" customHeight="1" x14ac:dyDescent="0.2">
      <c r="A42" s="1940" t="s">
        <v>993</v>
      </c>
      <c r="B42" s="1942" t="s">
        <v>275</v>
      </c>
      <c r="C42" s="983" t="s">
        <v>678</v>
      </c>
      <c r="D42" s="1010">
        <v>7</v>
      </c>
      <c r="E42" s="1010">
        <v>2884</v>
      </c>
      <c r="F42" s="1010" t="s">
        <v>16</v>
      </c>
      <c r="G42" s="1010" t="s">
        <v>16</v>
      </c>
      <c r="H42" s="1009">
        <f t="shared" si="2"/>
        <v>2891</v>
      </c>
      <c r="I42" s="985" t="s">
        <v>679</v>
      </c>
      <c r="J42" s="1936" t="s">
        <v>276</v>
      </c>
      <c r="K42" s="1938" t="s">
        <v>993</v>
      </c>
    </row>
    <row r="43" spans="1:11" s="46" customFormat="1" ht="25.15" customHeight="1" x14ac:dyDescent="0.2">
      <c r="A43" s="1998"/>
      <c r="B43" s="1999"/>
      <c r="C43" s="986" t="s">
        <v>680</v>
      </c>
      <c r="D43" s="1014">
        <v>133</v>
      </c>
      <c r="E43" s="1014">
        <v>19431</v>
      </c>
      <c r="F43" s="1014" t="s">
        <v>16</v>
      </c>
      <c r="G43" s="1014" t="s">
        <v>16</v>
      </c>
      <c r="H43" s="1015">
        <f t="shared" si="2"/>
        <v>19564</v>
      </c>
      <c r="I43" s="988" t="s">
        <v>681</v>
      </c>
      <c r="J43" s="1992"/>
      <c r="K43" s="1993"/>
    </row>
  </sheetData>
  <mergeCells count="81">
    <mergeCell ref="A40:A41"/>
    <mergeCell ref="B40:B41"/>
    <mergeCell ref="A42:A43"/>
    <mergeCell ref="B42:B43"/>
    <mergeCell ref="A34:A35"/>
    <mergeCell ref="B34:B35"/>
    <mergeCell ref="A36:A37"/>
    <mergeCell ref="B36:B37"/>
    <mergeCell ref="A38:A39"/>
    <mergeCell ref="B38:B39"/>
    <mergeCell ref="A20:A21"/>
    <mergeCell ref="B20:B21"/>
    <mergeCell ref="B30:B31"/>
    <mergeCell ref="A32:A33"/>
    <mergeCell ref="B32:B33"/>
    <mergeCell ref="A22:A23"/>
    <mergeCell ref="B22:B23"/>
    <mergeCell ref="A24:A25"/>
    <mergeCell ref="B24:B25"/>
    <mergeCell ref="A26:A27"/>
    <mergeCell ref="B26:B27"/>
    <mergeCell ref="A28:A29"/>
    <mergeCell ref="B28:B29"/>
    <mergeCell ref="A30:A31"/>
    <mergeCell ref="A14:A15"/>
    <mergeCell ref="B14:B15"/>
    <mergeCell ref="A16:A17"/>
    <mergeCell ref="B16:B17"/>
    <mergeCell ref="A18:A19"/>
    <mergeCell ref="B18:B19"/>
    <mergeCell ref="A8:B9"/>
    <mergeCell ref="A10:A11"/>
    <mergeCell ref="B10:B11"/>
    <mergeCell ref="A12:A13"/>
    <mergeCell ref="B12:B13"/>
    <mergeCell ref="J40:J41"/>
    <mergeCell ref="K40:K41"/>
    <mergeCell ref="J42:J43"/>
    <mergeCell ref="K42:K43"/>
    <mergeCell ref="J34:J35"/>
    <mergeCell ref="K34:K35"/>
    <mergeCell ref="J36:J37"/>
    <mergeCell ref="K36:K37"/>
    <mergeCell ref="J38:J39"/>
    <mergeCell ref="K38:K39"/>
    <mergeCell ref="J28:J29"/>
    <mergeCell ref="K28:K29"/>
    <mergeCell ref="J30:J31"/>
    <mergeCell ref="K30:K31"/>
    <mergeCell ref="J32:J33"/>
    <mergeCell ref="K32:K33"/>
    <mergeCell ref="J22:J23"/>
    <mergeCell ref="K22:K23"/>
    <mergeCell ref="J24:J25"/>
    <mergeCell ref="K24:K25"/>
    <mergeCell ref="J26:J27"/>
    <mergeCell ref="K26:K27"/>
    <mergeCell ref="K14:K15"/>
    <mergeCell ref="J18:J19"/>
    <mergeCell ref="K18:K19"/>
    <mergeCell ref="J20:J21"/>
    <mergeCell ref="K20:K21"/>
    <mergeCell ref="J16:J17"/>
    <mergeCell ref="K16:K17"/>
    <mergeCell ref="J14:J15"/>
    <mergeCell ref="C4:I4"/>
    <mergeCell ref="A1:K1"/>
    <mergeCell ref="A2:K2"/>
    <mergeCell ref="A3:K3"/>
    <mergeCell ref="A5:A7"/>
    <mergeCell ref="B5:B7"/>
    <mergeCell ref="D5:H5"/>
    <mergeCell ref="J5:J7"/>
    <mergeCell ref="I5:I7"/>
    <mergeCell ref="C5:C7"/>
    <mergeCell ref="K5:K7"/>
    <mergeCell ref="J8:K9"/>
    <mergeCell ref="J10:J11"/>
    <mergeCell ref="K10:K11"/>
    <mergeCell ref="J12:J13"/>
    <mergeCell ref="K12:K13"/>
  </mergeCells>
  <printOptions horizontalCentered="1"/>
  <pageMargins left="0.5" right="0.5" top="0.5" bottom="0.5" header="0" footer="0"/>
  <pageSetup paperSize="9" scale="84" fitToHeight="0" orientation="landscape" r:id="rId1"/>
  <headerFooter alignWithMargins="0">
    <oddFooter>&amp;C&amp;P</oddFooter>
  </headerFooter>
  <rowBreaks count="1" manualBreakCount="1">
    <brk id="25"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66DF-2281-47BC-9B52-146D6DE53C55}">
  <sheetPr>
    <tabColor theme="9" tint="-0.249977111117893"/>
    <pageSetUpPr fitToPage="1"/>
  </sheetPr>
  <dimension ref="A1:A701"/>
  <sheetViews>
    <sheetView view="pageBreakPreview" zoomScale="60" zoomScaleNormal="10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35.25" x14ac:dyDescent="0.5">
      <c r="A1" s="59" t="s">
        <v>1463</v>
      </c>
    </row>
    <row r="2" spans="1:1" s="60" customFormat="1" ht="23.25" x14ac:dyDescent="0.35">
      <c r="A2" s="61" t="s">
        <v>1737</v>
      </c>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E406-6618-4C7D-BF65-B443732223CB}">
  <sheetPr>
    <tabColor theme="1" tint="0.249977111117893"/>
    <pageSetUpPr fitToPage="1"/>
  </sheetPr>
  <dimension ref="A1:K15"/>
  <sheetViews>
    <sheetView view="pageBreakPreview" zoomScale="60" zoomScaleNormal="100" workbookViewId="0">
      <selection activeCell="A90" sqref="A90"/>
    </sheetView>
  </sheetViews>
  <sheetFormatPr defaultColWidth="9.125" defaultRowHeight="12.75" x14ac:dyDescent="0.2"/>
  <cols>
    <col min="1" max="1" width="30.5" style="57" customWidth="1"/>
    <col min="2" max="4" width="18.625" style="57" customWidth="1"/>
    <col min="5" max="5" width="18.625" style="989" customWidth="1"/>
    <col min="6" max="6" width="30.5" style="57" customWidth="1"/>
    <col min="7" max="16384" width="9.125" style="57"/>
  </cols>
  <sheetData>
    <row r="1" spans="1:11" s="902" customFormat="1" ht="21" customHeight="1" x14ac:dyDescent="0.25">
      <c r="A1" s="1545" t="s">
        <v>687</v>
      </c>
      <c r="B1" s="1545"/>
      <c r="C1" s="1545"/>
      <c r="D1" s="1545"/>
      <c r="E1" s="1545"/>
      <c r="F1" s="1545"/>
    </row>
    <row r="2" spans="1:11" s="902" customFormat="1" ht="21" customHeight="1" x14ac:dyDescent="0.2">
      <c r="A2" s="1547" t="s">
        <v>929</v>
      </c>
      <c r="B2" s="1547"/>
      <c r="C2" s="1547"/>
      <c r="D2" s="1547"/>
      <c r="E2" s="1547"/>
      <c r="F2" s="1547"/>
      <c r="I2" s="902" t="s">
        <v>688</v>
      </c>
    </row>
    <row r="3" spans="1:11" s="902" customFormat="1" ht="21" customHeight="1" x14ac:dyDescent="0.2">
      <c r="A3" s="1548" t="s">
        <v>1636</v>
      </c>
      <c r="B3" s="1548"/>
      <c r="C3" s="1548"/>
      <c r="D3" s="1548"/>
      <c r="E3" s="1548"/>
      <c r="F3" s="1548"/>
    </row>
    <row r="4" spans="1:11" s="46" customFormat="1" x14ac:dyDescent="0.2">
      <c r="A4" s="860" t="s">
        <v>1917</v>
      </c>
      <c r="B4" s="1566"/>
      <c r="C4" s="1566"/>
      <c r="D4" s="1566"/>
      <c r="E4" s="1566"/>
      <c r="F4" s="863" t="s">
        <v>1916</v>
      </c>
    </row>
    <row r="5" spans="1:11" s="902" customFormat="1" ht="25.15" customHeight="1" x14ac:dyDescent="0.2">
      <c r="A5" s="1737" t="s">
        <v>689</v>
      </c>
      <c r="B5" s="1635" t="s">
        <v>1195</v>
      </c>
      <c r="C5" s="1635"/>
      <c r="D5" s="1635"/>
      <c r="E5" s="1986" t="s">
        <v>1930</v>
      </c>
      <c r="F5" s="1739" t="s">
        <v>690</v>
      </c>
    </row>
    <row r="6" spans="1:11" s="902" customFormat="1" ht="12" customHeight="1" x14ac:dyDescent="0.2">
      <c r="A6" s="1730"/>
      <c r="B6" s="1980" t="s">
        <v>14</v>
      </c>
      <c r="C6" s="1980" t="s">
        <v>13</v>
      </c>
      <c r="D6" s="1982" t="s">
        <v>12</v>
      </c>
      <c r="E6" s="1987"/>
      <c r="F6" s="1732"/>
    </row>
    <row r="7" spans="1:11" s="902" customFormat="1" ht="9" customHeight="1" x14ac:dyDescent="0.2">
      <c r="A7" s="1730"/>
      <c r="B7" s="1981"/>
      <c r="C7" s="1981"/>
      <c r="D7" s="1983"/>
      <c r="E7" s="1984" t="s">
        <v>1929</v>
      </c>
      <c r="F7" s="1732"/>
    </row>
    <row r="8" spans="1:11" s="902" customFormat="1" ht="18" customHeight="1" x14ac:dyDescent="0.2">
      <c r="A8" s="1679"/>
      <c r="B8" s="1501" t="s">
        <v>1468</v>
      </c>
      <c r="C8" s="1501" t="s">
        <v>706</v>
      </c>
      <c r="D8" s="1502" t="s">
        <v>1259</v>
      </c>
      <c r="E8" s="1985"/>
      <c r="F8" s="1681"/>
    </row>
    <row r="9" spans="1:11" s="902" customFormat="1" ht="25.15" customHeight="1" x14ac:dyDescent="0.2">
      <c r="A9" s="990" t="s">
        <v>1259</v>
      </c>
      <c r="B9" s="991">
        <f>SUM(B10:B13)</f>
        <v>150091</v>
      </c>
      <c r="C9" s="991">
        <f>SUM(C10:C13)</f>
        <v>1507255</v>
      </c>
      <c r="D9" s="992">
        <f>SUM(D10:D13)</f>
        <v>1657346</v>
      </c>
      <c r="E9" s="993">
        <f>SUM(E10:E13)</f>
        <v>71203</v>
      </c>
      <c r="F9" s="994" t="s">
        <v>12</v>
      </c>
    </row>
    <row r="10" spans="1:11" s="902" customFormat="1" ht="40.15" customHeight="1" x14ac:dyDescent="0.2">
      <c r="A10" s="668" t="s">
        <v>1494</v>
      </c>
      <c r="B10" s="669">
        <v>16623</v>
      </c>
      <c r="C10" s="669">
        <v>30712</v>
      </c>
      <c r="D10" s="670">
        <f>SUM(B10:C10)</f>
        <v>47335</v>
      </c>
      <c r="E10" s="671">
        <v>317</v>
      </c>
      <c r="F10" s="672" t="s">
        <v>691</v>
      </c>
      <c r="I10" s="1430"/>
      <c r="J10" s="1434" t="s">
        <v>706</v>
      </c>
      <c r="K10" s="1431" t="s">
        <v>1468</v>
      </c>
    </row>
    <row r="11" spans="1:11" s="46" customFormat="1" ht="45" customHeight="1" x14ac:dyDescent="0.2">
      <c r="A11" s="995" t="s">
        <v>692</v>
      </c>
      <c r="B11" s="996">
        <v>1783</v>
      </c>
      <c r="C11" s="996">
        <v>16482</v>
      </c>
      <c r="D11" s="997">
        <f>SUM(B11:C11)</f>
        <v>18265</v>
      </c>
      <c r="E11" s="998">
        <v>249</v>
      </c>
      <c r="F11" s="999" t="s">
        <v>693</v>
      </c>
      <c r="I11" s="1432" t="s">
        <v>1517</v>
      </c>
      <c r="J11" s="952">
        <f>C10</f>
        <v>30712</v>
      </c>
      <c r="K11" s="952">
        <f>B10</f>
        <v>16623</v>
      </c>
    </row>
    <row r="12" spans="1:11" s="46" customFormat="1" ht="45" customHeight="1" x14ac:dyDescent="0.2">
      <c r="A12" s="668" t="s">
        <v>694</v>
      </c>
      <c r="B12" s="669">
        <v>131444</v>
      </c>
      <c r="C12" s="669">
        <v>1458384</v>
      </c>
      <c r="D12" s="670">
        <f>SUM(B12:C12)</f>
        <v>1589828</v>
      </c>
      <c r="E12" s="671">
        <v>70593</v>
      </c>
      <c r="F12" s="672" t="s">
        <v>695</v>
      </c>
      <c r="I12" s="1433" t="s">
        <v>1457</v>
      </c>
      <c r="J12" s="952">
        <f t="shared" ref="J12:J14" si="0">C11</f>
        <v>16482</v>
      </c>
      <c r="K12" s="952">
        <f t="shared" ref="K12:K14" si="1">B11</f>
        <v>1783</v>
      </c>
    </row>
    <row r="13" spans="1:11" s="46" customFormat="1" ht="45" customHeight="1" x14ac:dyDescent="0.2">
      <c r="A13" s="1000" t="s">
        <v>696</v>
      </c>
      <c r="B13" s="1001">
        <v>241</v>
      </c>
      <c r="C13" s="1001">
        <v>1677</v>
      </c>
      <c r="D13" s="1002">
        <f>SUM(B13:C13)</f>
        <v>1918</v>
      </c>
      <c r="E13" s="1003">
        <v>44</v>
      </c>
      <c r="F13" s="1004" t="s">
        <v>697</v>
      </c>
      <c r="I13" s="1432" t="s">
        <v>1518</v>
      </c>
      <c r="J13" s="952">
        <f t="shared" si="0"/>
        <v>1458384</v>
      </c>
      <c r="K13" s="952">
        <f t="shared" si="1"/>
        <v>131444</v>
      </c>
    </row>
    <row r="14" spans="1:11" s="46" customFormat="1" ht="45" customHeight="1" x14ac:dyDescent="0.2">
      <c r="A14" s="57"/>
      <c r="B14" s="57"/>
      <c r="C14" s="57"/>
      <c r="D14" s="57"/>
      <c r="E14" s="989"/>
      <c r="F14" s="57"/>
      <c r="I14" s="1433" t="s">
        <v>1519</v>
      </c>
      <c r="J14" s="952">
        <f t="shared" si="0"/>
        <v>1677</v>
      </c>
      <c r="K14" s="952">
        <f t="shared" si="1"/>
        <v>241</v>
      </c>
    </row>
    <row r="15" spans="1:11" s="46" customFormat="1" ht="45" customHeight="1" x14ac:dyDescent="0.2">
      <c r="A15" s="57"/>
      <c r="B15" s="57"/>
      <c r="C15" s="57"/>
      <c r="D15" s="57"/>
      <c r="E15" s="989"/>
      <c r="F15" s="57"/>
    </row>
  </sheetData>
  <mergeCells count="12">
    <mergeCell ref="A1:F1"/>
    <mergeCell ref="A2:F2"/>
    <mergeCell ref="A3:F3"/>
    <mergeCell ref="B4:E4"/>
    <mergeCell ref="A5:A8"/>
    <mergeCell ref="B5:D5"/>
    <mergeCell ref="E5:E6"/>
    <mergeCell ref="F5:F8"/>
    <mergeCell ref="B6:B7"/>
    <mergeCell ref="C6:C7"/>
    <mergeCell ref="D6:D7"/>
    <mergeCell ref="E7:E8"/>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DDF88-091E-43AE-94AF-2FB69CE82875}">
  <sheetPr>
    <tabColor theme="1"/>
    <pageSetUpPr fitToPage="1"/>
  </sheetPr>
  <dimension ref="A1:O17"/>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9.75" style="989" customWidth="1"/>
    <col min="3" max="9" width="9.375" style="57" customWidth="1"/>
    <col min="10" max="10" width="13.25" style="57" customWidth="1"/>
    <col min="11" max="11" width="9.75" style="989" customWidth="1"/>
    <col min="12" max="12" width="20.625" style="57" customWidth="1"/>
    <col min="13" max="16384" width="9.125" style="57"/>
  </cols>
  <sheetData>
    <row r="1" spans="1:15" s="902" customFormat="1" ht="21" customHeight="1" x14ac:dyDescent="0.25">
      <c r="A1" s="1545" t="s">
        <v>698</v>
      </c>
      <c r="B1" s="1545"/>
      <c r="C1" s="1545"/>
      <c r="D1" s="1545"/>
      <c r="E1" s="1545"/>
      <c r="F1" s="1545"/>
      <c r="G1" s="1545"/>
      <c r="H1" s="1545"/>
      <c r="I1" s="1545"/>
      <c r="J1" s="1545"/>
      <c r="K1" s="1545"/>
      <c r="L1" s="1545"/>
    </row>
    <row r="2" spans="1:15" s="902" customFormat="1" ht="21" customHeight="1" x14ac:dyDescent="0.2">
      <c r="A2" s="1547" t="s">
        <v>929</v>
      </c>
      <c r="B2" s="1547"/>
      <c r="C2" s="1547"/>
      <c r="D2" s="1547"/>
      <c r="E2" s="1547"/>
      <c r="F2" s="1547"/>
      <c r="G2" s="1547"/>
      <c r="H2" s="1547"/>
      <c r="I2" s="1547"/>
      <c r="J2" s="1547"/>
      <c r="K2" s="1547"/>
      <c r="L2" s="1547"/>
      <c r="O2" s="902" t="s">
        <v>699</v>
      </c>
    </row>
    <row r="3" spans="1:15" s="902" customFormat="1" ht="21" customHeight="1" x14ac:dyDescent="0.2">
      <c r="A3" s="1548" t="s">
        <v>1728</v>
      </c>
      <c r="B3" s="1548"/>
      <c r="C3" s="1548"/>
      <c r="D3" s="1548"/>
      <c r="E3" s="1548"/>
      <c r="F3" s="1548"/>
      <c r="G3" s="1548"/>
      <c r="H3" s="1548"/>
      <c r="I3" s="1548"/>
      <c r="J3" s="1548"/>
      <c r="K3" s="1548"/>
      <c r="L3" s="1548"/>
    </row>
    <row r="4" spans="1:15" s="46" customFormat="1" x14ac:dyDescent="0.2">
      <c r="A4" s="860" t="s">
        <v>1919</v>
      </c>
      <c r="B4" s="1944"/>
      <c r="C4" s="1944"/>
      <c r="D4" s="1944"/>
      <c r="E4" s="1944"/>
      <c r="F4" s="1944"/>
      <c r="G4" s="1944"/>
      <c r="H4" s="1944"/>
      <c r="I4" s="1944"/>
      <c r="J4" s="1944"/>
      <c r="K4" s="1944"/>
      <c r="L4" s="863" t="s">
        <v>1918</v>
      </c>
    </row>
    <row r="5" spans="1:15" s="46" customFormat="1" ht="25.15" customHeight="1" x14ac:dyDescent="0.2">
      <c r="A5" s="1611" t="s">
        <v>689</v>
      </c>
      <c r="B5" s="1613" t="s">
        <v>1191</v>
      </c>
      <c r="C5" s="1928" t="s">
        <v>1193</v>
      </c>
      <c r="D5" s="2004"/>
      <c r="E5" s="2004"/>
      <c r="F5" s="2004"/>
      <c r="G5" s="2004"/>
      <c r="H5" s="2004"/>
      <c r="I5" s="2005"/>
      <c r="J5" s="2006" t="s">
        <v>1520</v>
      </c>
      <c r="K5" s="1606" t="s">
        <v>1206</v>
      </c>
      <c r="L5" s="2008" t="s">
        <v>690</v>
      </c>
    </row>
    <row r="6" spans="1:15" s="902" customFormat="1" ht="9.6" customHeight="1" x14ac:dyDescent="0.2">
      <c r="A6" s="1612"/>
      <c r="B6" s="1614"/>
      <c r="C6" s="1935" t="s">
        <v>671</v>
      </c>
      <c r="D6" s="1935" t="s">
        <v>672</v>
      </c>
      <c r="E6" s="1935" t="s">
        <v>673</v>
      </c>
      <c r="F6" s="1935" t="s">
        <v>674</v>
      </c>
      <c r="G6" s="1935" t="s">
        <v>675</v>
      </c>
      <c r="H6" s="1935" t="s">
        <v>676</v>
      </c>
      <c r="I6" s="1935" t="s">
        <v>677</v>
      </c>
      <c r="J6" s="2007"/>
      <c r="K6" s="1607"/>
      <c r="L6" s="2009"/>
    </row>
    <row r="7" spans="1:15" s="902" customFormat="1" ht="52.15" customHeight="1" x14ac:dyDescent="0.2">
      <c r="A7" s="1552"/>
      <c r="B7" s="1615"/>
      <c r="C7" s="1590"/>
      <c r="D7" s="1590"/>
      <c r="E7" s="1590"/>
      <c r="F7" s="1590"/>
      <c r="G7" s="1590"/>
      <c r="H7" s="1590"/>
      <c r="I7" s="1590"/>
      <c r="J7" s="1449" t="s">
        <v>1729</v>
      </c>
      <c r="K7" s="1608"/>
      <c r="L7" s="1554"/>
    </row>
    <row r="8" spans="1:15" s="46" customFormat="1" ht="26.25" customHeight="1" x14ac:dyDescent="0.2">
      <c r="A8" s="2000" t="s">
        <v>1259</v>
      </c>
      <c r="B8" s="976" t="s">
        <v>678</v>
      </c>
      <c r="C8" s="79">
        <f t="shared" ref="C8:J9" si="0">SUM(C10+C12+C14+C16)</f>
        <v>367</v>
      </c>
      <c r="D8" s="79">
        <f t="shared" si="0"/>
        <v>1696</v>
      </c>
      <c r="E8" s="79">
        <f t="shared" si="0"/>
        <v>2328</v>
      </c>
      <c r="F8" s="79">
        <f t="shared" si="0"/>
        <v>2235</v>
      </c>
      <c r="G8" s="79">
        <f t="shared" si="0"/>
        <v>16531</v>
      </c>
      <c r="H8" s="79">
        <f t="shared" si="0"/>
        <v>14529</v>
      </c>
      <c r="I8" s="79">
        <f>SUM(I10+I12+I14+I16)</f>
        <v>33517</v>
      </c>
      <c r="J8" s="977">
        <f>SUM(J10+J12+J14+J16)</f>
        <v>71203</v>
      </c>
      <c r="K8" s="978" t="s">
        <v>679</v>
      </c>
      <c r="L8" s="2002" t="s">
        <v>12</v>
      </c>
    </row>
    <row r="9" spans="1:15" s="46" customFormat="1" ht="26.25" customHeight="1" x14ac:dyDescent="0.2">
      <c r="A9" s="2001"/>
      <c r="B9" s="979" t="s">
        <v>680</v>
      </c>
      <c r="C9" s="980">
        <f t="shared" si="0"/>
        <v>590597</v>
      </c>
      <c r="D9" s="980">
        <f t="shared" si="0"/>
        <v>347363</v>
      </c>
      <c r="E9" s="980">
        <f t="shared" si="0"/>
        <v>156354</v>
      </c>
      <c r="F9" s="980">
        <f t="shared" si="0"/>
        <v>91647</v>
      </c>
      <c r="G9" s="980">
        <f t="shared" si="0"/>
        <v>299478</v>
      </c>
      <c r="H9" s="980">
        <f t="shared" si="0"/>
        <v>96106</v>
      </c>
      <c r="I9" s="980">
        <f t="shared" si="0"/>
        <v>75801</v>
      </c>
      <c r="J9" s="981">
        <f t="shared" si="0"/>
        <v>1657346</v>
      </c>
      <c r="K9" s="982" t="s">
        <v>681</v>
      </c>
      <c r="L9" s="2003"/>
    </row>
    <row r="10" spans="1:15" s="46" customFormat="1" ht="26.25" customHeight="1" x14ac:dyDescent="0.2">
      <c r="A10" s="1972" t="s">
        <v>1494</v>
      </c>
      <c r="B10" s="114" t="s">
        <v>678</v>
      </c>
      <c r="C10" s="673">
        <v>23</v>
      </c>
      <c r="D10" s="64">
        <v>33</v>
      </c>
      <c r="E10" s="64">
        <v>15</v>
      </c>
      <c r="F10" s="64">
        <v>9</v>
      </c>
      <c r="G10" s="64">
        <v>51</v>
      </c>
      <c r="H10" s="64">
        <v>94</v>
      </c>
      <c r="I10" s="64">
        <v>92</v>
      </c>
      <c r="J10" s="298">
        <f>SUM(C10:I10)</f>
        <v>317</v>
      </c>
      <c r="K10" s="77" t="s">
        <v>679</v>
      </c>
      <c r="L10" s="1973" t="s">
        <v>700</v>
      </c>
    </row>
    <row r="11" spans="1:15" s="46" customFormat="1" ht="26.25" customHeight="1" x14ac:dyDescent="0.2">
      <c r="A11" s="1972"/>
      <c r="B11" s="114" t="s">
        <v>680</v>
      </c>
      <c r="C11" s="673">
        <v>36450</v>
      </c>
      <c r="D11" s="64">
        <v>7629</v>
      </c>
      <c r="E11" s="64">
        <v>1151</v>
      </c>
      <c r="F11" s="64">
        <v>353</v>
      </c>
      <c r="G11" s="64">
        <v>877</v>
      </c>
      <c r="H11" s="64">
        <v>649</v>
      </c>
      <c r="I11" s="64">
        <v>226</v>
      </c>
      <c r="J11" s="298">
        <f t="shared" ref="J11:J17" si="1">SUM(C11:I11)</f>
        <v>47335</v>
      </c>
      <c r="K11" s="77" t="s">
        <v>681</v>
      </c>
      <c r="L11" s="1973"/>
    </row>
    <row r="12" spans="1:15" s="46" customFormat="1" ht="26.25" customHeight="1" x14ac:dyDescent="0.2">
      <c r="A12" s="1970" t="s">
        <v>692</v>
      </c>
      <c r="B12" s="983" t="s">
        <v>678</v>
      </c>
      <c r="C12" s="103">
        <v>8</v>
      </c>
      <c r="D12" s="103">
        <v>17</v>
      </c>
      <c r="E12" s="103">
        <v>36</v>
      </c>
      <c r="F12" s="103">
        <v>18</v>
      </c>
      <c r="G12" s="103">
        <v>93</v>
      </c>
      <c r="H12" s="103">
        <v>52</v>
      </c>
      <c r="I12" s="103">
        <v>25</v>
      </c>
      <c r="J12" s="981">
        <f t="shared" si="1"/>
        <v>249</v>
      </c>
      <c r="K12" s="985" t="s">
        <v>679</v>
      </c>
      <c r="L12" s="1971" t="s">
        <v>693</v>
      </c>
    </row>
    <row r="13" spans="1:15" s="46" customFormat="1" ht="26.25" customHeight="1" x14ac:dyDescent="0.2">
      <c r="A13" s="1970"/>
      <c r="B13" s="983" t="s">
        <v>680</v>
      </c>
      <c r="C13" s="103">
        <v>9634</v>
      </c>
      <c r="D13" s="103">
        <v>3370</v>
      </c>
      <c r="E13" s="103">
        <v>2312</v>
      </c>
      <c r="F13" s="103">
        <v>762</v>
      </c>
      <c r="G13" s="103">
        <v>1752</v>
      </c>
      <c r="H13" s="103">
        <v>369</v>
      </c>
      <c r="I13" s="103">
        <v>66</v>
      </c>
      <c r="J13" s="981">
        <f t="shared" si="1"/>
        <v>18265</v>
      </c>
      <c r="K13" s="985" t="s">
        <v>681</v>
      </c>
      <c r="L13" s="1971"/>
    </row>
    <row r="14" spans="1:15" s="46" customFormat="1" ht="26.25" customHeight="1" x14ac:dyDescent="0.2">
      <c r="A14" s="1972" t="s">
        <v>694</v>
      </c>
      <c r="B14" s="114" t="s">
        <v>678</v>
      </c>
      <c r="C14" s="673">
        <v>335</v>
      </c>
      <c r="D14" s="64">
        <v>1641</v>
      </c>
      <c r="E14" s="64">
        <v>2275</v>
      </c>
      <c r="F14" s="64">
        <v>2207</v>
      </c>
      <c r="G14" s="64">
        <v>16374</v>
      </c>
      <c r="H14" s="64">
        <v>14377</v>
      </c>
      <c r="I14" s="64">
        <v>33384</v>
      </c>
      <c r="J14" s="298">
        <f t="shared" si="1"/>
        <v>70593</v>
      </c>
      <c r="K14" s="77" t="s">
        <v>679</v>
      </c>
      <c r="L14" s="1973" t="s">
        <v>695</v>
      </c>
    </row>
    <row r="15" spans="1:15" s="46" customFormat="1" ht="26.25" customHeight="1" x14ac:dyDescent="0.2">
      <c r="A15" s="1972"/>
      <c r="B15" s="114" t="s">
        <v>680</v>
      </c>
      <c r="C15" s="673">
        <v>543913</v>
      </c>
      <c r="D15" s="64">
        <v>335518</v>
      </c>
      <c r="E15" s="64">
        <v>152786</v>
      </c>
      <c r="F15" s="64">
        <v>90497</v>
      </c>
      <c r="G15" s="64">
        <v>296584</v>
      </c>
      <c r="H15" s="64">
        <v>95053</v>
      </c>
      <c r="I15" s="64">
        <v>75477</v>
      </c>
      <c r="J15" s="298">
        <f t="shared" si="1"/>
        <v>1589828</v>
      </c>
      <c r="K15" s="77" t="s">
        <v>681</v>
      </c>
      <c r="L15" s="1973"/>
    </row>
    <row r="16" spans="1:15" s="46" customFormat="1" ht="26.25" customHeight="1" x14ac:dyDescent="0.2">
      <c r="A16" s="1970" t="s">
        <v>696</v>
      </c>
      <c r="B16" s="983" t="s">
        <v>678</v>
      </c>
      <c r="C16" s="103">
        <v>1</v>
      </c>
      <c r="D16" s="103">
        <v>5</v>
      </c>
      <c r="E16" s="103">
        <v>2</v>
      </c>
      <c r="F16" s="103">
        <v>1</v>
      </c>
      <c r="G16" s="103">
        <v>13</v>
      </c>
      <c r="H16" s="103">
        <v>6</v>
      </c>
      <c r="I16" s="103">
        <v>16</v>
      </c>
      <c r="J16" s="981">
        <f t="shared" si="1"/>
        <v>44</v>
      </c>
      <c r="K16" s="985" t="s">
        <v>679</v>
      </c>
      <c r="L16" s="1971" t="s">
        <v>697</v>
      </c>
    </row>
    <row r="17" spans="1:12" s="46" customFormat="1" ht="26.25" customHeight="1" x14ac:dyDescent="0.2">
      <c r="A17" s="1974"/>
      <c r="B17" s="986" t="s">
        <v>680</v>
      </c>
      <c r="C17" s="194">
        <v>600</v>
      </c>
      <c r="D17" s="194">
        <v>846</v>
      </c>
      <c r="E17" s="194">
        <v>105</v>
      </c>
      <c r="F17" s="194">
        <v>35</v>
      </c>
      <c r="G17" s="194">
        <v>265</v>
      </c>
      <c r="H17" s="194">
        <v>35</v>
      </c>
      <c r="I17" s="194">
        <v>32</v>
      </c>
      <c r="J17" s="987">
        <f t="shared" si="1"/>
        <v>1918</v>
      </c>
      <c r="K17" s="988" t="s">
        <v>681</v>
      </c>
      <c r="L17" s="1975"/>
    </row>
  </sheetData>
  <mergeCells count="27">
    <mergeCell ref="A1:L1"/>
    <mergeCell ref="A2:L2"/>
    <mergeCell ref="A3:L3"/>
    <mergeCell ref="B4:K4"/>
    <mergeCell ref="C5:I5"/>
    <mergeCell ref="J5:J6"/>
    <mergeCell ref="I6:I7"/>
    <mergeCell ref="L5:L7"/>
    <mergeCell ref="K5:K7"/>
    <mergeCell ref="A5:A7"/>
    <mergeCell ref="B5:B7"/>
    <mergeCell ref="C6:C7"/>
    <mergeCell ref="D6:D7"/>
    <mergeCell ref="E6:E7"/>
    <mergeCell ref="F6:F7"/>
    <mergeCell ref="G6:G7"/>
    <mergeCell ref="H6:H7"/>
    <mergeCell ref="A14:A15"/>
    <mergeCell ref="L14:L15"/>
    <mergeCell ref="A16:A17"/>
    <mergeCell ref="L16:L17"/>
    <mergeCell ref="A8:A9"/>
    <mergeCell ref="L8:L9"/>
    <mergeCell ref="A10:A11"/>
    <mergeCell ref="L10:L11"/>
    <mergeCell ref="A12:A13"/>
    <mergeCell ref="L12:L13"/>
  </mergeCells>
  <printOptions horizontalCentered="1"/>
  <pageMargins left="0.5" right="0.5" top="0.5" bottom="0.5" header="0" footer="0"/>
  <pageSetup paperSize="9" scale="90" fitToHeight="0" orientation="landscape" r:id="rId1"/>
  <headerFooter alignWithMargins="0">
    <oddFooter>&amp;C&amp;P</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9062-C2AB-4DC9-96CB-8DFB1FD0241E}">
  <sheetPr>
    <tabColor theme="9"/>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5.625" style="42" customWidth="1"/>
    <col min="2" max="16384" width="8.875" style="42"/>
  </cols>
  <sheetData>
    <row r="1" spans="1:1" ht="34.5" x14ac:dyDescent="0.45">
      <c r="A1" s="41" t="s">
        <v>1412</v>
      </c>
    </row>
    <row r="2" spans="1:1" ht="23.25" x14ac:dyDescent="0.35">
      <c r="A2" s="43" t="s">
        <v>1413</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FCA1-069D-41F7-B369-CB00397918A8}">
  <sheetPr>
    <tabColor theme="9"/>
    <pageSetUpPr fitToPage="1"/>
  </sheetPr>
  <dimension ref="A1:A701"/>
  <sheetViews>
    <sheetView view="pageBreakPreview" zoomScale="60" zoomScaleNormal="100" workbookViewId="0">
      <selection activeCell="W68" sqref="W68"/>
    </sheetView>
  </sheetViews>
  <sheetFormatPr defaultColWidth="8.875" defaultRowHeight="14.25" x14ac:dyDescent="0.2"/>
  <cols>
    <col min="1" max="1" width="45.625" style="42" customWidth="1"/>
    <col min="2" max="16384" width="8.875" style="42"/>
  </cols>
  <sheetData>
    <row r="1" spans="1:1" ht="34.5" x14ac:dyDescent="0.45">
      <c r="A1" s="41" t="s">
        <v>1414</v>
      </c>
    </row>
    <row r="2" spans="1:1" ht="23.25" x14ac:dyDescent="0.35">
      <c r="A2" s="43" t="s">
        <v>1963</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3AF3-648E-4CC8-BB7C-C0E927C0F01B}">
  <sheetPr>
    <tabColor rgb="FF00B050"/>
    <pageSetUpPr fitToPage="1"/>
  </sheetPr>
  <dimension ref="A1:AC39"/>
  <sheetViews>
    <sheetView rightToLeft="1" view="pageBreakPreview" zoomScale="60" zoomScaleNormal="85" workbookViewId="0">
      <selection activeCell="A90" sqref="A90"/>
    </sheetView>
  </sheetViews>
  <sheetFormatPr defaultRowHeight="14.25" x14ac:dyDescent="0.2"/>
  <cols>
    <col min="1" max="1" width="5.75" style="1110" customWidth="1"/>
    <col min="2" max="7" width="5.5" style="1110" customWidth="1"/>
    <col min="8" max="8" width="29.375" style="1110" customWidth="1"/>
    <col min="9" max="12" width="5.5" style="1110" customWidth="1"/>
    <col min="13" max="13" width="9.375" style="1110" customWidth="1"/>
    <col min="14" max="19" width="5.5" style="1110" customWidth="1"/>
    <col min="20" max="20" width="28.375" style="1110" customWidth="1"/>
    <col min="21" max="26" width="5.5" style="1110" customWidth="1"/>
    <col min="27" max="27" width="21.25" style="1110" customWidth="1"/>
    <col min="28" max="256" width="8.875" style="1169"/>
    <col min="257" max="257" width="5.75" style="1169" customWidth="1"/>
    <col min="258" max="263" width="5.5" style="1169" customWidth="1"/>
    <col min="264" max="264" width="29.375" style="1169" customWidth="1"/>
    <col min="265" max="268" width="5.5" style="1169" customWidth="1"/>
    <col min="269" max="269" width="9.375" style="1169" customWidth="1"/>
    <col min="270" max="275" width="5.5" style="1169" customWidth="1"/>
    <col min="276" max="276" width="28.375" style="1169" customWidth="1"/>
    <col min="277" max="282" width="5.5" style="1169" customWidth="1"/>
    <col min="283" max="283" width="21.25" style="1169" customWidth="1"/>
    <col min="284" max="512" width="8.875" style="1169"/>
    <col min="513" max="513" width="5.75" style="1169" customWidth="1"/>
    <col min="514" max="519" width="5.5" style="1169" customWidth="1"/>
    <col min="520" max="520" width="29.375" style="1169" customWidth="1"/>
    <col min="521" max="524" width="5.5" style="1169" customWidth="1"/>
    <col min="525" max="525" width="9.375" style="1169" customWidth="1"/>
    <col min="526" max="531" width="5.5" style="1169" customWidth="1"/>
    <col min="532" max="532" width="28.375" style="1169" customWidth="1"/>
    <col min="533" max="538" width="5.5" style="1169" customWidth="1"/>
    <col min="539" max="539" width="21.25" style="1169" customWidth="1"/>
    <col min="540" max="768" width="8.875" style="1169"/>
    <col min="769" max="769" width="5.75" style="1169" customWidth="1"/>
    <col min="770" max="775" width="5.5" style="1169" customWidth="1"/>
    <col min="776" max="776" width="29.375" style="1169" customWidth="1"/>
    <col min="777" max="780" width="5.5" style="1169" customWidth="1"/>
    <col min="781" max="781" width="9.375" style="1169" customWidth="1"/>
    <col min="782" max="787" width="5.5" style="1169" customWidth="1"/>
    <col min="788" max="788" width="28.375" style="1169" customWidth="1"/>
    <col min="789" max="794" width="5.5" style="1169" customWidth="1"/>
    <col min="795" max="795" width="21.25" style="1169" customWidth="1"/>
    <col min="796" max="1024" width="8.875" style="1169"/>
    <col min="1025" max="1025" width="5.75" style="1169" customWidth="1"/>
    <col min="1026" max="1031" width="5.5" style="1169" customWidth="1"/>
    <col min="1032" max="1032" width="29.375" style="1169" customWidth="1"/>
    <col min="1033" max="1036" width="5.5" style="1169" customWidth="1"/>
    <col min="1037" max="1037" width="9.375" style="1169" customWidth="1"/>
    <col min="1038" max="1043" width="5.5" style="1169" customWidth="1"/>
    <col min="1044" max="1044" width="28.375" style="1169" customWidth="1"/>
    <col min="1045" max="1050" width="5.5" style="1169" customWidth="1"/>
    <col min="1051" max="1051" width="21.25" style="1169" customWidth="1"/>
    <col min="1052" max="1280" width="8.875" style="1169"/>
    <col min="1281" max="1281" width="5.75" style="1169" customWidth="1"/>
    <col min="1282" max="1287" width="5.5" style="1169" customWidth="1"/>
    <col min="1288" max="1288" width="29.375" style="1169" customWidth="1"/>
    <col min="1289" max="1292" width="5.5" style="1169" customWidth="1"/>
    <col min="1293" max="1293" width="9.375" style="1169" customWidth="1"/>
    <col min="1294" max="1299" width="5.5" style="1169" customWidth="1"/>
    <col min="1300" max="1300" width="28.375" style="1169" customWidth="1"/>
    <col min="1301" max="1306" width="5.5" style="1169" customWidth="1"/>
    <col min="1307" max="1307" width="21.25" style="1169" customWidth="1"/>
    <col min="1308" max="1536" width="8.875" style="1169"/>
    <col min="1537" max="1537" width="5.75" style="1169" customWidth="1"/>
    <col min="1538" max="1543" width="5.5" style="1169" customWidth="1"/>
    <col min="1544" max="1544" width="29.375" style="1169" customWidth="1"/>
    <col min="1545" max="1548" width="5.5" style="1169" customWidth="1"/>
    <col min="1549" max="1549" width="9.375" style="1169" customWidth="1"/>
    <col min="1550" max="1555" width="5.5" style="1169" customWidth="1"/>
    <col min="1556" max="1556" width="28.375" style="1169" customWidth="1"/>
    <col min="1557" max="1562" width="5.5" style="1169" customWidth="1"/>
    <col min="1563" max="1563" width="21.25" style="1169" customWidth="1"/>
    <col min="1564" max="1792" width="8.875" style="1169"/>
    <col min="1793" max="1793" width="5.75" style="1169" customWidth="1"/>
    <col min="1794" max="1799" width="5.5" style="1169" customWidth="1"/>
    <col min="1800" max="1800" width="29.375" style="1169" customWidth="1"/>
    <col min="1801" max="1804" width="5.5" style="1169" customWidth="1"/>
    <col min="1805" max="1805" width="9.375" style="1169" customWidth="1"/>
    <col min="1806" max="1811" width="5.5" style="1169" customWidth="1"/>
    <col min="1812" max="1812" width="28.375" style="1169" customWidth="1"/>
    <col min="1813" max="1818" width="5.5" style="1169" customWidth="1"/>
    <col min="1819" max="1819" width="21.25" style="1169" customWidth="1"/>
    <col min="1820" max="2048" width="8.875" style="1169"/>
    <col min="2049" max="2049" width="5.75" style="1169" customWidth="1"/>
    <col min="2050" max="2055" width="5.5" style="1169" customWidth="1"/>
    <col min="2056" max="2056" width="29.375" style="1169" customWidth="1"/>
    <col min="2057" max="2060" width="5.5" style="1169" customWidth="1"/>
    <col min="2061" max="2061" width="9.375" style="1169" customWidth="1"/>
    <col min="2062" max="2067" width="5.5" style="1169" customWidth="1"/>
    <col min="2068" max="2068" width="28.375" style="1169" customWidth="1"/>
    <col min="2069" max="2074" width="5.5" style="1169" customWidth="1"/>
    <col min="2075" max="2075" width="21.25" style="1169" customWidth="1"/>
    <col min="2076" max="2304" width="8.875" style="1169"/>
    <col min="2305" max="2305" width="5.75" style="1169" customWidth="1"/>
    <col min="2306" max="2311" width="5.5" style="1169" customWidth="1"/>
    <col min="2312" max="2312" width="29.375" style="1169" customWidth="1"/>
    <col min="2313" max="2316" width="5.5" style="1169" customWidth="1"/>
    <col min="2317" max="2317" width="9.375" style="1169" customWidth="1"/>
    <col min="2318" max="2323" width="5.5" style="1169" customWidth="1"/>
    <col min="2324" max="2324" width="28.375" style="1169" customWidth="1"/>
    <col min="2325" max="2330" width="5.5" style="1169" customWidth="1"/>
    <col min="2331" max="2331" width="21.25" style="1169" customWidth="1"/>
    <col min="2332" max="2560" width="8.875" style="1169"/>
    <col min="2561" max="2561" width="5.75" style="1169" customWidth="1"/>
    <col min="2562" max="2567" width="5.5" style="1169" customWidth="1"/>
    <col min="2568" max="2568" width="29.375" style="1169" customWidth="1"/>
    <col min="2569" max="2572" width="5.5" style="1169" customWidth="1"/>
    <col min="2573" max="2573" width="9.375" style="1169" customWidth="1"/>
    <col min="2574" max="2579" width="5.5" style="1169" customWidth="1"/>
    <col min="2580" max="2580" width="28.375" style="1169" customWidth="1"/>
    <col min="2581" max="2586" width="5.5" style="1169" customWidth="1"/>
    <col min="2587" max="2587" width="21.25" style="1169" customWidth="1"/>
    <col min="2588" max="2816" width="8.875" style="1169"/>
    <col min="2817" max="2817" width="5.75" style="1169" customWidth="1"/>
    <col min="2818" max="2823" width="5.5" style="1169" customWidth="1"/>
    <col min="2824" max="2824" width="29.375" style="1169" customWidth="1"/>
    <col min="2825" max="2828" width="5.5" style="1169" customWidth="1"/>
    <col min="2829" max="2829" width="9.375" style="1169" customWidth="1"/>
    <col min="2830" max="2835" width="5.5" style="1169" customWidth="1"/>
    <col min="2836" max="2836" width="28.375" style="1169" customWidth="1"/>
    <col min="2837" max="2842" width="5.5" style="1169" customWidth="1"/>
    <col min="2843" max="2843" width="21.25" style="1169" customWidth="1"/>
    <col min="2844" max="3072" width="8.875" style="1169"/>
    <col min="3073" max="3073" width="5.75" style="1169" customWidth="1"/>
    <col min="3074" max="3079" width="5.5" style="1169" customWidth="1"/>
    <col min="3080" max="3080" width="29.375" style="1169" customWidth="1"/>
    <col min="3081" max="3084" width="5.5" style="1169" customWidth="1"/>
    <col min="3085" max="3085" width="9.375" style="1169" customWidth="1"/>
    <col min="3086" max="3091" width="5.5" style="1169" customWidth="1"/>
    <col min="3092" max="3092" width="28.375" style="1169" customWidth="1"/>
    <col min="3093" max="3098" width="5.5" style="1169" customWidth="1"/>
    <col min="3099" max="3099" width="21.25" style="1169" customWidth="1"/>
    <col min="3100" max="3328" width="8.875" style="1169"/>
    <col min="3329" max="3329" width="5.75" style="1169" customWidth="1"/>
    <col min="3330" max="3335" width="5.5" style="1169" customWidth="1"/>
    <col min="3336" max="3336" width="29.375" style="1169" customWidth="1"/>
    <col min="3337" max="3340" width="5.5" style="1169" customWidth="1"/>
    <col min="3341" max="3341" width="9.375" style="1169" customWidth="1"/>
    <col min="3342" max="3347" width="5.5" style="1169" customWidth="1"/>
    <col min="3348" max="3348" width="28.375" style="1169" customWidth="1"/>
    <col min="3349" max="3354" width="5.5" style="1169" customWidth="1"/>
    <col min="3355" max="3355" width="21.25" style="1169" customWidth="1"/>
    <col min="3356" max="3584" width="8.875" style="1169"/>
    <col min="3585" max="3585" width="5.75" style="1169" customWidth="1"/>
    <col min="3586" max="3591" width="5.5" style="1169" customWidth="1"/>
    <col min="3592" max="3592" width="29.375" style="1169" customWidth="1"/>
    <col min="3593" max="3596" width="5.5" style="1169" customWidth="1"/>
    <col min="3597" max="3597" width="9.375" style="1169" customWidth="1"/>
    <col min="3598" max="3603" width="5.5" style="1169" customWidth="1"/>
    <col min="3604" max="3604" width="28.375" style="1169" customWidth="1"/>
    <col min="3605" max="3610" width="5.5" style="1169" customWidth="1"/>
    <col min="3611" max="3611" width="21.25" style="1169" customWidth="1"/>
    <col min="3612" max="3840" width="8.875" style="1169"/>
    <col min="3841" max="3841" width="5.75" style="1169" customWidth="1"/>
    <col min="3842" max="3847" width="5.5" style="1169" customWidth="1"/>
    <col min="3848" max="3848" width="29.375" style="1169" customWidth="1"/>
    <col min="3849" max="3852" width="5.5" style="1169" customWidth="1"/>
    <col min="3853" max="3853" width="9.375" style="1169" customWidth="1"/>
    <col min="3854" max="3859" width="5.5" style="1169" customWidth="1"/>
    <col min="3860" max="3860" width="28.375" style="1169" customWidth="1"/>
    <col min="3861" max="3866" width="5.5" style="1169" customWidth="1"/>
    <col min="3867" max="3867" width="21.25" style="1169" customWidth="1"/>
    <col min="3868" max="4096" width="8.875" style="1169"/>
    <col min="4097" max="4097" width="5.75" style="1169" customWidth="1"/>
    <col min="4098" max="4103" width="5.5" style="1169" customWidth="1"/>
    <col min="4104" max="4104" width="29.375" style="1169" customWidth="1"/>
    <col min="4105" max="4108" width="5.5" style="1169" customWidth="1"/>
    <col min="4109" max="4109" width="9.375" style="1169" customWidth="1"/>
    <col min="4110" max="4115" width="5.5" style="1169" customWidth="1"/>
    <col min="4116" max="4116" width="28.375" style="1169" customWidth="1"/>
    <col min="4117" max="4122" width="5.5" style="1169" customWidth="1"/>
    <col min="4123" max="4123" width="21.25" style="1169" customWidth="1"/>
    <col min="4124" max="4352" width="8.875" style="1169"/>
    <col min="4353" max="4353" width="5.75" style="1169" customWidth="1"/>
    <col min="4354" max="4359" width="5.5" style="1169" customWidth="1"/>
    <col min="4360" max="4360" width="29.375" style="1169" customWidth="1"/>
    <col min="4361" max="4364" width="5.5" style="1169" customWidth="1"/>
    <col min="4365" max="4365" width="9.375" style="1169" customWidth="1"/>
    <col min="4366" max="4371" width="5.5" style="1169" customWidth="1"/>
    <col min="4372" max="4372" width="28.375" style="1169" customWidth="1"/>
    <col min="4373" max="4378" width="5.5" style="1169" customWidth="1"/>
    <col min="4379" max="4379" width="21.25" style="1169" customWidth="1"/>
    <col min="4380" max="4608" width="8.875" style="1169"/>
    <col min="4609" max="4609" width="5.75" style="1169" customWidth="1"/>
    <col min="4610" max="4615" width="5.5" style="1169" customWidth="1"/>
    <col min="4616" max="4616" width="29.375" style="1169" customWidth="1"/>
    <col min="4617" max="4620" width="5.5" style="1169" customWidth="1"/>
    <col min="4621" max="4621" width="9.375" style="1169" customWidth="1"/>
    <col min="4622" max="4627" width="5.5" style="1169" customWidth="1"/>
    <col min="4628" max="4628" width="28.375" style="1169" customWidth="1"/>
    <col min="4629" max="4634" width="5.5" style="1169" customWidth="1"/>
    <col min="4635" max="4635" width="21.25" style="1169" customWidth="1"/>
    <col min="4636" max="4864" width="8.875" style="1169"/>
    <col min="4865" max="4865" width="5.75" style="1169" customWidth="1"/>
    <col min="4866" max="4871" width="5.5" style="1169" customWidth="1"/>
    <col min="4872" max="4872" width="29.375" style="1169" customWidth="1"/>
    <col min="4873" max="4876" width="5.5" style="1169" customWidth="1"/>
    <col min="4877" max="4877" width="9.375" style="1169" customWidth="1"/>
    <col min="4878" max="4883" width="5.5" style="1169" customWidth="1"/>
    <col min="4884" max="4884" width="28.375" style="1169" customWidth="1"/>
    <col min="4885" max="4890" width="5.5" style="1169" customWidth="1"/>
    <col min="4891" max="4891" width="21.25" style="1169" customWidth="1"/>
    <col min="4892" max="5120" width="8.875" style="1169"/>
    <col min="5121" max="5121" width="5.75" style="1169" customWidth="1"/>
    <col min="5122" max="5127" width="5.5" style="1169" customWidth="1"/>
    <col min="5128" max="5128" width="29.375" style="1169" customWidth="1"/>
    <col min="5129" max="5132" width="5.5" style="1169" customWidth="1"/>
    <col min="5133" max="5133" width="9.375" style="1169" customWidth="1"/>
    <col min="5134" max="5139" width="5.5" style="1169" customWidth="1"/>
    <col min="5140" max="5140" width="28.375" style="1169" customWidth="1"/>
    <col min="5141" max="5146" width="5.5" style="1169" customWidth="1"/>
    <col min="5147" max="5147" width="21.25" style="1169" customWidth="1"/>
    <col min="5148" max="5376" width="8.875" style="1169"/>
    <col min="5377" max="5377" width="5.75" style="1169" customWidth="1"/>
    <col min="5378" max="5383" width="5.5" style="1169" customWidth="1"/>
    <col min="5384" max="5384" width="29.375" style="1169" customWidth="1"/>
    <col min="5385" max="5388" width="5.5" style="1169" customWidth="1"/>
    <col min="5389" max="5389" width="9.375" style="1169" customWidth="1"/>
    <col min="5390" max="5395" width="5.5" style="1169" customWidth="1"/>
    <col min="5396" max="5396" width="28.375" style="1169" customWidth="1"/>
    <col min="5397" max="5402" width="5.5" style="1169" customWidth="1"/>
    <col min="5403" max="5403" width="21.25" style="1169" customWidth="1"/>
    <col min="5404" max="5632" width="8.875" style="1169"/>
    <col min="5633" max="5633" width="5.75" style="1169" customWidth="1"/>
    <col min="5634" max="5639" width="5.5" style="1169" customWidth="1"/>
    <col min="5640" max="5640" width="29.375" style="1169" customWidth="1"/>
    <col min="5641" max="5644" width="5.5" style="1169" customWidth="1"/>
    <col min="5645" max="5645" width="9.375" style="1169" customWidth="1"/>
    <col min="5646" max="5651" width="5.5" style="1169" customWidth="1"/>
    <col min="5652" max="5652" width="28.375" style="1169" customWidth="1"/>
    <col min="5653" max="5658" width="5.5" style="1169" customWidth="1"/>
    <col min="5659" max="5659" width="21.25" style="1169" customWidth="1"/>
    <col min="5660" max="5888" width="8.875" style="1169"/>
    <col min="5889" max="5889" width="5.75" style="1169" customWidth="1"/>
    <col min="5890" max="5895" width="5.5" style="1169" customWidth="1"/>
    <col min="5896" max="5896" width="29.375" style="1169" customWidth="1"/>
    <col min="5897" max="5900" width="5.5" style="1169" customWidth="1"/>
    <col min="5901" max="5901" width="9.375" style="1169" customWidth="1"/>
    <col min="5902" max="5907" width="5.5" style="1169" customWidth="1"/>
    <col min="5908" max="5908" width="28.375" style="1169" customWidth="1"/>
    <col min="5909" max="5914" width="5.5" style="1169" customWidth="1"/>
    <col min="5915" max="5915" width="21.25" style="1169" customWidth="1"/>
    <col min="5916" max="6144" width="8.875" style="1169"/>
    <col min="6145" max="6145" width="5.75" style="1169" customWidth="1"/>
    <col min="6146" max="6151" width="5.5" style="1169" customWidth="1"/>
    <col min="6152" max="6152" width="29.375" style="1169" customWidth="1"/>
    <col min="6153" max="6156" width="5.5" style="1169" customWidth="1"/>
    <col min="6157" max="6157" width="9.375" style="1169" customWidth="1"/>
    <col min="6158" max="6163" width="5.5" style="1169" customWidth="1"/>
    <col min="6164" max="6164" width="28.375" style="1169" customWidth="1"/>
    <col min="6165" max="6170" width="5.5" style="1169" customWidth="1"/>
    <col min="6171" max="6171" width="21.25" style="1169" customWidth="1"/>
    <col min="6172" max="6400" width="8.875" style="1169"/>
    <col min="6401" max="6401" width="5.75" style="1169" customWidth="1"/>
    <col min="6402" max="6407" width="5.5" style="1169" customWidth="1"/>
    <col min="6408" max="6408" width="29.375" style="1169" customWidth="1"/>
    <col min="6409" max="6412" width="5.5" style="1169" customWidth="1"/>
    <col min="6413" max="6413" width="9.375" style="1169" customWidth="1"/>
    <col min="6414" max="6419" width="5.5" style="1169" customWidth="1"/>
    <col min="6420" max="6420" width="28.375" style="1169" customWidth="1"/>
    <col min="6421" max="6426" width="5.5" style="1169" customWidth="1"/>
    <col min="6427" max="6427" width="21.25" style="1169" customWidth="1"/>
    <col min="6428" max="6656" width="8.875" style="1169"/>
    <col min="6657" max="6657" width="5.75" style="1169" customWidth="1"/>
    <col min="6658" max="6663" width="5.5" style="1169" customWidth="1"/>
    <col min="6664" max="6664" width="29.375" style="1169" customWidth="1"/>
    <col min="6665" max="6668" width="5.5" style="1169" customWidth="1"/>
    <col min="6669" max="6669" width="9.375" style="1169" customWidth="1"/>
    <col min="6670" max="6675" width="5.5" style="1169" customWidth="1"/>
    <col min="6676" max="6676" width="28.375" style="1169" customWidth="1"/>
    <col min="6677" max="6682" width="5.5" style="1169" customWidth="1"/>
    <col min="6683" max="6683" width="21.25" style="1169" customWidth="1"/>
    <col min="6684" max="6912" width="8.875" style="1169"/>
    <col min="6913" max="6913" width="5.75" style="1169" customWidth="1"/>
    <col min="6914" max="6919" width="5.5" style="1169" customWidth="1"/>
    <col min="6920" max="6920" width="29.375" style="1169" customWidth="1"/>
    <col min="6921" max="6924" width="5.5" style="1169" customWidth="1"/>
    <col min="6925" max="6925" width="9.375" style="1169" customWidth="1"/>
    <col min="6926" max="6931" width="5.5" style="1169" customWidth="1"/>
    <col min="6932" max="6932" width="28.375" style="1169" customWidth="1"/>
    <col min="6933" max="6938" width="5.5" style="1169" customWidth="1"/>
    <col min="6939" max="6939" width="21.25" style="1169" customWidth="1"/>
    <col min="6940" max="7168" width="8.875" style="1169"/>
    <col min="7169" max="7169" width="5.75" style="1169" customWidth="1"/>
    <col min="7170" max="7175" width="5.5" style="1169" customWidth="1"/>
    <col min="7176" max="7176" width="29.375" style="1169" customWidth="1"/>
    <col min="7177" max="7180" width="5.5" style="1169" customWidth="1"/>
    <col min="7181" max="7181" width="9.375" style="1169" customWidth="1"/>
    <col min="7182" max="7187" width="5.5" style="1169" customWidth="1"/>
    <col min="7188" max="7188" width="28.375" style="1169" customWidth="1"/>
    <col min="7189" max="7194" width="5.5" style="1169" customWidth="1"/>
    <col min="7195" max="7195" width="21.25" style="1169" customWidth="1"/>
    <col min="7196" max="7424" width="8.875" style="1169"/>
    <col min="7425" max="7425" width="5.75" style="1169" customWidth="1"/>
    <col min="7426" max="7431" width="5.5" style="1169" customWidth="1"/>
    <col min="7432" max="7432" width="29.375" style="1169" customWidth="1"/>
    <col min="7433" max="7436" width="5.5" style="1169" customWidth="1"/>
    <col min="7437" max="7437" width="9.375" style="1169" customWidth="1"/>
    <col min="7438" max="7443" width="5.5" style="1169" customWidth="1"/>
    <col min="7444" max="7444" width="28.375" style="1169" customWidth="1"/>
    <col min="7445" max="7450" width="5.5" style="1169" customWidth="1"/>
    <col min="7451" max="7451" width="21.25" style="1169" customWidth="1"/>
    <col min="7452" max="7680" width="8.875" style="1169"/>
    <col min="7681" max="7681" width="5.75" style="1169" customWidth="1"/>
    <col min="7682" max="7687" width="5.5" style="1169" customWidth="1"/>
    <col min="7688" max="7688" width="29.375" style="1169" customWidth="1"/>
    <col min="7689" max="7692" width="5.5" style="1169" customWidth="1"/>
    <col min="7693" max="7693" width="9.375" style="1169" customWidth="1"/>
    <col min="7694" max="7699" width="5.5" style="1169" customWidth="1"/>
    <col min="7700" max="7700" width="28.375" style="1169" customWidth="1"/>
    <col min="7701" max="7706" width="5.5" style="1169" customWidth="1"/>
    <col min="7707" max="7707" width="21.25" style="1169" customWidth="1"/>
    <col min="7708" max="7936" width="8.875" style="1169"/>
    <col min="7937" max="7937" width="5.75" style="1169" customWidth="1"/>
    <col min="7938" max="7943" width="5.5" style="1169" customWidth="1"/>
    <col min="7944" max="7944" width="29.375" style="1169" customWidth="1"/>
    <col min="7945" max="7948" width="5.5" style="1169" customWidth="1"/>
    <col min="7949" max="7949" width="9.375" style="1169" customWidth="1"/>
    <col min="7950" max="7955" width="5.5" style="1169" customWidth="1"/>
    <col min="7956" max="7956" width="28.375" style="1169" customWidth="1"/>
    <col min="7957" max="7962" width="5.5" style="1169" customWidth="1"/>
    <col min="7963" max="7963" width="21.25" style="1169" customWidth="1"/>
    <col min="7964" max="8192" width="8.875" style="1169"/>
    <col min="8193" max="8193" width="5.75" style="1169" customWidth="1"/>
    <col min="8194" max="8199" width="5.5" style="1169" customWidth="1"/>
    <col min="8200" max="8200" width="29.375" style="1169" customWidth="1"/>
    <col min="8201" max="8204" width="5.5" style="1169" customWidth="1"/>
    <col min="8205" max="8205" width="9.375" style="1169" customWidth="1"/>
    <col min="8206" max="8211" width="5.5" style="1169" customWidth="1"/>
    <col min="8212" max="8212" width="28.375" style="1169" customWidth="1"/>
    <col min="8213" max="8218" width="5.5" style="1169" customWidth="1"/>
    <col min="8219" max="8219" width="21.25" style="1169" customWidth="1"/>
    <col min="8220" max="8448" width="8.875" style="1169"/>
    <col min="8449" max="8449" width="5.75" style="1169" customWidth="1"/>
    <col min="8450" max="8455" width="5.5" style="1169" customWidth="1"/>
    <col min="8456" max="8456" width="29.375" style="1169" customWidth="1"/>
    <col min="8457" max="8460" width="5.5" style="1169" customWidth="1"/>
    <col min="8461" max="8461" width="9.375" style="1169" customWidth="1"/>
    <col min="8462" max="8467" width="5.5" style="1169" customWidth="1"/>
    <col min="8468" max="8468" width="28.375" style="1169" customWidth="1"/>
    <col min="8469" max="8474" width="5.5" style="1169" customWidth="1"/>
    <col min="8475" max="8475" width="21.25" style="1169" customWidth="1"/>
    <col min="8476" max="8704" width="8.875" style="1169"/>
    <col min="8705" max="8705" width="5.75" style="1169" customWidth="1"/>
    <col min="8706" max="8711" width="5.5" style="1169" customWidth="1"/>
    <col min="8712" max="8712" width="29.375" style="1169" customWidth="1"/>
    <col min="8713" max="8716" width="5.5" style="1169" customWidth="1"/>
    <col min="8717" max="8717" width="9.375" style="1169" customWidth="1"/>
    <col min="8718" max="8723" width="5.5" style="1169" customWidth="1"/>
    <col min="8724" max="8724" width="28.375" style="1169" customWidth="1"/>
    <col min="8725" max="8730" width="5.5" style="1169" customWidth="1"/>
    <col min="8731" max="8731" width="21.25" style="1169" customWidth="1"/>
    <col min="8732" max="8960" width="8.875" style="1169"/>
    <col min="8961" max="8961" width="5.75" style="1169" customWidth="1"/>
    <col min="8962" max="8967" width="5.5" style="1169" customWidth="1"/>
    <col min="8968" max="8968" width="29.375" style="1169" customWidth="1"/>
    <col min="8969" max="8972" width="5.5" style="1169" customWidth="1"/>
    <col min="8973" max="8973" width="9.375" style="1169" customWidth="1"/>
    <col min="8974" max="8979" width="5.5" style="1169" customWidth="1"/>
    <col min="8980" max="8980" width="28.375" style="1169" customWidth="1"/>
    <col min="8981" max="8986" width="5.5" style="1169" customWidth="1"/>
    <col min="8987" max="8987" width="21.25" style="1169" customWidth="1"/>
    <col min="8988" max="9216" width="8.875" style="1169"/>
    <col min="9217" max="9217" width="5.75" style="1169" customWidth="1"/>
    <col min="9218" max="9223" width="5.5" style="1169" customWidth="1"/>
    <col min="9224" max="9224" width="29.375" style="1169" customWidth="1"/>
    <col min="9225" max="9228" width="5.5" style="1169" customWidth="1"/>
    <col min="9229" max="9229" width="9.375" style="1169" customWidth="1"/>
    <col min="9230" max="9235" width="5.5" style="1169" customWidth="1"/>
    <col min="9236" max="9236" width="28.375" style="1169" customWidth="1"/>
    <col min="9237" max="9242" width="5.5" style="1169" customWidth="1"/>
    <col min="9243" max="9243" width="21.25" style="1169" customWidth="1"/>
    <col min="9244" max="9472" width="8.875" style="1169"/>
    <col min="9473" max="9473" width="5.75" style="1169" customWidth="1"/>
    <col min="9474" max="9479" width="5.5" style="1169" customWidth="1"/>
    <col min="9480" max="9480" width="29.375" style="1169" customWidth="1"/>
    <col min="9481" max="9484" width="5.5" style="1169" customWidth="1"/>
    <col min="9485" max="9485" width="9.375" style="1169" customWidth="1"/>
    <col min="9486" max="9491" width="5.5" style="1169" customWidth="1"/>
    <col min="9492" max="9492" width="28.375" style="1169" customWidth="1"/>
    <col min="9493" max="9498" width="5.5" style="1169" customWidth="1"/>
    <col min="9499" max="9499" width="21.25" style="1169" customWidth="1"/>
    <col min="9500" max="9728" width="8.875" style="1169"/>
    <col min="9729" max="9729" width="5.75" style="1169" customWidth="1"/>
    <col min="9730" max="9735" width="5.5" style="1169" customWidth="1"/>
    <col min="9736" max="9736" width="29.375" style="1169" customWidth="1"/>
    <col min="9737" max="9740" width="5.5" style="1169" customWidth="1"/>
    <col min="9741" max="9741" width="9.375" style="1169" customWidth="1"/>
    <col min="9742" max="9747" width="5.5" style="1169" customWidth="1"/>
    <col min="9748" max="9748" width="28.375" style="1169" customWidth="1"/>
    <col min="9749" max="9754" width="5.5" style="1169" customWidth="1"/>
    <col min="9755" max="9755" width="21.25" style="1169" customWidth="1"/>
    <col min="9756" max="9984" width="8.875" style="1169"/>
    <col min="9985" max="9985" width="5.75" style="1169" customWidth="1"/>
    <col min="9986" max="9991" width="5.5" style="1169" customWidth="1"/>
    <col min="9992" max="9992" width="29.375" style="1169" customWidth="1"/>
    <col min="9993" max="9996" width="5.5" style="1169" customWidth="1"/>
    <col min="9997" max="9997" width="9.375" style="1169" customWidth="1"/>
    <col min="9998" max="10003" width="5.5" style="1169" customWidth="1"/>
    <col min="10004" max="10004" width="28.375" style="1169" customWidth="1"/>
    <col min="10005" max="10010" width="5.5" style="1169" customWidth="1"/>
    <col min="10011" max="10011" width="21.25" style="1169" customWidth="1"/>
    <col min="10012" max="10240" width="8.875" style="1169"/>
    <col min="10241" max="10241" width="5.75" style="1169" customWidth="1"/>
    <col min="10242" max="10247" width="5.5" style="1169" customWidth="1"/>
    <col min="10248" max="10248" width="29.375" style="1169" customWidth="1"/>
    <col min="10249" max="10252" width="5.5" style="1169" customWidth="1"/>
    <col min="10253" max="10253" width="9.375" style="1169" customWidth="1"/>
    <col min="10254" max="10259" width="5.5" style="1169" customWidth="1"/>
    <col min="10260" max="10260" width="28.375" style="1169" customWidth="1"/>
    <col min="10261" max="10266" width="5.5" style="1169" customWidth="1"/>
    <col min="10267" max="10267" width="21.25" style="1169" customWidth="1"/>
    <col min="10268" max="10496" width="8.875" style="1169"/>
    <col min="10497" max="10497" width="5.75" style="1169" customWidth="1"/>
    <col min="10498" max="10503" width="5.5" style="1169" customWidth="1"/>
    <col min="10504" max="10504" width="29.375" style="1169" customWidth="1"/>
    <col min="10505" max="10508" width="5.5" style="1169" customWidth="1"/>
    <col min="10509" max="10509" width="9.375" style="1169" customWidth="1"/>
    <col min="10510" max="10515" width="5.5" style="1169" customWidth="1"/>
    <col min="10516" max="10516" width="28.375" style="1169" customWidth="1"/>
    <col min="10517" max="10522" width="5.5" style="1169" customWidth="1"/>
    <col min="10523" max="10523" width="21.25" style="1169" customWidth="1"/>
    <col min="10524" max="10752" width="8.875" style="1169"/>
    <col min="10753" max="10753" width="5.75" style="1169" customWidth="1"/>
    <col min="10754" max="10759" width="5.5" style="1169" customWidth="1"/>
    <col min="10760" max="10760" width="29.375" style="1169" customWidth="1"/>
    <col min="10761" max="10764" width="5.5" style="1169" customWidth="1"/>
    <col min="10765" max="10765" width="9.375" style="1169" customWidth="1"/>
    <col min="10766" max="10771" width="5.5" style="1169" customWidth="1"/>
    <col min="10772" max="10772" width="28.375" style="1169" customWidth="1"/>
    <col min="10773" max="10778" width="5.5" style="1169" customWidth="1"/>
    <col min="10779" max="10779" width="21.25" style="1169" customWidth="1"/>
    <col min="10780" max="11008" width="8.875" style="1169"/>
    <col min="11009" max="11009" width="5.75" style="1169" customWidth="1"/>
    <col min="11010" max="11015" width="5.5" style="1169" customWidth="1"/>
    <col min="11016" max="11016" width="29.375" style="1169" customWidth="1"/>
    <col min="11017" max="11020" width="5.5" style="1169" customWidth="1"/>
    <col min="11021" max="11021" width="9.375" style="1169" customWidth="1"/>
    <col min="11022" max="11027" width="5.5" style="1169" customWidth="1"/>
    <col min="11028" max="11028" width="28.375" style="1169" customWidth="1"/>
    <col min="11029" max="11034" width="5.5" style="1169" customWidth="1"/>
    <col min="11035" max="11035" width="21.25" style="1169" customWidth="1"/>
    <col min="11036" max="11264" width="8.875" style="1169"/>
    <col min="11265" max="11265" width="5.75" style="1169" customWidth="1"/>
    <col min="11266" max="11271" width="5.5" style="1169" customWidth="1"/>
    <col min="11272" max="11272" width="29.375" style="1169" customWidth="1"/>
    <col min="11273" max="11276" width="5.5" style="1169" customWidth="1"/>
    <col min="11277" max="11277" width="9.375" style="1169" customWidth="1"/>
    <col min="11278" max="11283" width="5.5" style="1169" customWidth="1"/>
    <col min="11284" max="11284" width="28.375" style="1169" customWidth="1"/>
    <col min="11285" max="11290" width="5.5" style="1169" customWidth="1"/>
    <col min="11291" max="11291" width="21.25" style="1169" customWidth="1"/>
    <col min="11292" max="11520" width="8.875" style="1169"/>
    <col min="11521" max="11521" width="5.75" style="1169" customWidth="1"/>
    <col min="11522" max="11527" width="5.5" style="1169" customWidth="1"/>
    <col min="11528" max="11528" width="29.375" style="1169" customWidth="1"/>
    <col min="11529" max="11532" width="5.5" style="1169" customWidth="1"/>
    <col min="11533" max="11533" width="9.375" style="1169" customWidth="1"/>
    <col min="11534" max="11539" width="5.5" style="1169" customWidth="1"/>
    <col min="11540" max="11540" width="28.375" style="1169" customWidth="1"/>
    <col min="11541" max="11546" width="5.5" style="1169" customWidth="1"/>
    <col min="11547" max="11547" width="21.25" style="1169" customWidth="1"/>
    <col min="11548" max="11776" width="8.875" style="1169"/>
    <col min="11777" max="11777" width="5.75" style="1169" customWidth="1"/>
    <col min="11778" max="11783" width="5.5" style="1169" customWidth="1"/>
    <col min="11784" max="11784" width="29.375" style="1169" customWidth="1"/>
    <col min="11785" max="11788" width="5.5" style="1169" customWidth="1"/>
    <col min="11789" max="11789" width="9.375" style="1169" customWidth="1"/>
    <col min="11790" max="11795" width="5.5" style="1169" customWidth="1"/>
    <col min="11796" max="11796" width="28.375" style="1169" customWidth="1"/>
    <col min="11797" max="11802" width="5.5" style="1169" customWidth="1"/>
    <col min="11803" max="11803" width="21.25" style="1169" customWidth="1"/>
    <col min="11804" max="12032" width="8.875" style="1169"/>
    <col min="12033" max="12033" width="5.75" style="1169" customWidth="1"/>
    <col min="12034" max="12039" width="5.5" style="1169" customWidth="1"/>
    <col min="12040" max="12040" width="29.375" style="1169" customWidth="1"/>
    <col min="12041" max="12044" width="5.5" style="1169" customWidth="1"/>
    <col min="12045" max="12045" width="9.375" style="1169" customWidth="1"/>
    <col min="12046" max="12051" width="5.5" style="1169" customWidth="1"/>
    <col min="12052" max="12052" width="28.375" style="1169" customWidth="1"/>
    <col min="12053" max="12058" width="5.5" style="1169" customWidth="1"/>
    <col min="12059" max="12059" width="21.25" style="1169" customWidth="1"/>
    <col min="12060" max="12288" width="8.875" style="1169"/>
    <col min="12289" max="12289" width="5.75" style="1169" customWidth="1"/>
    <col min="12290" max="12295" width="5.5" style="1169" customWidth="1"/>
    <col min="12296" max="12296" width="29.375" style="1169" customWidth="1"/>
    <col min="12297" max="12300" width="5.5" style="1169" customWidth="1"/>
    <col min="12301" max="12301" width="9.375" style="1169" customWidth="1"/>
    <col min="12302" max="12307" width="5.5" style="1169" customWidth="1"/>
    <col min="12308" max="12308" width="28.375" style="1169" customWidth="1"/>
    <col min="12309" max="12314" width="5.5" style="1169" customWidth="1"/>
    <col min="12315" max="12315" width="21.25" style="1169" customWidth="1"/>
    <col min="12316" max="12544" width="8.875" style="1169"/>
    <col min="12545" max="12545" width="5.75" style="1169" customWidth="1"/>
    <col min="12546" max="12551" width="5.5" style="1169" customWidth="1"/>
    <col min="12552" max="12552" width="29.375" style="1169" customWidth="1"/>
    <col min="12553" max="12556" width="5.5" style="1169" customWidth="1"/>
    <col min="12557" max="12557" width="9.375" style="1169" customWidth="1"/>
    <col min="12558" max="12563" width="5.5" style="1169" customWidth="1"/>
    <col min="12564" max="12564" width="28.375" style="1169" customWidth="1"/>
    <col min="12565" max="12570" width="5.5" style="1169" customWidth="1"/>
    <col min="12571" max="12571" width="21.25" style="1169" customWidth="1"/>
    <col min="12572" max="12800" width="8.875" style="1169"/>
    <col min="12801" max="12801" width="5.75" style="1169" customWidth="1"/>
    <col min="12802" max="12807" width="5.5" style="1169" customWidth="1"/>
    <col min="12808" max="12808" width="29.375" style="1169" customWidth="1"/>
    <col min="12809" max="12812" width="5.5" style="1169" customWidth="1"/>
    <col min="12813" max="12813" width="9.375" style="1169" customWidth="1"/>
    <col min="12814" max="12819" width="5.5" style="1169" customWidth="1"/>
    <col min="12820" max="12820" width="28.375" style="1169" customWidth="1"/>
    <col min="12821" max="12826" width="5.5" style="1169" customWidth="1"/>
    <col min="12827" max="12827" width="21.25" style="1169" customWidth="1"/>
    <col min="12828" max="13056" width="8.875" style="1169"/>
    <col min="13057" max="13057" width="5.75" style="1169" customWidth="1"/>
    <col min="13058" max="13063" width="5.5" style="1169" customWidth="1"/>
    <col min="13064" max="13064" width="29.375" style="1169" customWidth="1"/>
    <col min="13065" max="13068" width="5.5" style="1169" customWidth="1"/>
    <col min="13069" max="13069" width="9.375" style="1169" customWidth="1"/>
    <col min="13070" max="13075" width="5.5" style="1169" customWidth="1"/>
    <col min="13076" max="13076" width="28.375" style="1169" customWidth="1"/>
    <col min="13077" max="13082" width="5.5" style="1169" customWidth="1"/>
    <col min="13083" max="13083" width="21.25" style="1169" customWidth="1"/>
    <col min="13084" max="13312" width="8.875" style="1169"/>
    <col min="13313" max="13313" width="5.75" style="1169" customWidth="1"/>
    <col min="13314" max="13319" width="5.5" style="1169" customWidth="1"/>
    <col min="13320" max="13320" width="29.375" style="1169" customWidth="1"/>
    <col min="13321" max="13324" width="5.5" style="1169" customWidth="1"/>
    <col min="13325" max="13325" width="9.375" style="1169" customWidth="1"/>
    <col min="13326" max="13331" width="5.5" style="1169" customWidth="1"/>
    <col min="13332" max="13332" width="28.375" style="1169" customWidth="1"/>
    <col min="13333" max="13338" width="5.5" style="1169" customWidth="1"/>
    <col min="13339" max="13339" width="21.25" style="1169" customWidth="1"/>
    <col min="13340" max="13568" width="8.875" style="1169"/>
    <col min="13569" max="13569" width="5.75" style="1169" customWidth="1"/>
    <col min="13570" max="13575" width="5.5" style="1169" customWidth="1"/>
    <col min="13576" max="13576" width="29.375" style="1169" customWidth="1"/>
    <col min="13577" max="13580" width="5.5" style="1169" customWidth="1"/>
    <col min="13581" max="13581" width="9.375" style="1169" customWidth="1"/>
    <col min="13582" max="13587" width="5.5" style="1169" customWidth="1"/>
    <col min="13588" max="13588" width="28.375" style="1169" customWidth="1"/>
    <col min="13589" max="13594" width="5.5" style="1169" customWidth="1"/>
    <col min="13595" max="13595" width="21.25" style="1169" customWidth="1"/>
    <col min="13596" max="13824" width="8.875" style="1169"/>
    <col min="13825" max="13825" width="5.75" style="1169" customWidth="1"/>
    <col min="13826" max="13831" width="5.5" style="1169" customWidth="1"/>
    <col min="13832" max="13832" width="29.375" style="1169" customWidth="1"/>
    <col min="13833" max="13836" width="5.5" style="1169" customWidth="1"/>
    <col min="13837" max="13837" width="9.375" style="1169" customWidth="1"/>
    <col min="13838" max="13843" width="5.5" style="1169" customWidth="1"/>
    <col min="13844" max="13844" width="28.375" style="1169" customWidth="1"/>
    <col min="13845" max="13850" width="5.5" style="1169" customWidth="1"/>
    <col min="13851" max="13851" width="21.25" style="1169" customWidth="1"/>
    <col min="13852" max="14080" width="8.875" style="1169"/>
    <col min="14081" max="14081" width="5.75" style="1169" customWidth="1"/>
    <col min="14082" max="14087" width="5.5" style="1169" customWidth="1"/>
    <col min="14088" max="14088" width="29.375" style="1169" customWidth="1"/>
    <col min="14089" max="14092" width="5.5" style="1169" customWidth="1"/>
    <col min="14093" max="14093" width="9.375" style="1169" customWidth="1"/>
    <col min="14094" max="14099" width="5.5" style="1169" customWidth="1"/>
    <col min="14100" max="14100" width="28.375" style="1169" customWidth="1"/>
    <col min="14101" max="14106" width="5.5" style="1169" customWidth="1"/>
    <col min="14107" max="14107" width="21.25" style="1169" customWidth="1"/>
    <col min="14108" max="14336" width="8.875" style="1169"/>
    <col min="14337" max="14337" width="5.75" style="1169" customWidth="1"/>
    <col min="14338" max="14343" width="5.5" style="1169" customWidth="1"/>
    <col min="14344" max="14344" width="29.375" style="1169" customWidth="1"/>
    <col min="14345" max="14348" width="5.5" style="1169" customWidth="1"/>
    <col min="14349" max="14349" width="9.375" style="1169" customWidth="1"/>
    <col min="14350" max="14355" width="5.5" style="1169" customWidth="1"/>
    <col min="14356" max="14356" width="28.375" style="1169" customWidth="1"/>
    <col min="14357" max="14362" width="5.5" style="1169" customWidth="1"/>
    <col min="14363" max="14363" width="21.25" style="1169" customWidth="1"/>
    <col min="14364" max="14592" width="8.875" style="1169"/>
    <col min="14593" max="14593" width="5.75" style="1169" customWidth="1"/>
    <col min="14594" max="14599" width="5.5" style="1169" customWidth="1"/>
    <col min="14600" max="14600" width="29.375" style="1169" customWidth="1"/>
    <col min="14601" max="14604" width="5.5" style="1169" customWidth="1"/>
    <col min="14605" max="14605" width="9.375" style="1169" customWidth="1"/>
    <col min="14606" max="14611" width="5.5" style="1169" customWidth="1"/>
    <col min="14612" max="14612" width="28.375" style="1169" customWidth="1"/>
    <col min="14613" max="14618" width="5.5" style="1169" customWidth="1"/>
    <col min="14619" max="14619" width="21.25" style="1169" customWidth="1"/>
    <col min="14620" max="14848" width="8.875" style="1169"/>
    <col min="14849" max="14849" width="5.75" style="1169" customWidth="1"/>
    <col min="14850" max="14855" width="5.5" style="1169" customWidth="1"/>
    <col min="14856" max="14856" width="29.375" style="1169" customWidth="1"/>
    <col min="14857" max="14860" width="5.5" style="1169" customWidth="1"/>
    <col min="14861" max="14861" width="9.375" style="1169" customWidth="1"/>
    <col min="14862" max="14867" width="5.5" style="1169" customWidth="1"/>
    <col min="14868" max="14868" width="28.375" style="1169" customWidth="1"/>
    <col min="14869" max="14874" width="5.5" style="1169" customWidth="1"/>
    <col min="14875" max="14875" width="21.25" style="1169" customWidth="1"/>
    <col min="14876" max="15104" width="8.875" style="1169"/>
    <col min="15105" max="15105" width="5.75" style="1169" customWidth="1"/>
    <col min="15106" max="15111" width="5.5" style="1169" customWidth="1"/>
    <col min="15112" max="15112" width="29.375" style="1169" customWidth="1"/>
    <col min="15113" max="15116" width="5.5" style="1169" customWidth="1"/>
    <col min="15117" max="15117" width="9.375" style="1169" customWidth="1"/>
    <col min="15118" max="15123" width="5.5" style="1169" customWidth="1"/>
    <col min="15124" max="15124" width="28.375" style="1169" customWidth="1"/>
    <col min="15125" max="15130" width="5.5" style="1169" customWidth="1"/>
    <col min="15131" max="15131" width="21.25" style="1169" customWidth="1"/>
    <col min="15132" max="15360" width="8.875" style="1169"/>
    <col min="15361" max="15361" width="5.75" style="1169" customWidth="1"/>
    <col min="15362" max="15367" width="5.5" style="1169" customWidth="1"/>
    <col min="15368" max="15368" width="29.375" style="1169" customWidth="1"/>
    <col min="15369" max="15372" width="5.5" style="1169" customWidth="1"/>
    <col min="15373" max="15373" width="9.375" style="1169" customWidth="1"/>
    <col min="15374" max="15379" width="5.5" style="1169" customWidth="1"/>
    <col min="15380" max="15380" width="28.375" style="1169" customWidth="1"/>
    <col min="15381" max="15386" width="5.5" style="1169" customWidth="1"/>
    <col min="15387" max="15387" width="21.25" style="1169" customWidth="1"/>
    <col min="15388" max="15616" width="8.875" style="1169"/>
    <col min="15617" max="15617" width="5.75" style="1169" customWidth="1"/>
    <col min="15618" max="15623" width="5.5" style="1169" customWidth="1"/>
    <col min="15624" max="15624" width="29.375" style="1169" customWidth="1"/>
    <col min="15625" max="15628" width="5.5" style="1169" customWidth="1"/>
    <col min="15629" max="15629" width="9.375" style="1169" customWidth="1"/>
    <col min="15630" max="15635" width="5.5" style="1169" customWidth="1"/>
    <col min="15636" max="15636" width="28.375" style="1169" customWidth="1"/>
    <col min="15637" max="15642" width="5.5" style="1169" customWidth="1"/>
    <col min="15643" max="15643" width="21.25" style="1169" customWidth="1"/>
    <col min="15644" max="15872" width="8.875" style="1169"/>
    <col min="15873" max="15873" width="5.75" style="1169" customWidth="1"/>
    <col min="15874" max="15879" width="5.5" style="1169" customWidth="1"/>
    <col min="15880" max="15880" width="29.375" style="1169" customWidth="1"/>
    <col min="15881" max="15884" width="5.5" style="1169" customWidth="1"/>
    <col min="15885" max="15885" width="9.375" style="1169" customWidth="1"/>
    <col min="15886" max="15891" width="5.5" style="1169" customWidth="1"/>
    <col min="15892" max="15892" width="28.375" style="1169" customWidth="1"/>
    <col min="15893" max="15898" width="5.5" style="1169" customWidth="1"/>
    <col min="15899" max="15899" width="21.25" style="1169" customWidth="1"/>
    <col min="15900" max="16128" width="8.875" style="1169"/>
    <col min="16129" max="16129" width="5.75" style="1169" customWidth="1"/>
    <col min="16130" max="16135" width="5.5" style="1169" customWidth="1"/>
    <col min="16136" max="16136" width="29.375" style="1169" customWidth="1"/>
    <col min="16137" max="16140" width="5.5" style="1169" customWidth="1"/>
    <col min="16141" max="16141" width="9.375" style="1169" customWidth="1"/>
    <col min="16142" max="16147" width="5.5" style="1169" customWidth="1"/>
    <col min="16148" max="16148" width="28.375" style="1169" customWidth="1"/>
    <col min="16149" max="16154" width="5.5" style="1169" customWidth="1"/>
    <col min="16155" max="16155" width="21.25" style="1169" customWidth="1"/>
    <col min="16156" max="16384" width="8.875" style="1169"/>
  </cols>
  <sheetData>
    <row r="1" spans="1:29" s="1109" customFormat="1" ht="31.5" customHeight="1" x14ac:dyDescent="0.2">
      <c r="B1" s="1110"/>
      <c r="C1" s="1110"/>
      <c r="D1" s="1111"/>
      <c r="E1" s="1110"/>
      <c r="F1" s="1110"/>
      <c r="G1" s="1110"/>
      <c r="H1" s="1111"/>
      <c r="I1" s="1110"/>
      <c r="J1" s="1110"/>
      <c r="K1" s="1110"/>
      <c r="L1" s="1110"/>
      <c r="M1" s="1110"/>
      <c r="N1" s="1110"/>
      <c r="O1" s="1110"/>
      <c r="P1" s="1110"/>
      <c r="Q1" s="1110"/>
      <c r="R1" s="1110"/>
      <c r="S1" s="1110"/>
      <c r="T1" s="1110"/>
      <c r="U1" s="1110"/>
      <c r="V1" s="1110"/>
      <c r="W1" s="2010" t="s">
        <v>1273</v>
      </c>
      <c r="X1" s="2010"/>
      <c r="Y1" s="1110"/>
      <c r="Z1" s="1110"/>
      <c r="AA1" s="1110"/>
      <c r="AB1" s="1110"/>
      <c r="AC1" s="1110"/>
    </row>
    <row r="2" spans="1:29" s="1109" customFormat="1" ht="31.5" customHeight="1" x14ac:dyDescent="0.2">
      <c r="B2" s="1110"/>
      <c r="C2" s="1110"/>
      <c r="D2" s="1111"/>
      <c r="E2" s="1110"/>
      <c r="F2" s="1110"/>
      <c r="G2" s="1110"/>
      <c r="H2" s="1111"/>
      <c r="I2" s="1110"/>
      <c r="J2" s="1110"/>
      <c r="K2" s="1110"/>
      <c r="L2" s="1110"/>
      <c r="M2" s="1110"/>
      <c r="N2" s="1110"/>
      <c r="O2" s="1110"/>
      <c r="P2" s="1110"/>
      <c r="Q2" s="1110"/>
      <c r="R2" s="1110"/>
      <c r="S2" s="1110"/>
      <c r="T2" s="1110"/>
      <c r="U2" s="1110"/>
      <c r="V2" s="1110"/>
      <c r="W2" s="1110"/>
      <c r="X2" s="1110"/>
      <c r="Y2" s="1110"/>
      <c r="Z2" s="1110"/>
      <c r="AA2" s="1110"/>
      <c r="AB2" s="1110"/>
      <c r="AC2" s="1110"/>
    </row>
    <row r="3" spans="1:29" s="1109" customFormat="1" ht="18" customHeight="1" x14ac:dyDescent="0.2">
      <c r="C3" s="1110"/>
      <c r="D3" s="1111"/>
      <c r="E3" s="1110"/>
      <c r="F3" s="1110"/>
      <c r="G3" s="1110"/>
      <c r="H3" s="1111"/>
      <c r="I3" s="1110"/>
      <c r="J3" s="1110"/>
      <c r="K3" s="1110"/>
      <c r="L3" s="1110"/>
      <c r="M3" s="1110"/>
      <c r="N3" s="1110"/>
      <c r="O3" s="1110"/>
      <c r="P3" s="1110"/>
      <c r="Q3" s="1110"/>
      <c r="R3" s="1110"/>
      <c r="S3" s="1110"/>
      <c r="T3" s="1110"/>
      <c r="U3" s="1110"/>
      <c r="V3" s="1110"/>
      <c r="W3" s="1110"/>
      <c r="X3" s="1110"/>
      <c r="Y3" s="1110"/>
      <c r="Z3" s="1110"/>
      <c r="AB3" s="1110"/>
      <c r="AC3" s="1110"/>
    </row>
    <row r="4" spans="1:29" s="1109" customFormat="1" ht="30.75" customHeight="1" x14ac:dyDescent="0.2">
      <c r="A4" s="2011"/>
      <c r="B4" s="2011"/>
      <c r="C4" s="2011"/>
      <c r="D4" s="2011"/>
      <c r="E4" s="2011"/>
      <c r="F4" s="2011"/>
      <c r="G4" s="2011"/>
      <c r="H4" s="2011"/>
      <c r="I4" s="2011"/>
      <c r="J4" s="2011"/>
      <c r="K4" s="2011"/>
      <c r="L4" s="2011"/>
      <c r="M4" s="2011"/>
      <c r="N4" s="2011"/>
      <c r="P4" s="2012"/>
      <c r="Q4" s="2012"/>
      <c r="R4" s="2012"/>
      <c r="S4" s="2012"/>
      <c r="T4" s="2012"/>
      <c r="U4" s="2012"/>
      <c r="V4" s="2012"/>
      <c r="W4" s="2012"/>
      <c r="X4" s="2012"/>
      <c r="Y4" s="2012"/>
      <c r="Z4" s="2012"/>
      <c r="AA4" s="2012"/>
      <c r="AB4" s="1110"/>
      <c r="AC4" s="1110"/>
    </row>
    <row r="5" spans="1:29" s="1110" customFormat="1" ht="18" customHeight="1" x14ac:dyDescent="0.2">
      <c r="A5" s="1112"/>
      <c r="D5" s="1111"/>
      <c r="H5" s="1111"/>
    </row>
    <row r="6" spans="1:29" s="1110" customFormat="1" ht="10.5" customHeight="1" thickBot="1" x14ac:dyDescent="0.25">
      <c r="A6" s="1112"/>
      <c r="D6" s="1111"/>
      <c r="H6" s="1111"/>
    </row>
    <row r="7" spans="1:29" s="1111" customFormat="1" ht="34.5" customHeight="1" x14ac:dyDescent="0.2">
      <c r="A7" s="2013" t="s">
        <v>1317</v>
      </c>
      <c r="B7" s="2016" t="s">
        <v>1274</v>
      </c>
      <c r="C7" s="2017"/>
      <c r="D7" s="2017"/>
      <c r="E7" s="2017"/>
      <c r="F7" s="2017"/>
      <c r="G7" s="2017"/>
      <c r="H7" s="2017"/>
      <c r="I7" s="2017"/>
      <c r="J7" s="2017"/>
      <c r="K7" s="2017"/>
      <c r="L7" s="2017"/>
      <c r="M7" s="2017"/>
      <c r="N7" s="2017"/>
      <c r="O7" s="2017"/>
      <c r="P7" s="2017"/>
      <c r="Q7" s="2017"/>
      <c r="R7" s="2017"/>
      <c r="S7" s="2017"/>
      <c r="T7" s="2017"/>
      <c r="U7" s="2017"/>
      <c r="V7" s="2017"/>
      <c r="W7" s="2017"/>
      <c r="X7" s="2017"/>
      <c r="Y7" s="2017"/>
      <c r="Z7" s="2018"/>
      <c r="AA7" s="2019" t="s">
        <v>1275</v>
      </c>
    </row>
    <row r="8" spans="1:29" s="1111" customFormat="1" ht="34.5" customHeight="1" x14ac:dyDescent="0.2">
      <c r="A8" s="2014"/>
      <c r="B8" s="2022" t="s">
        <v>1276</v>
      </c>
      <c r="C8" s="2023"/>
      <c r="D8" s="2023"/>
      <c r="E8" s="2023"/>
      <c r="F8" s="2023"/>
      <c r="G8" s="2023"/>
      <c r="H8" s="2023"/>
      <c r="I8" s="2023"/>
      <c r="J8" s="2023"/>
      <c r="K8" s="2023"/>
      <c r="L8" s="2023"/>
      <c r="M8" s="2024" t="s">
        <v>1277</v>
      </c>
      <c r="N8" s="2023" t="s">
        <v>1670</v>
      </c>
      <c r="O8" s="2023"/>
      <c r="P8" s="2023"/>
      <c r="Q8" s="2023"/>
      <c r="R8" s="2023"/>
      <c r="S8" s="2023"/>
      <c r="T8" s="2023"/>
      <c r="U8" s="2024" t="s">
        <v>1278</v>
      </c>
      <c r="V8" s="2024"/>
      <c r="W8" s="2024"/>
      <c r="X8" s="2024" t="s">
        <v>1567</v>
      </c>
      <c r="Y8" s="2024"/>
      <c r="Z8" s="2028"/>
      <c r="AA8" s="2020"/>
    </row>
    <row r="9" spans="1:29" s="1111" customFormat="1" ht="27" customHeight="1" x14ac:dyDescent="0.2">
      <c r="A9" s="2014"/>
      <c r="B9" s="2030" t="s">
        <v>1279</v>
      </c>
      <c r="C9" s="2024"/>
      <c r="D9" s="2024" t="s">
        <v>1280</v>
      </c>
      <c r="E9" s="2024"/>
      <c r="F9" s="2024"/>
      <c r="G9" s="2024"/>
      <c r="H9" s="2024" t="s">
        <v>1281</v>
      </c>
      <c r="I9" s="2024" t="s">
        <v>1282</v>
      </c>
      <c r="J9" s="2024"/>
      <c r="K9" s="2024"/>
      <c r="L9" s="2024"/>
      <c r="M9" s="2024"/>
      <c r="N9" s="2032" t="s">
        <v>1283</v>
      </c>
      <c r="O9" s="2033"/>
      <c r="P9" s="2033"/>
      <c r="Q9" s="2033"/>
      <c r="R9" s="2033"/>
      <c r="S9" s="2033"/>
      <c r="T9" s="2036" t="s">
        <v>1699</v>
      </c>
      <c r="U9" s="2024"/>
      <c r="V9" s="2024"/>
      <c r="W9" s="2024"/>
      <c r="X9" s="2024"/>
      <c r="Y9" s="2024"/>
      <c r="Z9" s="2028"/>
      <c r="AA9" s="2021"/>
    </row>
    <row r="10" spans="1:29" s="1111" customFormat="1" ht="20.45" customHeight="1" x14ac:dyDescent="0.2">
      <c r="A10" s="2014"/>
      <c r="B10" s="2030"/>
      <c r="C10" s="2024"/>
      <c r="D10" s="2024"/>
      <c r="E10" s="2024"/>
      <c r="F10" s="2024"/>
      <c r="G10" s="2024"/>
      <c r="H10" s="2024"/>
      <c r="I10" s="2024"/>
      <c r="J10" s="2024"/>
      <c r="K10" s="2024"/>
      <c r="L10" s="2024"/>
      <c r="M10" s="2024"/>
      <c r="N10" s="2032"/>
      <c r="O10" s="2033"/>
      <c r="P10" s="2033"/>
      <c r="Q10" s="2033"/>
      <c r="R10" s="2033"/>
      <c r="S10" s="2033"/>
      <c r="T10" s="2036"/>
      <c r="U10" s="2024"/>
      <c r="V10" s="2024"/>
      <c r="W10" s="2024"/>
      <c r="X10" s="2024"/>
      <c r="Y10" s="2024"/>
      <c r="Z10" s="2028"/>
      <c r="AA10" s="2021"/>
    </row>
    <row r="11" spans="1:29" s="1111" customFormat="1" ht="55.15" customHeight="1" thickBot="1" x14ac:dyDescent="0.25">
      <c r="A11" s="2015"/>
      <c r="B11" s="2031"/>
      <c r="C11" s="2025"/>
      <c r="D11" s="2025"/>
      <c r="E11" s="2025"/>
      <c r="F11" s="2025"/>
      <c r="G11" s="2025"/>
      <c r="H11" s="2025"/>
      <c r="I11" s="2025"/>
      <c r="J11" s="2025"/>
      <c r="K11" s="2025"/>
      <c r="L11" s="2025"/>
      <c r="M11" s="2025"/>
      <c r="N11" s="2034"/>
      <c r="O11" s="2035"/>
      <c r="P11" s="2035"/>
      <c r="Q11" s="2035"/>
      <c r="R11" s="2035"/>
      <c r="S11" s="2035"/>
      <c r="T11" s="2037"/>
      <c r="U11" s="2025"/>
      <c r="V11" s="2025"/>
      <c r="W11" s="2025"/>
      <c r="X11" s="2025"/>
      <c r="Y11" s="2025"/>
      <c r="Z11" s="2029"/>
      <c r="AA11" s="1113" t="s">
        <v>1284</v>
      </c>
    </row>
    <row r="12" spans="1:29" s="1111" customFormat="1" ht="16.5" customHeight="1" thickBot="1" x14ac:dyDescent="0.25">
      <c r="A12" s="1114" t="s">
        <v>1285</v>
      </c>
      <c r="B12" s="2038">
        <v>1</v>
      </c>
      <c r="C12" s="2026"/>
      <c r="D12" s="2026">
        <v>2</v>
      </c>
      <c r="E12" s="2026"/>
      <c r="F12" s="2026"/>
      <c r="G12" s="2026"/>
      <c r="H12" s="1115">
        <v>3</v>
      </c>
      <c r="I12" s="2026">
        <v>3</v>
      </c>
      <c r="J12" s="2026"/>
      <c r="K12" s="2026"/>
      <c r="L12" s="2026"/>
      <c r="M12" s="1115">
        <v>5</v>
      </c>
      <c r="N12" s="2026">
        <v>6</v>
      </c>
      <c r="O12" s="2026"/>
      <c r="P12" s="2026"/>
      <c r="Q12" s="2026"/>
      <c r="R12" s="2026"/>
      <c r="S12" s="2026"/>
      <c r="T12" s="2026"/>
      <c r="U12" s="2026">
        <v>7</v>
      </c>
      <c r="V12" s="2026"/>
      <c r="W12" s="2026"/>
      <c r="X12" s="2026">
        <v>8</v>
      </c>
      <c r="Y12" s="2026"/>
      <c r="Z12" s="2027"/>
      <c r="AA12" s="1114">
        <v>9</v>
      </c>
    </row>
    <row r="13" spans="1:29" s="1111" customFormat="1" ht="30" customHeight="1" x14ac:dyDescent="0.2">
      <c r="A13" s="1116">
        <v>1</v>
      </c>
      <c r="B13" s="1117"/>
      <c r="C13" s="1118"/>
      <c r="D13" s="1119"/>
      <c r="E13" s="1120"/>
      <c r="F13" s="1120"/>
      <c r="G13" s="1121"/>
      <c r="H13" s="1122"/>
      <c r="I13" s="1123"/>
      <c r="J13" s="1124"/>
      <c r="K13" s="1124"/>
      <c r="L13" s="1125"/>
      <c r="M13" s="1126"/>
      <c r="N13" s="1123"/>
      <c r="O13" s="1124"/>
      <c r="P13" s="1120"/>
      <c r="Q13" s="1120"/>
      <c r="R13" s="1120"/>
      <c r="S13" s="1120"/>
      <c r="T13" s="1127"/>
      <c r="U13" s="1123"/>
      <c r="V13" s="1124"/>
      <c r="W13" s="1125"/>
      <c r="X13" s="1123"/>
      <c r="Y13" s="1124"/>
      <c r="Z13" s="1118"/>
      <c r="AA13" s="1128"/>
    </row>
    <row r="14" spans="1:29" s="1111" customFormat="1" ht="30" customHeight="1" x14ac:dyDescent="0.2">
      <c r="A14" s="1129">
        <v>2</v>
      </c>
      <c r="B14" s="1130"/>
      <c r="C14" s="1131"/>
      <c r="D14" s="1132"/>
      <c r="E14" s="1133"/>
      <c r="F14" s="1133"/>
      <c r="G14" s="1134"/>
      <c r="H14" s="1135"/>
      <c r="I14" s="1136"/>
      <c r="J14" s="1137"/>
      <c r="K14" s="1137"/>
      <c r="L14" s="1138"/>
      <c r="M14" s="1139"/>
      <c r="N14" s="1136"/>
      <c r="O14" s="1137"/>
      <c r="P14" s="1133"/>
      <c r="Q14" s="1133"/>
      <c r="R14" s="1133"/>
      <c r="S14" s="1133"/>
      <c r="T14" s="1140"/>
      <c r="U14" s="1136"/>
      <c r="V14" s="1137"/>
      <c r="W14" s="1138"/>
      <c r="X14" s="1136"/>
      <c r="Y14" s="1137"/>
      <c r="Z14" s="1131"/>
      <c r="AA14" s="1141"/>
    </row>
    <row r="15" spans="1:29" s="1111" customFormat="1" ht="30" customHeight="1" x14ac:dyDescent="0.2">
      <c r="A15" s="1129">
        <v>3</v>
      </c>
      <c r="B15" s="1130"/>
      <c r="C15" s="1131"/>
      <c r="D15" s="1132"/>
      <c r="E15" s="1133"/>
      <c r="F15" s="1133"/>
      <c r="G15" s="1134"/>
      <c r="H15" s="1135"/>
      <c r="I15" s="1136"/>
      <c r="J15" s="1137"/>
      <c r="K15" s="1137"/>
      <c r="L15" s="1138"/>
      <c r="M15" s="1139"/>
      <c r="N15" s="1136"/>
      <c r="O15" s="1137"/>
      <c r="P15" s="1133"/>
      <c r="Q15" s="1133"/>
      <c r="R15" s="1133"/>
      <c r="S15" s="1133"/>
      <c r="T15" s="1140"/>
      <c r="U15" s="1136"/>
      <c r="V15" s="1137"/>
      <c r="W15" s="1138"/>
      <c r="X15" s="1136"/>
      <c r="Y15" s="1137"/>
      <c r="Z15" s="1131"/>
      <c r="AA15" s="1141"/>
    </row>
    <row r="16" spans="1:29" s="1111" customFormat="1" ht="30" customHeight="1" x14ac:dyDescent="0.2">
      <c r="A16" s="1129">
        <v>4</v>
      </c>
      <c r="B16" s="1130"/>
      <c r="C16" s="1131"/>
      <c r="D16" s="1132"/>
      <c r="E16" s="1133"/>
      <c r="F16" s="1133"/>
      <c r="G16" s="1134"/>
      <c r="H16" s="1135"/>
      <c r="I16" s="1136"/>
      <c r="J16" s="1137"/>
      <c r="K16" s="1137"/>
      <c r="L16" s="1138"/>
      <c r="M16" s="1139"/>
      <c r="N16" s="1136"/>
      <c r="O16" s="1137"/>
      <c r="P16" s="1133"/>
      <c r="Q16" s="1133"/>
      <c r="R16" s="1133"/>
      <c r="S16" s="1133"/>
      <c r="T16" s="1140"/>
      <c r="U16" s="1136"/>
      <c r="V16" s="1137"/>
      <c r="W16" s="1138"/>
      <c r="X16" s="1136"/>
      <c r="Y16" s="1137"/>
      <c r="Z16" s="1131"/>
      <c r="AA16" s="1141"/>
    </row>
    <row r="17" spans="1:28" s="1111" customFormat="1" ht="30" customHeight="1" x14ac:dyDescent="0.2">
      <c r="A17" s="1129">
        <v>5</v>
      </c>
      <c r="B17" s="1130"/>
      <c r="C17" s="1131"/>
      <c r="D17" s="1132"/>
      <c r="E17" s="1133"/>
      <c r="F17" s="1133"/>
      <c r="G17" s="1134"/>
      <c r="H17" s="1135"/>
      <c r="I17" s="1136"/>
      <c r="J17" s="1137"/>
      <c r="K17" s="1137"/>
      <c r="L17" s="1138"/>
      <c r="M17" s="1139"/>
      <c r="N17" s="1136"/>
      <c r="O17" s="1137"/>
      <c r="P17" s="1133"/>
      <c r="Q17" s="1133"/>
      <c r="R17" s="1133"/>
      <c r="S17" s="1133"/>
      <c r="T17" s="1140"/>
      <c r="U17" s="1136"/>
      <c r="V17" s="1137"/>
      <c r="W17" s="1138"/>
      <c r="X17" s="1136"/>
      <c r="Y17" s="1137"/>
      <c r="Z17" s="1131"/>
      <c r="AA17" s="1141"/>
    </row>
    <row r="18" spans="1:28" s="1111" customFormat="1" ht="30" customHeight="1" x14ac:dyDescent="0.2">
      <c r="A18" s="1129">
        <v>6</v>
      </c>
      <c r="B18" s="1130"/>
      <c r="C18" s="1131"/>
      <c r="D18" s="1132"/>
      <c r="E18" s="1133"/>
      <c r="F18" s="1133"/>
      <c r="G18" s="1134"/>
      <c r="H18" s="1135"/>
      <c r="I18" s="1136"/>
      <c r="J18" s="1137"/>
      <c r="K18" s="1137"/>
      <c r="L18" s="1138"/>
      <c r="M18" s="1139"/>
      <c r="N18" s="1136"/>
      <c r="O18" s="1137"/>
      <c r="P18" s="1133"/>
      <c r="Q18" s="1133"/>
      <c r="R18" s="1133"/>
      <c r="S18" s="1133"/>
      <c r="T18" s="1140"/>
      <c r="U18" s="1136"/>
      <c r="V18" s="1137"/>
      <c r="W18" s="1138"/>
      <c r="X18" s="1136"/>
      <c r="Y18" s="1137"/>
      <c r="Z18" s="1131"/>
      <c r="AA18" s="1141"/>
    </row>
    <row r="19" spans="1:28" s="1111" customFormat="1" ht="30" customHeight="1" x14ac:dyDescent="0.2">
      <c r="A19" s="1129">
        <v>7</v>
      </c>
      <c r="B19" s="1130"/>
      <c r="C19" s="1131"/>
      <c r="D19" s="1132"/>
      <c r="E19" s="1133"/>
      <c r="F19" s="1133"/>
      <c r="G19" s="1134"/>
      <c r="H19" s="1135"/>
      <c r="I19" s="1136"/>
      <c r="J19" s="1137"/>
      <c r="K19" s="1137"/>
      <c r="L19" s="1138"/>
      <c r="M19" s="1139"/>
      <c r="N19" s="1136"/>
      <c r="O19" s="1137"/>
      <c r="P19" s="1133"/>
      <c r="Q19" s="1133"/>
      <c r="R19" s="1133"/>
      <c r="S19" s="1133"/>
      <c r="T19" s="1140"/>
      <c r="U19" s="1136"/>
      <c r="V19" s="1137"/>
      <c r="W19" s="1138"/>
      <c r="X19" s="1136"/>
      <c r="Y19" s="1137"/>
      <c r="Z19" s="1131"/>
      <c r="AA19" s="1141"/>
    </row>
    <row r="20" spans="1:28" s="1111" customFormat="1" ht="30" customHeight="1" x14ac:dyDescent="0.2">
      <c r="A20" s="1129">
        <v>8</v>
      </c>
      <c r="B20" s="1130"/>
      <c r="C20" s="1131"/>
      <c r="D20" s="1132"/>
      <c r="E20" s="1133"/>
      <c r="F20" s="1133"/>
      <c r="G20" s="1134"/>
      <c r="H20" s="1135"/>
      <c r="I20" s="1136"/>
      <c r="J20" s="1137"/>
      <c r="K20" s="1137"/>
      <c r="L20" s="1138"/>
      <c r="M20" s="1139"/>
      <c r="N20" s="1136"/>
      <c r="O20" s="1137"/>
      <c r="P20" s="1133"/>
      <c r="Q20" s="1133"/>
      <c r="R20" s="1133"/>
      <c r="S20" s="1133"/>
      <c r="T20" s="1140"/>
      <c r="U20" s="1136"/>
      <c r="V20" s="1137"/>
      <c r="W20" s="1138"/>
      <c r="X20" s="1136"/>
      <c r="Y20" s="1137"/>
      <c r="Z20" s="1131"/>
      <c r="AA20" s="1141"/>
    </row>
    <row r="21" spans="1:28" s="1111" customFormat="1" ht="30" customHeight="1" x14ac:dyDescent="0.2">
      <c r="A21" s="1129">
        <v>9</v>
      </c>
      <c r="B21" s="1130"/>
      <c r="C21" s="1131"/>
      <c r="D21" s="1132"/>
      <c r="E21" s="1133"/>
      <c r="F21" s="1133"/>
      <c r="G21" s="1134"/>
      <c r="H21" s="1135"/>
      <c r="I21" s="1136"/>
      <c r="J21" s="1137"/>
      <c r="K21" s="1137"/>
      <c r="L21" s="1138"/>
      <c r="M21" s="1139"/>
      <c r="N21" s="1136"/>
      <c r="O21" s="1137"/>
      <c r="P21" s="1133"/>
      <c r="Q21" s="1133"/>
      <c r="R21" s="1133"/>
      <c r="S21" s="1133"/>
      <c r="T21" s="1140"/>
      <c r="U21" s="1136"/>
      <c r="V21" s="1137"/>
      <c r="W21" s="1138"/>
      <c r="X21" s="1136"/>
      <c r="Y21" s="1137"/>
      <c r="Z21" s="1131"/>
      <c r="AA21" s="1141"/>
    </row>
    <row r="22" spans="1:28" s="1111" customFormat="1" ht="30" customHeight="1" x14ac:dyDescent="0.2">
      <c r="A22" s="1129">
        <v>10</v>
      </c>
      <c r="B22" s="1130"/>
      <c r="C22" s="1131"/>
      <c r="D22" s="1132"/>
      <c r="E22" s="1133"/>
      <c r="F22" s="1133"/>
      <c r="G22" s="1134"/>
      <c r="H22" s="1135"/>
      <c r="I22" s="1136"/>
      <c r="J22" s="1137"/>
      <c r="K22" s="1137"/>
      <c r="L22" s="1138"/>
      <c r="M22" s="1139"/>
      <c r="N22" s="1136"/>
      <c r="O22" s="1137"/>
      <c r="P22" s="1133"/>
      <c r="Q22" s="1133"/>
      <c r="R22" s="1133"/>
      <c r="S22" s="1133"/>
      <c r="T22" s="1140"/>
      <c r="U22" s="1136"/>
      <c r="V22" s="1137"/>
      <c r="W22" s="1138"/>
      <c r="X22" s="1136"/>
      <c r="Y22" s="1137"/>
      <c r="Z22" s="1131"/>
      <c r="AA22" s="1141"/>
    </row>
    <row r="23" spans="1:28" s="1111" customFormat="1" ht="30" customHeight="1" thickBot="1" x14ac:dyDescent="0.25">
      <c r="A23" s="1142" t="s">
        <v>1285</v>
      </c>
      <c r="B23" s="1143"/>
      <c r="C23" s="1144"/>
      <c r="D23" s="1145"/>
      <c r="E23" s="1146"/>
      <c r="F23" s="1146"/>
      <c r="G23" s="1147"/>
      <c r="H23" s="1148"/>
      <c r="I23" s="1149"/>
      <c r="J23" s="1150"/>
      <c r="K23" s="1150"/>
      <c r="L23" s="1151"/>
      <c r="M23" s="1152"/>
      <c r="N23" s="1149"/>
      <c r="O23" s="1150"/>
      <c r="P23" s="1146"/>
      <c r="Q23" s="1146"/>
      <c r="R23" s="1146"/>
      <c r="S23" s="1146"/>
      <c r="T23" s="1153"/>
      <c r="U23" s="1149"/>
      <c r="V23" s="1150"/>
      <c r="W23" s="1151"/>
      <c r="X23" s="1149"/>
      <c r="Y23" s="1150"/>
      <c r="Z23" s="1144"/>
      <c r="AA23" s="1154"/>
    </row>
    <row r="24" spans="1:28" s="1111" customFormat="1" ht="12.6" customHeight="1" x14ac:dyDescent="0.2">
      <c r="A24" s="1155"/>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row>
    <row r="25" spans="1:28" s="1158" customFormat="1" ht="24" customHeight="1" x14ac:dyDescent="0.2">
      <c r="A25" s="2046" t="s">
        <v>1286</v>
      </c>
      <c r="B25" s="2047"/>
      <c r="C25" s="2047"/>
      <c r="D25" s="2047"/>
      <c r="E25" s="2047"/>
      <c r="F25" s="2047"/>
      <c r="G25" s="2047"/>
      <c r="H25" s="2047"/>
      <c r="I25" s="2047"/>
      <c r="J25" s="2047"/>
      <c r="K25" s="2047"/>
      <c r="L25" s="2047"/>
      <c r="M25" s="2047"/>
      <c r="N25" s="1157"/>
      <c r="O25" s="1157"/>
      <c r="P25" s="2048" t="s">
        <v>1724</v>
      </c>
      <c r="Q25" s="2049"/>
      <c r="R25" s="2049"/>
      <c r="S25" s="2049"/>
      <c r="T25" s="2049"/>
      <c r="U25" s="2049"/>
      <c r="V25" s="2049"/>
      <c r="W25" s="2049"/>
      <c r="X25" s="2049"/>
      <c r="Y25" s="2049"/>
      <c r="Z25" s="2049"/>
      <c r="AA25" s="2050"/>
    </row>
    <row r="26" spans="1:28" s="1158" customFormat="1" ht="24" customHeight="1" x14ac:dyDescent="0.2">
      <c r="A26" s="2051" t="s">
        <v>1287</v>
      </c>
      <c r="B26" s="2052"/>
      <c r="C26" s="2052"/>
      <c r="D26" s="2052"/>
      <c r="E26" s="2052"/>
      <c r="F26" s="2052"/>
      <c r="G26" s="2052"/>
      <c r="H26" s="2052"/>
      <c r="I26" s="2052"/>
      <c r="J26" s="2052"/>
      <c r="K26" s="2052"/>
      <c r="L26" s="2052"/>
      <c r="M26" s="2052"/>
      <c r="N26" s="1159"/>
      <c r="O26" s="1159"/>
      <c r="P26" s="2053" t="s">
        <v>1700</v>
      </c>
      <c r="Q26" s="2054"/>
      <c r="R26" s="2054"/>
      <c r="S26" s="2054"/>
      <c r="T26" s="2054"/>
      <c r="U26" s="2054"/>
      <c r="V26" s="2054"/>
      <c r="W26" s="2054"/>
      <c r="X26" s="2054"/>
      <c r="Y26" s="2054"/>
      <c r="Z26" s="2054"/>
      <c r="AA26" s="2055"/>
    </row>
    <row r="27" spans="1:28" s="1158" customFormat="1" ht="24" customHeight="1" x14ac:dyDescent="0.2">
      <c r="A27" s="2056" t="s">
        <v>1288</v>
      </c>
      <c r="B27" s="2052"/>
      <c r="C27" s="2052"/>
      <c r="D27" s="2052"/>
      <c r="E27" s="2052"/>
      <c r="F27" s="2052"/>
      <c r="G27" s="2052"/>
      <c r="H27" s="2052"/>
      <c r="I27" s="2052"/>
      <c r="J27" s="2052"/>
      <c r="K27" s="2052"/>
      <c r="L27" s="2052"/>
      <c r="M27" s="2052"/>
      <c r="N27" s="1159"/>
      <c r="O27" s="1159"/>
      <c r="P27" s="2054" t="s">
        <v>1671</v>
      </c>
      <c r="Q27" s="2054"/>
      <c r="R27" s="2054"/>
      <c r="S27" s="2054"/>
      <c r="T27" s="2054"/>
      <c r="U27" s="2054"/>
      <c r="V27" s="2054"/>
      <c r="W27" s="2054"/>
      <c r="X27" s="2054"/>
      <c r="Y27" s="2054"/>
      <c r="Z27" s="2054"/>
      <c r="AA27" s="2055"/>
      <c r="AB27" s="1160"/>
    </row>
    <row r="28" spans="1:28" s="1158" customFormat="1" ht="24" customHeight="1" x14ac:dyDescent="0.2">
      <c r="A28" s="2039" t="s">
        <v>1289</v>
      </c>
      <c r="B28" s="2040"/>
      <c r="C28" s="2040"/>
      <c r="D28" s="2040"/>
      <c r="E28" s="2040"/>
      <c r="F28" s="2040"/>
      <c r="G28" s="2040"/>
      <c r="H28" s="2040"/>
      <c r="I28" s="2040"/>
      <c r="J28" s="2040"/>
      <c r="K28" s="2040"/>
      <c r="L28" s="2040"/>
      <c r="M28" s="2040"/>
      <c r="N28" s="1161"/>
      <c r="O28" s="1161"/>
      <c r="P28" s="2041" t="s">
        <v>1563</v>
      </c>
      <c r="Q28" s="2042"/>
      <c r="R28" s="2042"/>
      <c r="S28" s="2042"/>
      <c r="T28" s="2042"/>
      <c r="U28" s="2042"/>
      <c r="V28" s="2042"/>
      <c r="W28" s="2042"/>
      <c r="X28" s="2042"/>
      <c r="Y28" s="2042"/>
      <c r="Z28" s="2042"/>
      <c r="AA28" s="2043"/>
      <c r="AB28" s="1160"/>
    </row>
    <row r="29" spans="1:28" s="1163" customFormat="1" ht="7.15" customHeight="1" x14ac:dyDescent="0.2">
      <c r="A29" s="2044" t="s">
        <v>1290</v>
      </c>
      <c r="B29" s="2044"/>
      <c r="C29" s="2044"/>
      <c r="D29" s="2044"/>
      <c r="E29" s="2044"/>
      <c r="F29" s="2044"/>
      <c r="G29" s="2044"/>
      <c r="H29" s="2044"/>
      <c r="I29" s="2044"/>
      <c r="J29" s="2044"/>
      <c r="K29" s="2044"/>
      <c r="L29" s="2044"/>
      <c r="M29" s="2044"/>
      <c r="N29" s="1162"/>
      <c r="O29" s="1162"/>
      <c r="P29" s="2045" t="s">
        <v>1290</v>
      </c>
      <c r="Q29" s="2045"/>
      <c r="R29" s="2045"/>
      <c r="S29" s="2045"/>
      <c r="T29" s="2045"/>
      <c r="U29" s="2045"/>
      <c r="V29" s="2045"/>
      <c r="W29" s="2045"/>
      <c r="X29" s="2045"/>
      <c r="Y29" s="2045"/>
      <c r="Z29" s="2045"/>
      <c r="AA29" s="2045"/>
    </row>
    <row r="30" spans="1:28" s="1111" customFormat="1" ht="15" customHeight="1" x14ac:dyDescent="0.2">
      <c r="A30" s="1164"/>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10"/>
      <c r="AB30" s="1165"/>
    </row>
    <row r="31" spans="1:28" s="1111" customFormat="1" ht="25.5" customHeight="1" x14ac:dyDescent="0.2">
      <c r="A31" s="1166"/>
      <c r="B31" s="1167"/>
      <c r="C31" s="1167"/>
      <c r="D31" s="1167"/>
      <c r="E31" s="1167"/>
      <c r="F31" s="1167"/>
      <c r="G31" s="1167"/>
      <c r="H31" s="1167"/>
      <c r="I31" s="1167"/>
      <c r="J31" s="1167"/>
      <c r="K31" s="1167"/>
      <c r="L31" s="1167"/>
      <c r="M31" s="1167"/>
      <c r="N31" s="1167"/>
      <c r="O31" s="1167"/>
      <c r="P31" s="1167"/>
      <c r="Q31" s="1167"/>
      <c r="R31" s="1167"/>
      <c r="S31" s="1167"/>
      <c r="T31" s="1167"/>
      <c r="U31" s="1167"/>
      <c r="V31" s="1167"/>
      <c r="W31" s="1167"/>
      <c r="X31" s="1167"/>
      <c r="Y31" s="1167"/>
      <c r="Z31" s="1167"/>
      <c r="AA31" s="1164"/>
    </row>
    <row r="32" spans="1:28" x14ac:dyDescent="0.2">
      <c r="A32" s="1168"/>
      <c r="B32" s="1168"/>
      <c r="C32" s="1168"/>
      <c r="D32" s="1168"/>
      <c r="E32" s="1168"/>
      <c r="F32" s="1168"/>
      <c r="G32" s="1168"/>
      <c r="H32" s="1168"/>
      <c r="I32" s="1168"/>
      <c r="J32" s="1168"/>
      <c r="K32" s="1168"/>
      <c r="L32" s="1168"/>
      <c r="M32" s="1168"/>
      <c r="N32" s="1168"/>
      <c r="O32" s="1168"/>
      <c r="P32" s="1168"/>
      <c r="Q32" s="1168"/>
      <c r="R32" s="1168"/>
      <c r="S32" s="1168"/>
      <c r="T32" s="1168"/>
      <c r="U32" s="1168"/>
      <c r="V32" s="1168"/>
      <c r="W32" s="1168"/>
      <c r="X32" s="1168"/>
      <c r="Y32" s="1168"/>
      <c r="Z32" s="1168"/>
      <c r="AA32" s="1167"/>
    </row>
    <row r="33" spans="1:27" x14ac:dyDescent="0.2">
      <c r="A33" s="1170"/>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row>
    <row r="34" spans="1:27" x14ac:dyDescent="0.2">
      <c r="A34" s="1164"/>
      <c r="B34" s="1164"/>
      <c r="C34" s="1164"/>
      <c r="D34" s="1164"/>
      <c r="E34" s="1164"/>
      <c r="F34" s="1164"/>
      <c r="G34" s="1164"/>
      <c r="H34" s="1164"/>
      <c r="I34" s="1164"/>
      <c r="J34" s="1164"/>
      <c r="K34" s="1164"/>
      <c r="L34" s="1164"/>
      <c r="M34" s="1164"/>
      <c r="N34" s="1164"/>
      <c r="O34" s="1164"/>
      <c r="P34" s="1164"/>
      <c r="Q34" s="1164"/>
      <c r="R34" s="1164"/>
      <c r="S34" s="1164"/>
      <c r="T34" s="1164"/>
      <c r="U34" s="1164"/>
      <c r="V34" s="1164"/>
      <c r="W34" s="1164"/>
      <c r="X34" s="1164"/>
      <c r="Y34" s="1164"/>
      <c r="Z34" s="1164"/>
      <c r="AA34" s="1168"/>
    </row>
    <row r="35" spans="1:27" x14ac:dyDescent="0.2">
      <c r="A35" s="1171"/>
      <c r="B35" s="1172"/>
      <c r="C35" s="1172"/>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1172"/>
      <c r="Z35" s="1172"/>
      <c r="AA35" s="1164"/>
    </row>
    <row r="36" spans="1:27" x14ac:dyDescent="0.2">
      <c r="A36" s="1172"/>
      <c r="B36" s="1172"/>
      <c r="C36" s="1172"/>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1172"/>
      <c r="Z36" s="1172"/>
      <c r="AA36" s="1172"/>
    </row>
    <row r="37" spans="1:27" x14ac:dyDescent="0.2">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row>
    <row r="38" spans="1:27" x14ac:dyDescent="0.2">
      <c r="A38" s="1173"/>
    </row>
    <row r="39" spans="1:27" x14ac:dyDescent="0.2">
      <c r="A39" s="1168"/>
      <c r="B39" s="1168"/>
      <c r="C39" s="1168"/>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row>
  </sheetData>
  <mergeCells count="33">
    <mergeCell ref="A28:M28"/>
    <mergeCell ref="P28:AA28"/>
    <mergeCell ref="A29:M29"/>
    <mergeCell ref="P29:AA29"/>
    <mergeCell ref="A25:M25"/>
    <mergeCell ref="P25:AA25"/>
    <mergeCell ref="A26:M26"/>
    <mergeCell ref="P26:AA26"/>
    <mergeCell ref="A27:M27"/>
    <mergeCell ref="P27:AA27"/>
    <mergeCell ref="X12:Z12"/>
    <mergeCell ref="X8:Z11"/>
    <mergeCell ref="B9:C11"/>
    <mergeCell ref="D9:G11"/>
    <mergeCell ref="H9:H11"/>
    <mergeCell ref="I9:L11"/>
    <mergeCell ref="N9:S11"/>
    <mergeCell ref="T9:T11"/>
    <mergeCell ref="B12:C12"/>
    <mergeCell ref="D12:G12"/>
    <mergeCell ref="I12:L12"/>
    <mergeCell ref="N12:T12"/>
    <mergeCell ref="U12:W12"/>
    <mergeCell ref="W1:X1"/>
    <mergeCell ref="A4:N4"/>
    <mergeCell ref="P4:AA4"/>
    <mergeCell ref="A7:A11"/>
    <mergeCell ref="B7:Z7"/>
    <mergeCell ref="AA7:AA10"/>
    <mergeCell ref="B8:L8"/>
    <mergeCell ref="M8:M11"/>
    <mergeCell ref="N8:T8"/>
    <mergeCell ref="U8:W11"/>
  </mergeCells>
  <printOptions horizontalCentered="1"/>
  <pageMargins left="0.25" right="0.25" top="0.25" bottom="0.25" header="0.3" footer="0.3"/>
  <pageSetup paperSize="9" scale="61" fitToHeight="0"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1918-4B81-44A5-B1E7-EA15FEB347C1}">
  <sheetPr>
    <tabColor rgb="FF00B050"/>
    <pageSetUpPr fitToPage="1"/>
  </sheetPr>
  <dimension ref="A1:Y34"/>
  <sheetViews>
    <sheetView rightToLeft="1" view="pageBreakPreview" topLeftCell="O8" zoomScale="60" zoomScaleNormal="85" workbookViewId="0">
      <selection activeCell="A90" sqref="A90"/>
    </sheetView>
  </sheetViews>
  <sheetFormatPr defaultRowHeight="14.25" x14ac:dyDescent="0.2"/>
  <cols>
    <col min="1" max="1" width="5.75" style="1110" customWidth="1"/>
    <col min="2" max="13" width="6.75" style="1110" customWidth="1"/>
    <col min="14" max="16" width="8.75" style="1110" customWidth="1"/>
    <col min="17" max="19" width="6.75" style="1110" customWidth="1"/>
    <col min="20" max="20" width="17.125" style="1110" customWidth="1"/>
    <col min="21" max="21" width="33.875" style="1110" customWidth="1"/>
    <col min="22" max="25" width="7.75" style="1110" customWidth="1"/>
    <col min="26" max="256" width="8.875" style="1169"/>
    <col min="257" max="257" width="5.75" style="1169" customWidth="1"/>
    <col min="258" max="269" width="6.75" style="1169" customWidth="1"/>
    <col min="270" max="272" width="8.75" style="1169" customWidth="1"/>
    <col min="273" max="275" width="6.75" style="1169" customWidth="1"/>
    <col min="276" max="276" width="17.125" style="1169" customWidth="1"/>
    <col min="277" max="277" width="33.875" style="1169" customWidth="1"/>
    <col min="278" max="281" width="7.75" style="1169" customWidth="1"/>
    <col min="282" max="512" width="8.875" style="1169"/>
    <col min="513" max="513" width="5.75" style="1169" customWidth="1"/>
    <col min="514" max="525" width="6.75" style="1169" customWidth="1"/>
    <col min="526" max="528" width="8.75" style="1169" customWidth="1"/>
    <col min="529" max="531" width="6.75" style="1169" customWidth="1"/>
    <col min="532" max="532" width="17.125" style="1169" customWidth="1"/>
    <col min="533" max="533" width="33.875" style="1169" customWidth="1"/>
    <col min="534" max="537" width="7.75" style="1169" customWidth="1"/>
    <col min="538" max="768" width="8.875" style="1169"/>
    <col min="769" max="769" width="5.75" style="1169" customWidth="1"/>
    <col min="770" max="781" width="6.75" style="1169" customWidth="1"/>
    <col min="782" max="784" width="8.75" style="1169" customWidth="1"/>
    <col min="785" max="787" width="6.75" style="1169" customWidth="1"/>
    <col min="788" max="788" width="17.125" style="1169" customWidth="1"/>
    <col min="789" max="789" width="33.875" style="1169" customWidth="1"/>
    <col min="790" max="793" width="7.75" style="1169" customWidth="1"/>
    <col min="794" max="1024" width="8.875" style="1169"/>
    <col min="1025" max="1025" width="5.75" style="1169" customWidth="1"/>
    <col min="1026" max="1037" width="6.75" style="1169" customWidth="1"/>
    <col min="1038" max="1040" width="8.75" style="1169" customWidth="1"/>
    <col min="1041" max="1043" width="6.75" style="1169" customWidth="1"/>
    <col min="1044" max="1044" width="17.125" style="1169" customWidth="1"/>
    <col min="1045" max="1045" width="33.875" style="1169" customWidth="1"/>
    <col min="1046" max="1049" width="7.75" style="1169" customWidth="1"/>
    <col min="1050" max="1280" width="8.875" style="1169"/>
    <col min="1281" max="1281" width="5.75" style="1169" customWidth="1"/>
    <col min="1282" max="1293" width="6.75" style="1169" customWidth="1"/>
    <col min="1294" max="1296" width="8.75" style="1169" customWidth="1"/>
    <col min="1297" max="1299" width="6.75" style="1169" customWidth="1"/>
    <col min="1300" max="1300" width="17.125" style="1169" customWidth="1"/>
    <col min="1301" max="1301" width="33.875" style="1169" customWidth="1"/>
    <col min="1302" max="1305" width="7.75" style="1169" customWidth="1"/>
    <col min="1306" max="1536" width="8.875" style="1169"/>
    <col min="1537" max="1537" width="5.75" style="1169" customWidth="1"/>
    <col min="1538" max="1549" width="6.75" style="1169" customWidth="1"/>
    <col min="1550" max="1552" width="8.75" style="1169" customWidth="1"/>
    <col min="1553" max="1555" width="6.75" style="1169" customWidth="1"/>
    <col min="1556" max="1556" width="17.125" style="1169" customWidth="1"/>
    <col min="1557" max="1557" width="33.875" style="1169" customWidth="1"/>
    <col min="1558" max="1561" width="7.75" style="1169" customWidth="1"/>
    <col min="1562" max="1792" width="8.875" style="1169"/>
    <col min="1793" max="1793" width="5.75" style="1169" customWidth="1"/>
    <col min="1794" max="1805" width="6.75" style="1169" customWidth="1"/>
    <col min="1806" max="1808" width="8.75" style="1169" customWidth="1"/>
    <col min="1809" max="1811" width="6.75" style="1169" customWidth="1"/>
    <col min="1812" max="1812" width="17.125" style="1169" customWidth="1"/>
    <col min="1813" max="1813" width="33.875" style="1169" customWidth="1"/>
    <col min="1814" max="1817" width="7.75" style="1169" customWidth="1"/>
    <col min="1818" max="2048" width="8.875" style="1169"/>
    <col min="2049" max="2049" width="5.75" style="1169" customWidth="1"/>
    <col min="2050" max="2061" width="6.75" style="1169" customWidth="1"/>
    <col min="2062" max="2064" width="8.75" style="1169" customWidth="1"/>
    <col min="2065" max="2067" width="6.75" style="1169" customWidth="1"/>
    <col min="2068" max="2068" width="17.125" style="1169" customWidth="1"/>
    <col min="2069" max="2069" width="33.875" style="1169" customWidth="1"/>
    <col min="2070" max="2073" width="7.75" style="1169" customWidth="1"/>
    <col min="2074" max="2304" width="8.875" style="1169"/>
    <col min="2305" max="2305" width="5.75" style="1169" customWidth="1"/>
    <col min="2306" max="2317" width="6.75" style="1169" customWidth="1"/>
    <col min="2318" max="2320" width="8.75" style="1169" customWidth="1"/>
    <col min="2321" max="2323" width="6.75" style="1169" customWidth="1"/>
    <col min="2324" max="2324" width="17.125" style="1169" customWidth="1"/>
    <col min="2325" max="2325" width="33.875" style="1169" customWidth="1"/>
    <col min="2326" max="2329" width="7.75" style="1169" customWidth="1"/>
    <col min="2330" max="2560" width="8.875" style="1169"/>
    <col min="2561" max="2561" width="5.75" style="1169" customWidth="1"/>
    <col min="2562" max="2573" width="6.75" style="1169" customWidth="1"/>
    <col min="2574" max="2576" width="8.75" style="1169" customWidth="1"/>
    <col min="2577" max="2579" width="6.75" style="1169" customWidth="1"/>
    <col min="2580" max="2580" width="17.125" style="1169" customWidth="1"/>
    <col min="2581" max="2581" width="33.875" style="1169" customWidth="1"/>
    <col min="2582" max="2585" width="7.75" style="1169" customWidth="1"/>
    <col min="2586" max="2816" width="8.875" style="1169"/>
    <col min="2817" max="2817" width="5.75" style="1169" customWidth="1"/>
    <col min="2818" max="2829" width="6.75" style="1169" customWidth="1"/>
    <col min="2830" max="2832" width="8.75" style="1169" customWidth="1"/>
    <col min="2833" max="2835" width="6.75" style="1169" customWidth="1"/>
    <col min="2836" max="2836" width="17.125" style="1169" customWidth="1"/>
    <col min="2837" max="2837" width="33.875" style="1169" customWidth="1"/>
    <col min="2838" max="2841" width="7.75" style="1169" customWidth="1"/>
    <col min="2842" max="3072" width="8.875" style="1169"/>
    <col min="3073" max="3073" width="5.75" style="1169" customWidth="1"/>
    <col min="3074" max="3085" width="6.75" style="1169" customWidth="1"/>
    <col min="3086" max="3088" width="8.75" style="1169" customWidth="1"/>
    <col min="3089" max="3091" width="6.75" style="1169" customWidth="1"/>
    <col min="3092" max="3092" width="17.125" style="1169" customWidth="1"/>
    <col min="3093" max="3093" width="33.875" style="1169" customWidth="1"/>
    <col min="3094" max="3097" width="7.75" style="1169" customWidth="1"/>
    <col min="3098" max="3328" width="8.875" style="1169"/>
    <col min="3329" max="3329" width="5.75" style="1169" customWidth="1"/>
    <col min="3330" max="3341" width="6.75" style="1169" customWidth="1"/>
    <col min="3342" max="3344" width="8.75" style="1169" customWidth="1"/>
    <col min="3345" max="3347" width="6.75" style="1169" customWidth="1"/>
    <col min="3348" max="3348" width="17.125" style="1169" customWidth="1"/>
    <col min="3349" max="3349" width="33.875" style="1169" customWidth="1"/>
    <col min="3350" max="3353" width="7.75" style="1169" customWidth="1"/>
    <col min="3354" max="3584" width="8.875" style="1169"/>
    <col min="3585" max="3585" width="5.75" style="1169" customWidth="1"/>
    <col min="3586" max="3597" width="6.75" style="1169" customWidth="1"/>
    <col min="3598" max="3600" width="8.75" style="1169" customWidth="1"/>
    <col min="3601" max="3603" width="6.75" style="1169" customWidth="1"/>
    <col min="3604" max="3604" width="17.125" style="1169" customWidth="1"/>
    <col min="3605" max="3605" width="33.875" style="1169" customWidth="1"/>
    <col min="3606" max="3609" width="7.75" style="1169" customWidth="1"/>
    <col min="3610" max="3840" width="8.875" style="1169"/>
    <col min="3841" max="3841" width="5.75" style="1169" customWidth="1"/>
    <col min="3842" max="3853" width="6.75" style="1169" customWidth="1"/>
    <col min="3854" max="3856" width="8.75" style="1169" customWidth="1"/>
    <col min="3857" max="3859" width="6.75" style="1169" customWidth="1"/>
    <col min="3860" max="3860" width="17.125" style="1169" customWidth="1"/>
    <col min="3861" max="3861" width="33.875" style="1169" customWidth="1"/>
    <col min="3862" max="3865" width="7.75" style="1169" customWidth="1"/>
    <col min="3866" max="4096" width="8.875" style="1169"/>
    <col min="4097" max="4097" width="5.75" style="1169" customWidth="1"/>
    <col min="4098" max="4109" width="6.75" style="1169" customWidth="1"/>
    <col min="4110" max="4112" width="8.75" style="1169" customWidth="1"/>
    <col min="4113" max="4115" width="6.75" style="1169" customWidth="1"/>
    <col min="4116" max="4116" width="17.125" style="1169" customWidth="1"/>
    <col min="4117" max="4117" width="33.875" style="1169" customWidth="1"/>
    <col min="4118" max="4121" width="7.75" style="1169" customWidth="1"/>
    <col min="4122" max="4352" width="8.875" style="1169"/>
    <col min="4353" max="4353" width="5.75" style="1169" customWidth="1"/>
    <col min="4354" max="4365" width="6.75" style="1169" customWidth="1"/>
    <col min="4366" max="4368" width="8.75" style="1169" customWidth="1"/>
    <col min="4369" max="4371" width="6.75" style="1169" customWidth="1"/>
    <col min="4372" max="4372" width="17.125" style="1169" customWidth="1"/>
    <col min="4373" max="4373" width="33.875" style="1169" customWidth="1"/>
    <col min="4374" max="4377" width="7.75" style="1169" customWidth="1"/>
    <col min="4378" max="4608" width="8.875" style="1169"/>
    <col min="4609" max="4609" width="5.75" style="1169" customWidth="1"/>
    <col min="4610" max="4621" width="6.75" style="1169" customWidth="1"/>
    <col min="4622" max="4624" width="8.75" style="1169" customWidth="1"/>
    <col min="4625" max="4627" width="6.75" style="1169" customWidth="1"/>
    <col min="4628" max="4628" width="17.125" style="1169" customWidth="1"/>
    <col min="4629" max="4629" width="33.875" style="1169" customWidth="1"/>
    <col min="4630" max="4633" width="7.75" style="1169" customWidth="1"/>
    <col min="4634" max="4864" width="8.875" style="1169"/>
    <col min="4865" max="4865" width="5.75" style="1169" customWidth="1"/>
    <col min="4866" max="4877" width="6.75" style="1169" customWidth="1"/>
    <col min="4878" max="4880" width="8.75" style="1169" customWidth="1"/>
    <col min="4881" max="4883" width="6.75" style="1169" customWidth="1"/>
    <col min="4884" max="4884" width="17.125" style="1169" customWidth="1"/>
    <col min="4885" max="4885" width="33.875" style="1169" customWidth="1"/>
    <col min="4886" max="4889" width="7.75" style="1169" customWidth="1"/>
    <col min="4890" max="5120" width="8.875" style="1169"/>
    <col min="5121" max="5121" width="5.75" style="1169" customWidth="1"/>
    <col min="5122" max="5133" width="6.75" style="1169" customWidth="1"/>
    <col min="5134" max="5136" width="8.75" style="1169" customWidth="1"/>
    <col min="5137" max="5139" width="6.75" style="1169" customWidth="1"/>
    <col min="5140" max="5140" width="17.125" style="1169" customWidth="1"/>
    <col min="5141" max="5141" width="33.875" style="1169" customWidth="1"/>
    <col min="5142" max="5145" width="7.75" style="1169" customWidth="1"/>
    <col min="5146" max="5376" width="8.875" style="1169"/>
    <col min="5377" max="5377" width="5.75" style="1169" customWidth="1"/>
    <col min="5378" max="5389" width="6.75" style="1169" customWidth="1"/>
    <col min="5390" max="5392" width="8.75" style="1169" customWidth="1"/>
    <col min="5393" max="5395" width="6.75" style="1169" customWidth="1"/>
    <col min="5396" max="5396" width="17.125" style="1169" customWidth="1"/>
    <col min="5397" max="5397" width="33.875" style="1169" customWidth="1"/>
    <col min="5398" max="5401" width="7.75" style="1169" customWidth="1"/>
    <col min="5402" max="5632" width="8.875" style="1169"/>
    <col min="5633" max="5633" width="5.75" style="1169" customWidth="1"/>
    <col min="5634" max="5645" width="6.75" style="1169" customWidth="1"/>
    <col min="5646" max="5648" width="8.75" style="1169" customWidth="1"/>
    <col min="5649" max="5651" width="6.75" style="1169" customWidth="1"/>
    <col min="5652" max="5652" width="17.125" style="1169" customWidth="1"/>
    <col min="5653" max="5653" width="33.875" style="1169" customWidth="1"/>
    <col min="5654" max="5657" width="7.75" style="1169" customWidth="1"/>
    <col min="5658" max="5888" width="8.875" style="1169"/>
    <col min="5889" max="5889" width="5.75" style="1169" customWidth="1"/>
    <col min="5890" max="5901" width="6.75" style="1169" customWidth="1"/>
    <col min="5902" max="5904" width="8.75" style="1169" customWidth="1"/>
    <col min="5905" max="5907" width="6.75" style="1169" customWidth="1"/>
    <col min="5908" max="5908" width="17.125" style="1169" customWidth="1"/>
    <col min="5909" max="5909" width="33.875" style="1169" customWidth="1"/>
    <col min="5910" max="5913" width="7.75" style="1169" customWidth="1"/>
    <col min="5914" max="6144" width="8.875" style="1169"/>
    <col min="6145" max="6145" width="5.75" style="1169" customWidth="1"/>
    <col min="6146" max="6157" width="6.75" style="1169" customWidth="1"/>
    <col min="6158" max="6160" width="8.75" style="1169" customWidth="1"/>
    <col min="6161" max="6163" width="6.75" style="1169" customWidth="1"/>
    <col min="6164" max="6164" width="17.125" style="1169" customWidth="1"/>
    <col min="6165" max="6165" width="33.875" style="1169" customWidth="1"/>
    <col min="6166" max="6169" width="7.75" style="1169" customWidth="1"/>
    <col min="6170" max="6400" width="8.875" style="1169"/>
    <col min="6401" max="6401" width="5.75" style="1169" customWidth="1"/>
    <col min="6402" max="6413" width="6.75" style="1169" customWidth="1"/>
    <col min="6414" max="6416" width="8.75" style="1169" customWidth="1"/>
    <col min="6417" max="6419" width="6.75" style="1169" customWidth="1"/>
    <col min="6420" max="6420" width="17.125" style="1169" customWidth="1"/>
    <col min="6421" max="6421" width="33.875" style="1169" customWidth="1"/>
    <col min="6422" max="6425" width="7.75" style="1169" customWidth="1"/>
    <col min="6426" max="6656" width="8.875" style="1169"/>
    <col min="6657" max="6657" width="5.75" style="1169" customWidth="1"/>
    <col min="6658" max="6669" width="6.75" style="1169" customWidth="1"/>
    <col min="6670" max="6672" width="8.75" style="1169" customWidth="1"/>
    <col min="6673" max="6675" width="6.75" style="1169" customWidth="1"/>
    <col min="6676" max="6676" width="17.125" style="1169" customWidth="1"/>
    <col min="6677" max="6677" width="33.875" style="1169" customWidth="1"/>
    <col min="6678" max="6681" width="7.75" style="1169" customWidth="1"/>
    <col min="6682" max="6912" width="8.875" style="1169"/>
    <col min="6913" max="6913" width="5.75" style="1169" customWidth="1"/>
    <col min="6914" max="6925" width="6.75" style="1169" customWidth="1"/>
    <col min="6926" max="6928" width="8.75" style="1169" customWidth="1"/>
    <col min="6929" max="6931" width="6.75" style="1169" customWidth="1"/>
    <col min="6932" max="6932" width="17.125" style="1169" customWidth="1"/>
    <col min="6933" max="6933" width="33.875" style="1169" customWidth="1"/>
    <col min="6934" max="6937" width="7.75" style="1169" customWidth="1"/>
    <col min="6938" max="7168" width="8.875" style="1169"/>
    <col min="7169" max="7169" width="5.75" style="1169" customWidth="1"/>
    <col min="7170" max="7181" width="6.75" style="1169" customWidth="1"/>
    <col min="7182" max="7184" width="8.75" style="1169" customWidth="1"/>
    <col min="7185" max="7187" width="6.75" style="1169" customWidth="1"/>
    <col min="7188" max="7188" width="17.125" style="1169" customWidth="1"/>
    <col min="7189" max="7189" width="33.875" style="1169" customWidth="1"/>
    <col min="7190" max="7193" width="7.75" style="1169" customWidth="1"/>
    <col min="7194" max="7424" width="8.875" style="1169"/>
    <col min="7425" max="7425" width="5.75" style="1169" customWidth="1"/>
    <col min="7426" max="7437" width="6.75" style="1169" customWidth="1"/>
    <col min="7438" max="7440" width="8.75" style="1169" customWidth="1"/>
    <col min="7441" max="7443" width="6.75" style="1169" customWidth="1"/>
    <col min="7444" max="7444" width="17.125" style="1169" customWidth="1"/>
    <col min="7445" max="7445" width="33.875" style="1169" customWidth="1"/>
    <col min="7446" max="7449" width="7.75" style="1169" customWidth="1"/>
    <col min="7450" max="7680" width="8.875" style="1169"/>
    <col min="7681" max="7681" width="5.75" style="1169" customWidth="1"/>
    <col min="7682" max="7693" width="6.75" style="1169" customWidth="1"/>
    <col min="7694" max="7696" width="8.75" style="1169" customWidth="1"/>
    <col min="7697" max="7699" width="6.75" style="1169" customWidth="1"/>
    <col min="7700" max="7700" width="17.125" style="1169" customWidth="1"/>
    <col min="7701" max="7701" width="33.875" style="1169" customWidth="1"/>
    <col min="7702" max="7705" width="7.75" style="1169" customWidth="1"/>
    <col min="7706" max="7936" width="8.875" style="1169"/>
    <col min="7937" max="7937" width="5.75" style="1169" customWidth="1"/>
    <col min="7938" max="7949" width="6.75" style="1169" customWidth="1"/>
    <col min="7950" max="7952" width="8.75" style="1169" customWidth="1"/>
    <col min="7953" max="7955" width="6.75" style="1169" customWidth="1"/>
    <col min="7956" max="7956" width="17.125" style="1169" customWidth="1"/>
    <col min="7957" max="7957" width="33.875" style="1169" customWidth="1"/>
    <col min="7958" max="7961" width="7.75" style="1169" customWidth="1"/>
    <col min="7962" max="8192" width="8.875" style="1169"/>
    <col min="8193" max="8193" width="5.75" style="1169" customWidth="1"/>
    <col min="8194" max="8205" width="6.75" style="1169" customWidth="1"/>
    <col min="8206" max="8208" width="8.75" style="1169" customWidth="1"/>
    <col min="8209" max="8211" width="6.75" style="1169" customWidth="1"/>
    <col min="8212" max="8212" width="17.125" style="1169" customWidth="1"/>
    <col min="8213" max="8213" width="33.875" style="1169" customWidth="1"/>
    <col min="8214" max="8217" width="7.75" style="1169" customWidth="1"/>
    <col min="8218" max="8448" width="8.875" style="1169"/>
    <col min="8449" max="8449" width="5.75" style="1169" customWidth="1"/>
    <col min="8450" max="8461" width="6.75" style="1169" customWidth="1"/>
    <col min="8462" max="8464" width="8.75" style="1169" customWidth="1"/>
    <col min="8465" max="8467" width="6.75" style="1169" customWidth="1"/>
    <col min="8468" max="8468" width="17.125" style="1169" customWidth="1"/>
    <col min="8469" max="8469" width="33.875" style="1169" customWidth="1"/>
    <col min="8470" max="8473" width="7.75" style="1169" customWidth="1"/>
    <col min="8474" max="8704" width="8.875" style="1169"/>
    <col min="8705" max="8705" width="5.75" style="1169" customWidth="1"/>
    <col min="8706" max="8717" width="6.75" style="1169" customWidth="1"/>
    <col min="8718" max="8720" width="8.75" style="1169" customWidth="1"/>
    <col min="8721" max="8723" width="6.75" style="1169" customWidth="1"/>
    <col min="8724" max="8724" width="17.125" style="1169" customWidth="1"/>
    <col min="8725" max="8725" width="33.875" style="1169" customWidth="1"/>
    <col min="8726" max="8729" width="7.75" style="1169" customWidth="1"/>
    <col min="8730" max="8960" width="8.875" style="1169"/>
    <col min="8961" max="8961" width="5.75" style="1169" customWidth="1"/>
    <col min="8962" max="8973" width="6.75" style="1169" customWidth="1"/>
    <col min="8974" max="8976" width="8.75" style="1169" customWidth="1"/>
    <col min="8977" max="8979" width="6.75" style="1169" customWidth="1"/>
    <col min="8980" max="8980" width="17.125" style="1169" customWidth="1"/>
    <col min="8981" max="8981" width="33.875" style="1169" customWidth="1"/>
    <col min="8982" max="8985" width="7.75" style="1169" customWidth="1"/>
    <col min="8986" max="9216" width="8.875" style="1169"/>
    <col min="9217" max="9217" width="5.75" style="1169" customWidth="1"/>
    <col min="9218" max="9229" width="6.75" style="1169" customWidth="1"/>
    <col min="9230" max="9232" width="8.75" style="1169" customWidth="1"/>
    <col min="9233" max="9235" width="6.75" style="1169" customWidth="1"/>
    <col min="9236" max="9236" width="17.125" style="1169" customWidth="1"/>
    <col min="9237" max="9237" width="33.875" style="1169" customWidth="1"/>
    <col min="9238" max="9241" width="7.75" style="1169" customWidth="1"/>
    <col min="9242" max="9472" width="8.875" style="1169"/>
    <col min="9473" max="9473" width="5.75" style="1169" customWidth="1"/>
    <col min="9474" max="9485" width="6.75" style="1169" customWidth="1"/>
    <col min="9486" max="9488" width="8.75" style="1169" customWidth="1"/>
    <col min="9489" max="9491" width="6.75" style="1169" customWidth="1"/>
    <col min="9492" max="9492" width="17.125" style="1169" customWidth="1"/>
    <col min="9493" max="9493" width="33.875" style="1169" customWidth="1"/>
    <col min="9494" max="9497" width="7.75" style="1169" customWidth="1"/>
    <col min="9498" max="9728" width="8.875" style="1169"/>
    <col min="9729" max="9729" width="5.75" style="1169" customWidth="1"/>
    <col min="9730" max="9741" width="6.75" style="1169" customWidth="1"/>
    <col min="9742" max="9744" width="8.75" style="1169" customWidth="1"/>
    <col min="9745" max="9747" width="6.75" style="1169" customWidth="1"/>
    <col min="9748" max="9748" width="17.125" style="1169" customWidth="1"/>
    <col min="9749" max="9749" width="33.875" style="1169" customWidth="1"/>
    <col min="9750" max="9753" width="7.75" style="1169" customWidth="1"/>
    <col min="9754" max="9984" width="8.875" style="1169"/>
    <col min="9985" max="9985" width="5.75" style="1169" customWidth="1"/>
    <col min="9986" max="9997" width="6.75" style="1169" customWidth="1"/>
    <col min="9998" max="10000" width="8.75" style="1169" customWidth="1"/>
    <col min="10001" max="10003" width="6.75" style="1169" customWidth="1"/>
    <col min="10004" max="10004" width="17.125" style="1169" customWidth="1"/>
    <col min="10005" max="10005" width="33.875" style="1169" customWidth="1"/>
    <col min="10006" max="10009" width="7.75" style="1169" customWidth="1"/>
    <col min="10010" max="10240" width="8.875" style="1169"/>
    <col min="10241" max="10241" width="5.75" style="1169" customWidth="1"/>
    <col min="10242" max="10253" width="6.75" style="1169" customWidth="1"/>
    <col min="10254" max="10256" width="8.75" style="1169" customWidth="1"/>
    <col min="10257" max="10259" width="6.75" style="1169" customWidth="1"/>
    <col min="10260" max="10260" width="17.125" style="1169" customWidth="1"/>
    <col min="10261" max="10261" width="33.875" style="1169" customWidth="1"/>
    <col min="10262" max="10265" width="7.75" style="1169" customWidth="1"/>
    <col min="10266" max="10496" width="8.875" style="1169"/>
    <col min="10497" max="10497" width="5.75" style="1169" customWidth="1"/>
    <col min="10498" max="10509" width="6.75" style="1169" customWidth="1"/>
    <col min="10510" max="10512" width="8.75" style="1169" customWidth="1"/>
    <col min="10513" max="10515" width="6.75" style="1169" customWidth="1"/>
    <col min="10516" max="10516" width="17.125" style="1169" customWidth="1"/>
    <col min="10517" max="10517" width="33.875" style="1169" customWidth="1"/>
    <col min="10518" max="10521" width="7.75" style="1169" customWidth="1"/>
    <col min="10522" max="10752" width="8.875" style="1169"/>
    <col min="10753" max="10753" width="5.75" style="1169" customWidth="1"/>
    <col min="10754" max="10765" width="6.75" style="1169" customWidth="1"/>
    <col min="10766" max="10768" width="8.75" style="1169" customWidth="1"/>
    <col min="10769" max="10771" width="6.75" style="1169" customWidth="1"/>
    <col min="10772" max="10772" width="17.125" style="1169" customWidth="1"/>
    <col min="10773" max="10773" width="33.875" style="1169" customWidth="1"/>
    <col min="10774" max="10777" width="7.75" style="1169" customWidth="1"/>
    <col min="10778" max="11008" width="8.875" style="1169"/>
    <col min="11009" max="11009" width="5.75" style="1169" customWidth="1"/>
    <col min="11010" max="11021" width="6.75" style="1169" customWidth="1"/>
    <col min="11022" max="11024" width="8.75" style="1169" customWidth="1"/>
    <col min="11025" max="11027" width="6.75" style="1169" customWidth="1"/>
    <col min="11028" max="11028" width="17.125" style="1169" customWidth="1"/>
    <col min="11029" max="11029" width="33.875" style="1169" customWidth="1"/>
    <col min="11030" max="11033" width="7.75" style="1169" customWidth="1"/>
    <col min="11034" max="11264" width="8.875" style="1169"/>
    <col min="11265" max="11265" width="5.75" style="1169" customWidth="1"/>
    <col min="11266" max="11277" width="6.75" style="1169" customWidth="1"/>
    <col min="11278" max="11280" width="8.75" style="1169" customWidth="1"/>
    <col min="11281" max="11283" width="6.75" style="1169" customWidth="1"/>
    <col min="11284" max="11284" width="17.125" style="1169" customWidth="1"/>
    <col min="11285" max="11285" width="33.875" style="1169" customWidth="1"/>
    <col min="11286" max="11289" width="7.75" style="1169" customWidth="1"/>
    <col min="11290" max="11520" width="8.875" style="1169"/>
    <col min="11521" max="11521" width="5.75" style="1169" customWidth="1"/>
    <col min="11522" max="11533" width="6.75" style="1169" customWidth="1"/>
    <col min="11534" max="11536" width="8.75" style="1169" customWidth="1"/>
    <col min="11537" max="11539" width="6.75" style="1169" customWidth="1"/>
    <col min="11540" max="11540" width="17.125" style="1169" customWidth="1"/>
    <col min="11541" max="11541" width="33.875" style="1169" customWidth="1"/>
    <col min="11542" max="11545" width="7.75" style="1169" customWidth="1"/>
    <col min="11546" max="11776" width="8.875" style="1169"/>
    <col min="11777" max="11777" width="5.75" style="1169" customWidth="1"/>
    <col min="11778" max="11789" width="6.75" style="1169" customWidth="1"/>
    <col min="11790" max="11792" width="8.75" style="1169" customWidth="1"/>
    <col min="11793" max="11795" width="6.75" style="1169" customWidth="1"/>
    <col min="11796" max="11796" width="17.125" style="1169" customWidth="1"/>
    <col min="11797" max="11797" width="33.875" style="1169" customWidth="1"/>
    <col min="11798" max="11801" width="7.75" style="1169" customWidth="1"/>
    <col min="11802" max="12032" width="8.875" style="1169"/>
    <col min="12033" max="12033" width="5.75" style="1169" customWidth="1"/>
    <col min="12034" max="12045" width="6.75" style="1169" customWidth="1"/>
    <col min="12046" max="12048" width="8.75" style="1169" customWidth="1"/>
    <col min="12049" max="12051" width="6.75" style="1169" customWidth="1"/>
    <col min="12052" max="12052" width="17.125" style="1169" customWidth="1"/>
    <col min="12053" max="12053" width="33.875" style="1169" customWidth="1"/>
    <col min="12054" max="12057" width="7.75" style="1169" customWidth="1"/>
    <col min="12058" max="12288" width="8.875" style="1169"/>
    <col min="12289" max="12289" width="5.75" style="1169" customWidth="1"/>
    <col min="12290" max="12301" width="6.75" style="1169" customWidth="1"/>
    <col min="12302" max="12304" width="8.75" style="1169" customWidth="1"/>
    <col min="12305" max="12307" width="6.75" style="1169" customWidth="1"/>
    <col min="12308" max="12308" width="17.125" style="1169" customWidth="1"/>
    <col min="12309" max="12309" width="33.875" style="1169" customWidth="1"/>
    <col min="12310" max="12313" width="7.75" style="1169" customWidth="1"/>
    <col min="12314" max="12544" width="8.875" style="1169"/>
    <col min="12545" max="12545" width="5.75" style="1169" customWidth="1"/>
    <col min="12546" max="12557" width="6.75" style="1169" customWidth="1"/>
    <col min="12558" max="12560" width="8.75" style="1169" customWidth="1"/>
    <col min="12561" max="12563" width="6.75" style="1169" customWidth="1"/>
    <col min="12564" max="12564" width="17.125" style="1169" customWidth="1"/>
    <col min="12565" max="12565" width="33.875" style="1169" customWidth="1"/>
    <col min="12566" max="12569" width="7.75" style="1169" customWidth="1"/>
    <col min="12570" max="12800" width="8.875" style="1169"/>
    <col min="12801" max="12801" width="5.75" style="1169" customWidth="1"/>
    <col min="12802" max="12813" width="6.75" style="1169" customWidth="1"/>
    <col min="12814" max="12816" width="8.75" style="1169" customWidth="1"/>
    <col min="12817" max="12819" width="6.75" style="1169" customWidth="1"/>
    <col min="12820" max="12820" width="17.125" style="1169" customWidth="1"/>
    <col min="12821" max="12821" width="33.875" style="1169" customWidth="1"/>
    <col min="12822" max="12825" width="7.75" style="1169" customWidth="1"/>
    <col min="12826" max="13056" width="8.875" style="1169"/>
    <col min="13057" max="13057" width="5.75" style="1169" customWidth="1"/>
    <col min="13058" max="13069" width="6.75" style="1169" customWidth="1"/>
    <col min="13070" max="13072" width="8.75" style="1169" customWidth="1"/>
    <col min="13073" max="13075" width="6.75" style="1169" customWidth="1"/>
    <col min="13076" max="13076" width="17.125" style="1169" customWidth="1"/>
    <col min="13077" max="13077" width="33.875" style="1169" customWidth="1"/>
    <col min="13078" max="13081" width="7.75" style="1169" customWidth="1"/>
    <col min="13082" max="13312" width="8.875" style="1169"/>
    <col min="13313" max="13313" width="5.75" style="1169" customWidth="1"/>
    <col min="13314" max="13325" width="6.75" style="1169" customWidth="1"/>
    <col min="13326" max="13328" width="8.75" style="1169" customWidth="1"/>
    <col min="13329" max="13331" width="6.75" style="1169" customWidth="1"/>
    <col min="13332" max="13332" width="17.125" style="1169" customWidth="1"/>
    <col min="13333" max="13333" width="33.875" style="1169" customWidth="1"/>
    <col min="13334" max="13337" width="7.75" style="1169" customWidth="1"/>
    <col min="13338" max="13568" width="8.875" style="1169"/>
    <col min="13569" max="13569" width="5.75" style="1169" customWidth="1"/>
    <col min="13570" max="13581" width="6.75" style="1169" customWidth="1"/>
    <col min="13582" max="13584" width="8.75" style="1169" customWidth="1"/>
    <col min="13585" max="13587" width="6.75" style="1169" customWidth="1"/>
    <col min="13588" max="13588" width="17.125" style="1169" customWidth="1"/>
    <col min="13589" max="13589" width="33.875" style="1169" customWidth="1"/>
    <col min="13590" max="13593" width="7.75" style="1169" customWidth="1"/>
    <col min="13594" max="13824" width="8.875" style="1169"/>
    <col min="13825" max="13825" width="5.75" style="1169" customWidth="1"/>
    <col min="13826" max="13837" width="6.75" style="1169" customWidth="1"/>
    <col min="13838" max="13840" width="8.75" style="1169" customWidth="1"/>
    <col min="13841" max="13843" width="6.75" style="1169" customWidth="1"/>
    <col min="13844" max="13844" width="17.125" style="1169" customWidth="1"/>
    <col min="13845" max="13845" width="33.875" style="1169" customWidth="1"/>
    <col min="13846" max="13849" width="7.75" style="1169" customWidth="1"/>
    <col min="13850" max="14080" width="8.875" style="1169"/>
    <col min="14081" max="14081" width="5.75" style="1169" customWidth="1"/>
    <col min="14082" max="14093" width="6.75" style="1169" customWidth="1"/>
    <col min="14094" max="14096" width="8.75" style="1169" customWidth="1"/>
    <col min="14097" max="14099" width="6.75" style="1169" customWidth="1"/>
    <col min="14100" max="14100" width="17.125" style="1169" customWidth="1"/>
    <col min="14101" max="14101" width="33.875" style="1169" customWidth="1"/>
    <col min="14102" max="14105" width="7.75" style="1169" customWidth="1"/>
    <col min="14106" max="14336" width="8.875" style="1169"/>
    <col min="14337" max="14337" width="5.75" style="1169" customWidth="1"/>
    <col min="14338" max="14349" width="6.75" style="1169" customWidth="1"/>
    <col min="14350" max="14352" width="8.75" style="1169" customWidth="1"/>
    <col min="14353" max="14355" width="6.75" style="1169" customWidth="1"/>
    <col min="14356" max="14356" width="17.125" style="1169" customWidth="1"/>
    <col min="14357" max="14357" width="33.875" style="1169" customWidth="1"/>
    <col min="14358" max="14361" width="7.75" style="1169" customWidth="1"/>
    <col min="14362" max="14592" width="8.875" style="1169"/>
    <col min="14593" max="14593" width="5.75" style="1169" customWidth="1"/>
    <col min="14594" max="14605" width="6.75" style="1169" customWidth="1"/>
    <col min="14606" max="14608" width="8.75" style="1169" customWidth="1"/>
    <col min="14609" max="14611" width="6.75" style="1169" customWidth="1"/>
    <col min="14612" max="14612" width="17.125" style="1169" customWidth="1"/>
    <col min="14613" max="14613" width="33.875" style="1169" customWidth="1"/>
    <col min="14614" max="14617" width="7.75" style="1169" customWidth="1"/>
    <col min="14618" max="14848" width="8.875" style="1169"/>
    <col min="14849" max="14849" width="5.75" style="1169" customWidth="1"/>
    <col min="14850" max="14861" width="6.75" style="1169" customWidth="1"/>
    <col min="14862" max="14864" width="8.75" style="1169" customWidth="1"/>
    <col min="14865" max="14867" width="6.75" style="1169" customWidth="1"/>
    <col min="14868" max="14868" width="17.125" style="1169" customWidth="1"/>
    <col min="14869" max="14869" width="33.875" style="1169" customWidth="1"/>
    <col min="14870" max="14873" width="7.75" style="1169" customWidth="1"/>
    <col min="14874" max="15104" width="8.875" style="1169"/>
    <col min="15105" max="15105" width="5.75" style="1169" customWidth="1"/>
    <col min="15106" max="15117" width="6.75" style="1169" customWidth="1"/>
    <col min="15118" max="15120" width="8.75" style="1169" customWidth="1"/>
    <col min="15121" max="15123" width="6.75" style="1169" customWidth="1"/>
    <col min="15124" max="15124" width="17.125" style="1169" customWidth="1"/>
    <col min="15125" max="15125" width="33.875" style="1169" customWidth="1"/>
    <col min="15126" max="15129" width="7.75" style="1169" customWidth="1"/>
    <col min="15130" max="15360" width="8.875" style="1169"/>
    <col min="15361" max="15361" width="5.75" style="1169" customWidth="1"/>
    <col min="15362" max="15373" width="6.75" style="1169" customWidth="1"/>
    <col min="15374" max="15376" width="8.75" style="1169" customWidth="1"/>
    <col min="15377" max="15379" width="6.75" style="1169" customWidth="1"/>
    <col min="15380" max="15380" width="17.125" style="1169" customWidth="1"/>
    <col min="15381" max="15381" width="33.875" style="1169" customWidth="1"/>
    <col min="15382" max="15385" width="7.75" style="1169" customWidth="1"/>
    <col min="15386" max="15616" width="8.875" style="1169"/>
    <col min="15617" max="15617" width="5.75" style="1169" customWidth="1"/>
    <col min="15618" max="15629" width="6.75" style="1169" customWidth="1"/>
    <col min="15630" max="15632" width="8.75" style="1169" customWidth="1"/>
    <col min="15633" max="15635" width="6.75" style="1169" customWidth="1"/>
    <col min="15636" max="15636" width="17.125" style="1169" customWidth="1"/>
    <col min="15637" max="15637" width="33.875" style="1169" customWidth="1"/>
    <col min="15638" max="15641" width="7.75" style="1169" customWidth="1"/>
    <col min="15642" max="15872" width="8.875" style="1169"/>
    <col min="15873" max="15873" width="5.75" style="1169" customWidth="1"/>
    <col min="15874" max="15885" width="6.75" style="1169" customWidth="1"/>
    <col min="15886" max="15888" width="8.75" style="1169" customWidth="1"/>
    <col min="15889" max="15891" width="6.75" style="1169" customWidth="1"/>
    <col min="15892" max="15892" width="17.125" style="1169" customWidth="1"/>
    <col min="15893" max="15893" width="33.875" style="1169" customWidth="1"/>
    <col min="15894" max="15897" width="7.75" style="1169" customWidth="1"/>
    <col min="15898" max="16128" width="8.875" style="1169"/>
    <col min="16129" max="16129" width="5.75" style="1169" customWidth="1"/>
    <col min="16130" max="16141" width="6.75" style="1169" customWidth="1"/>
    <col min="16142" max="16144" width="8.75" style="1169" customWidth="1"/>
    <col min="16145" max="16147" width="6.75" style="1169" customWidth="1"/>
    <col min="16148" max="16148" width="17.125" style="1169" customWidth="1"/>
    <col min="16149" max="16149" width="33.875" style="1169" customWidth="1"/>
    <col min="16150" max="16153" width="7.75" style="1169" customWidth="1"/>
    <col min="16154" max="16384" width="8.875" style="1169"/>
  </cols>
  <sheetData>
    <row r="1" spans="1:25" s="1109" customFormat="1" ht="31.5" customHeight="1" x14ac:dyDescent="0.2">
      <c r="B1" s="1110"/>
      <c r="C1" s="1110"/>
      <c r="D1" s="1111"/>
      <c r="E1" s="1110"/>
      <c r="F1" s="1110"/>
      <c r="G1" s="1110"/>
      <c r="H1" s="1110"/>
      <c r="I1" s="1110"/>
      <c r="J1" s="1110"/>
      <c r="K1" s="1110"/>
      <c r="L1" s="1110"/>
      <c r="M1" s="1110"/>
      <c r="N1" s="1110"/>
      <c r="O1" s="1110"/>
      <c r="P1" s="1110"/>
      <c r="Q1" s="1110"/>
      <c r="R1" s="1110"/>
      <c r="S1" s="1110"/>
      <c r="T1" s="1111"/>
      <c r="U1" s="2010" t="s">
        <v>1273</v>
      </c>
      <c r="V1" s="2010"/>
      <c r="W1" s="1110"/>
      <c r="X1" s="1110"/>
      <c r="Y1" s="1110"/>
    </row>
    <row r="2" spans="1:25" s="1109" customFormat="1" ht="31.5" customHeight="1" x14ac:dyDescent="0.2">
      <c r="B2" s="1110"/>
      <c r="C2" s="1110"/>
      <c r="D2" s="1111"/>
      <c r="E2" s="1110"/>
      <c r="F2" s="1110"/>
      <c r="G2" s="1110"/>
      <c r="H2" s="1110"/>
      <c r="N2" s="1110"/>
      <c r="O2" s="1110"/>
      <c r="P2" s="1110"/>
      <c r="Q2" s="1110"/>
      <c r="R2" s="1110"/>
      <c r="S2" s="1110"/>
      <c r="T2" s="1111"/>
      <c r="U2" s="1110"/>
      <c r="V2" s="1110"/>
      <c r="W2" s="1110"/>
      <c r="X2" s="1110"/>
      <c r="Y2" s="1110"/>
    </row>
    <row r="3" spans="1:25" s="1109" customFormat="1" ht="18" customHeight="1" x14ac:dyDescent="0.2">
      <c r="C3" s="1110"/>
      <c r="D3" s="1111"/>
      <c r="E3" s="1110"/>
      <c r="F3" s="1110"/>
      <c r="G3" s="1110"/>
      <c r="H3" s="1110"/>
      <c r="I3" s="1110"/>
      <c r="J3" s="1110"/>
      <c r="K3" s="1110"/>
      <c r="L3" s="1110"/>
      <c r="M3" s="1110"/>
      <c r="N3" s="1110"/>
      <c r="O3" s="1110"/>
      <c r="P3" s="1110"/>
      <c r="Q3" s="1110"/>
      <c r="R3" s="1110"/>
      <c r="S3" s="1110"/>
      <c r="T3" s="1111"/>
      <c r="U3" s="1110"/>
      <c r="V3" s="1110"/>
      <c r="W3" s="1110"/>
      <c r="X3" s="1110"/>
      <c r="Y3" s="1110"/>
    </row>
    <row r="4" spans="1:25" s="1109" customFormat="1" ht="30.75" customHeight="1" x14ac:dyDescent="0.2">
      <c r="A4" s="2011"/>
      <c r="B4" s="2011"/>
      <c r="C4" s="2011"/>
      <c r="D4" s="2011"/>
      <c r="E4" s="2011"/>
      <c r="F4" s="2011"/>
      <c r="G4" s="2011"/>
      <c r="H4" s="2011"/>
      <c r="I4" s="2011"/>
      <c r="J4" s="2011"/>
      <c r="K4" s="2011"/>
      <c r="L4" s="2011"/>
      <c r="M4" s="2011"/>
      <c r="N4" s="2011"/>
      <c r="O4" s="2011"/>
      <c r="Q4" s="2012"/>
      <c r="R4" s="2012"/>
      <c r="S4" s="2012"/>
      <c r="T4" s="2012"/>
      <c r="U4" s="2012"/>
      <c r="V4" s="2012"/>
      <c r="W4" s="2012"/>
      <c r="X4" s="2012"/>
      <c r="Y4" s="2012"/>
    </row>
    <row r="5" spans="1:25" s="1110" customFormat="1" ht="18" customHeight="1" x14ac:dyDescent="0.2">
      <c r="A5" s="1112"/>
      <c r="D5" s="1111"/>
      <c r="T5" s="1111"/>
    </row>
    <row r="6" spans="1:25" s="1110" customFormat="1" ht="18" customHeight="1" x14ac:dyDescent="0.2">
      <c r="A6" s="1112"/>
      <c r="D6" s="1111"/>
      <c r="T6" s="1111"/>
    </row>
    <row r="7" spans="1:25" s="1110" customFormat="1" ht="30" customHeight="1" x14ac:dyDescent="0.2">
      <c r="B7" s="2057" t="s">
        <v>1291</v>
      </c>
      <c r="C7" s="2058"/>
      <c r="D7" s="2058"/>
      <c r="E7" s="2059"/>
      <c r="F7" s="2060"/>
      <c r="G7" s="2060"/>
      <c r="H7" s="2060"/>
      <c r="I7" s="2060"/>
      <c r="J7" s="2060"/>
      <c r="K7" s="2061"/>
      <c r="L7" s="2062" t="s">
        <v>1292</v>
      </c>
      <c r="M7" s="2062"/>
      <c r="N7" s="2063"/>
      <c r="S7" s="2064" t="s">
        <v>1293</v>
      </c>
      <c r="T7" s="2065"/>
      <c r="U7" s="1174"/>
      <c r="V7" s="2066" t="s">
        <v>1294</v>
      </c>
      <c r="W7" s="2066"/>
      <c r="X7" s="2067"/>
    </row>
    <row r="8" spans="1:25" s="1110" customFormat="1" ht="10.5" customHeight="1" thickBot="1" x14ac:dyDescent="0.25">
      <c r="A8" s="1112"/>
      <c r="D8" s="1111"/>
      <c r="T8" s="1111"/>
    </row>
    <row r="9" spans="1:25" s="1111" customFormat="1" ht="34.5" customHeight="1" x14ac:dyDescent="0.2">
      <c r="A9" s="2068" t="s">
        <v>1546</v>
      </c>
      <c r="B9" s="2071" t="s">
        <v>1295</v>
      </c>
      <c r="C9" s="2071"/>
      <c r="D9" s="2071"/>
      <c r="E9" s="2071"/>
      <c r="F9" s="2071"/>
      <c r="G9" s="2071"/>
      <c r="H9" s="2071"/>
      <c r="I9" s="2071"/>
      <c r="J9" s="2071"/>
      <c r="K9" s="2071"/>
      <c r="L9" s="2071"/>
      <c r="M9" s="2071"/>
      <c r="N9" s="2071"/>
      <c r="O9" s="2071"/>
      <c r="P9" s="2071"/>
      <c r="Q9" s="2071"/>
      <c r="R9" s="2071"/>
      <c r="S9" s="2071"/>
      <c r="T9" s="2071"/>
      <c r="U9" s="2071"/>
      <c r="V9" s="2071"/>
      <c r="W9" s="2071"/>
      <c r="X9" s="2071"/>
      <c r="Y9" s="2072"/>
    </row>
    <row r="10" spans="1:25" s="1111" customFormat="1" ht="34.5" customHeight="1" x14ac:dyDescent="0.2">
      <c r="A10" s="2069"/>
      <c r="B10" s="2073" t="s">
        <v>1562</v>
      </c>
      <c r="C10" s="2074"/>
      <c r="D10" s="2074"/>
      <c r="E10" s="2074"/>
      <c r="F10" s="2074"/>
      <c r="G10" s="2074"/>
      <c r="H10" s="2074"/>
      <c r="I10" s="2074"/>
      <c r="J10" s="2074"/>
      <c r="K10" s="2074"/>
      <c r="L10" s="2074"/>
      <c r="M10" s="2074"/>
      <c r="N10" s="2074"/>
      <c r="O10" s="2074"/>
      <c r="P10" s="2074"/>
      <c r="Q10" s="2074" t="s">
        <v>1296</v>
      </c>
      <c r="R10" s="2074"/>
      <c r="S10" s="2074"/>
      <c r="T10" s="2074" t="s">
        <v>1297</v>
      </c>
      <c r="U10" s="2074" t="s">
        <v>1298</v>
      </c>
      <c r="V10" s="2074" t="s">
        <v>1299</v>
      </c>
      <c r="W10" s="2074"/>
      <c r="X10" s="2074" t="s">
        <v>1475</v>
      </c>
      <c r="Y10" s="2076"/>
    </row>
    <row r="11" spans="1:25" s="1111" customFormat="1" ht="27" customHeight="1" x14ac:dyDescent="0.2">
      <c r="A11" s="2069"/>
      <c r="B11" s="2078" t="s">
        <v>1279</v>
      </c>
      <c r="C11" s="2079"/>
      <c r="D11" s="2079" t="s">
        <v>1280</v>
      </c>
      <c r="E11" s="2079"/>
      <c r="F11" s="2079"/>
      <c r="G11" s="2079"/>
      <c r="H11" s="2079" t="s">
        <v>1300</v>
      </c>
      <c r="I11" s="2079"/>
      <c r="J11" s="2079"/>
      <c r="K11" s="2079"/>
      <c r="L11" s="2079" t="s">
        <v>1301</v>
      </c>
      <c r="M11" s="2079"/>
      <c r="N11" s="2079" t="s">
        <v>1547</v>
      </c>
      <c r="O11" s="2079"/>
      <c r="P11" s="2079"/>
      <c r="Q11" s="2074"/>
      <c r="R11" s="2074"/>
      <c r="S11" s="2074"/>
      <c r="T11" s="2074"/>
      <c r="U11" s="2074"/>
      <c r="V11" s="2074"/>
      <c r="W11" s="2074"/>
      <c r="X11" s="2074"/>
      <c r="Y11" s="2076"/>
    </row>
    <row r="12" spans="1:25" s="1111" customFormat="1" ht="39" customHeight="1" x14ac:dyDescent="0.2">
      <c r="A12" s="2069"/>
      <c r="B12" s="2078"/>
      <c r="C12" s="2079"/>
      <c r="D12" s="2079"/>
      <c r="E12" s="2079"/>
      <c r="F12" s="2079"/>
      <c r="G12" s="2079"/>
      <c r="H12" s="2079"/>
      <c r="I12" s="2079"/>
      <c r="J12" s="2079"/>
      <c r="K12" s="2079"/>
      <c r="L12" s="2079"/>
      <c r="M12" s="2079"/>
      <c r="N12" s="2079"/>
      <c r="O12" s="2079"/>
      <c r="P12" s="2079"/>
      <c r="Q12" s="2074"/>
      <c r="R12" s="2074"/>
      <c r="S12" s="2074"/>
      <c r="T12" s="2074"/>
      <c r="U12" s="2074"/>
      <c r="V12" s="2074"/>
      <c r="W12" s="2074"/>
      <c r="X12" s="2074"/>
      <c r="Y12" s="2076"/>
    </row>
    <row r="13" spans="1:25" s="1111" customFormat="1" ht="34.15" customHeight="1" thickBot="1" x14ac:dyDescent="0.25">
      <c r="A13" s="2070"/>
      <c r="B13" s="2080"/>
      <c r="C13" s="2081"/>
      <c r="D13" s="2081"/>
      <c r="E13" s="2081"/>
      <c r="F13" s="2081"/>
      <c r="G13" s="2081"/>
      <c r="H13" s="2081"/>
      <c r="I13" s="2081"/>
      <c r="J13" s="2081"/>
      <c r="K13" s="2081"/>
      <c r="L13" s="2081"/>
      <c r="M13" s="2081"/>
      <c r="N13" s="2081"/>
      <c r="O13" s="2081"/>
      <c r="P13" s="2081"/>
      <c r="Q13" s="2075"/>
      <c r="R13" s="2075"/>
      <c r="S13" s="2075"/>
      <c r="T13" s="2075"/>
      <c r="U13" s="2075"/>
      <c r="V13" s="2075"/>
      <c r="W13" s="2075"/>
      <c r="X13" s="2075"/>
      <c r="Y13" s="2077"/>
    </row>
    <row r="14" spans="1:25" s="1111" customFormat="1" ht="16.5" customHeight="1" thickBot="1" x14ac:dyDescent="0.25">
      <c r="A14" s="1175" t="s">
        <v>1285</v>
      </c>
      <c r="B14" s="2088">
        <v>1</v>
      </c>
      <c r="C14" s="2089"/>
      <c r="D14" s="2088">
        <v>2</v>
      </c>
      <c r="E14" s="2088"/>
      <c r="F14" s="2088"/>
      <c r="G14" s="2089"/>
      <c r="H14" s="2088">
        <v>3</v>
      </c>
      <c r="I14" s="2088"/>
      <c r="J14" s="2088"/>
      <c r="K14" s="2089"/>
      <c r="L14" s="2088">
        <v>4</v>
      </c>
      <c r="M14" s="2089"/>
      <c r="N14" s="2088">
        <v>5</v>
      </c>
      <c r="O14" s="2088"/>
      <c r="P14" s="2089"/>
      <c r="Q14" s="2088">
        <v>6</v>
      </c>
      <c r="R14" s="2088"/>
      <c r="S14" s="2089"/>
      <c r="T14" s="1176">
        <v>7</v>
      </c>
      <c r="U14" s="1177">
        <v>8</v>
      </c>
      <c r="V14" s="2090">
        <v>9</v>
      </c>
      <c r="W14" s="2089"/>
      <c r="X14" s="2090">
        <v>10</v>
      </c>
      <c r="Y14" s="2091"/>
    </row>
    <row r="15" spans="1:25" s="1111" customFormat="1" ht="30.6" customHeight="1" x14ac:dyDescent="0.2">
      <c r="A15" s="1178">
        <v>1</v>
      </c>
      <c r="B15" s="1179"/>
      <c r="C15" s="1180"/>
      <c r="D15" s="1181"/>
      <c r="E15" s="1182"/>
      <c r="F15" s="1182"/>
      <c r="G15" s="1180"/>
      <c r="H15" s="1181"/>
      <c r="I15" s="1182"/>
      <c r="J15" s="1182"/>
      <c r="K15" s="1180"/>
      <c r="L15" s="1181"/>
      <c r="M15" s="1180"/>
      <c r="N15" s="1183"/>
      <c r="O15" s="1184"/>
      <c r="P15" s="1185"/>
      <c r="Q15" s="1181"/>
      <c r="R15" s="1182"/>
      <c r="S15" s="1180"/>
      <c r="T15" s="1186"/>
      <c r="U15" s="1187"/>
      <c r="V15" s="1181"/>
      <c r="W15" s="1180"/>
      <c r="X15" s="1181"/>
      <c r="Y15" s="1188"/>
    </row>
    <row r="16" spans="1:25" s="1111" customFormat="1" ht="30.6" customHeight="1" x14ac:dyDescent="0.2">
      <c r="A16" s="1189">
        <v>2</v>
      </c>
      <c r="B16" s="1130"/>
      <c r="C16" s="1138"/>
      <c r="D16" s="1136"/>
      <c r="E16" s="1137"/>
      <c r="F16" s="1137"/>
      <c r="G16" s="1138"/>
      <c r="H16" s="1136"/>
      <c r="I16" s="1137"/>
      <c r="J16" s="1137"/>
      <c r="K16" s="1138"/>
      <c r="L16" s="1136"/>
      <c r="M16" s="1138"/>
      <c r="N16" s="1190"/>
      <c r="O16" s="1191"/>
      <c r="P16" s="1192"/>
      <c r="Q16" s="1136"/>
      <c r="R16" s="1137"/>
      <c r="S16" s="1138"/>
      <c r="T16" s="1193"/>
      <c r="U16" s="1194"/>
      <c r="V16" s="1136"/>
      <c r="W16" s="1138"/>
      <c r="X16" s="1136"/>
      <c r="Y16" s="1195"/>
    </row>
    <row r="17" spans="1:25" s="1111" customFormat="1" ht="30.6" customHeight="1" x14ac:dyDescent="0.2">
      <c r="A17" s="1189">
        <v>3</v>
      </c>
      <c r="B17" s="1130"/>
      <c r="C17" s="1138"/>
      <c r="D17" s="1136"/>
      <c r="E17" s="1137"/>
      <c r="F17" s="1137"/>
      <c r="G17" s="1138"/>
      <c r="H17" s="1136"/>
      <c r="I17" s="1137"/>
      <c r="J17" s="1137"/>
      <c r="K17" s="1138"/>
      <c r="L17" s="1136"/>
      <c r="M17" s="1138"/>
      <c r="N17" s="1190"/>
      <c r="O17" s="1191"/>
      <c r="P17" s="1192"/>
      <c r="Q17" s="1136"/>
      <c r="R17" s="1137"/>
      <c r="S17" s="1138"/>
      <c r="T17" s="1193"/>
      <c r="U17" s="1194"/>
      <c r="V17" s="1136"/>
      <c r="W17" s="1138"/>
      <c r="X17" s="1136"/>
      <c r="Y17" s="1195"/>
    </row>
    <row r="18" spans="1:25" s="1111" customFormat="1" ht="30.6" customHeight="1" x14ac:dyDescent="0.2">
      <c r="A18" s="1189">
        <v>4</v>
      </c>
      <c r="B18" s="1130"/>
      <c r="C18" s="1138"/>
      <c r="D18" s="1136"/>
      <c r="E18" s="1137"/>
      <c r="F18" s="1137"/>
      <c r="G18" s="1138"/>
      <c r="H18" s="1136"/>
      <c r="I18" s="1137"/>
      <c r="J18" s="1137"/>
      <c r="K18" s="1138"/>
      <c r="L18" s="1136"/>
      <c r="M18" s="1138"/>
      <c r="N18" s="1190"/>
      <c r="O18" s="1191"/>
      <c r="P18" s="1192"/>
      <c r="Q18" s="1136"/>
      <c r="R18" s="1137"/>
      <c r="S18" s="1138"/>
      <c r="T18" s="1193"/>
      <c r="U18" s="1194"/>
      <c r="V18" s="1136"/>
      <c r="W18" s="1138"/>
      <c r="X18" s="1136"/>
      <c r="Y18" s="1195"/>
    </row>
    <row r="19" spans="1:25" s="1111" customFormat="1" ht="30.6" customHeight="1" x14ac:dyDescent="0.2">
      <c r="A19" s="1189">
        <v>5</v>
      </c>
      <c r="B19" s="1130"/>
      <c r="C19" s="1138"/>
      <c r="D19" s="1136"/>
      <c r="E19" s="1137"/>
      <c r="F19" s="1137"/>
      <c r="G19" s="1138"/>
      <c r="H19" s="1136"/>
      <c r="I19" s="1137"/>
      <c r="J19" s="1137"/>
      <c r="K19" s="1138"/>
      <c r="L19" s="1136"/>
      <c r="M19" s="1138"/>
      <c r="N19" s="1190"/>
      <c r="O19" s="1191"/>
      <c r="P19" s="1192"/>
      <c r="Q19" s="1136"/>
      <c r="R19" s="1137"/>
      <c r="S19" s="1138"/>
      <c r="T19" s="1193"/>
      <c r="U19" s="1194"/>
      <c r="V19" s="1136"/>
      <c r="W19" s="1138"/>
      <c r="X19" s="1136"/>
      <c r="Y19" s="1195"/>
    </row>
    <row r="20" spans="1:25" s="1111" customFormat="1" ht="30.6" customHeight="1" x14ac:dyDescent="0.2">
      <c r="A20" s="1189">
        <v>6</v>
      </c>
      <c r="B20" s="1130"/>
      <c r="C20" s="1138"/>
      <c r="D20" s="1136"/>
      <c r="E20" s="1137"/>
      <c r="F20" s="1137"/>
      <c r="G20" s="1138"/>
      <c r="H20" s="1136"/>
      <c r="I20" s="1137"/>
      <c r="J20" s="1137"/>
      <c r="K20" s="1138"/>
      <c r="L20" s="1136"/>
      <c r="M20" s="1138"/>
      <c r="N20" s="1190"/>
      <c r="O20" s="1191"/>
      <c r="P20" s="1192"/>
      <c r="Q20" s="1136"/>
      <c r="R20" s="1137"/>
      <c r="S20" s="1138"/>
      <c r="T20" s="1193"/>
      <c r="U20" s="1194"/>
      <c r="V20" s="1136"/>
      <c r="W20" s="1138"/>
      <c r="X20" s="1136"/>
      <c r="Y20" s="1195"/>
    </row>
    <row r="21" spans="1:25" s="1111" customFormat="1" ht="30.6" customHeight="1" x14ac:dyDescent="0.2">
      <c r="A21" s="1189">
        <v>7</v>
      </c>
      <c r="B21" s="1130"/>
      <c r="C21" s="1138"/>
      <c r="D21" s="1136"/>
      <c r="E21" s="1137"/>
      <c r="F21" s="1137"/>
      <c r="G21" s="1138"/>
      <c r="H21" s="1136"/>
      <c r="I21" s="1137"/>
      <c r="J21" s="1137"/>
      <c r="K21" s="1138"/>
      <c r="L21" s="1136"/>
      <c r="M21" s="1138"/>
      <c r="N21" s="1190"/>
      <c r="O21" s="1191"/>
      <c r="P21" s="1192"/>
      <c r="Q21" s="1136"/>
      <c r="R21" s="1137"/>
      <c r="S21" s="1138"/>
      <c r="T21" s="1193"/>
      <c r="U21" s="1194"/>
      <c r="V21" s="1136"/>
      <c r="W21" s="1138"/>
      <c r="X21" s="1136"/>
      <c r="Y21" s="1195"/>
    </row>
    <row r="22" spans="1:25" s="1111" customFormat="1" ht="30.6" customHeight="1" x14ac:dyDescent="0.2">
      <c r="A22" s="1189">
        <v>8</v>
      </c>
      <c r="B22" s="1130"/>
      <c r="C22" s="1138"/>
      <c r="D22" s="1136"/>
      <c r="E22" s="1137"/>
      <c r="F22" s="1137"/>
      <c r="G22" s="1138"/>
      <c r="H22" s="1136"/>
      <c r="I22" s="1137"/>
      <c r="J22" s="1137"/>
      <c r="K22" s="1138"/>
      <c r="L22" s="1136"/>
      <c r="M22" s="1138"/>
      <c r="N22" s="1190"/>
      <c r="O22" s="1191"/>
      <c r="P22" s="1192"/>
      <c r="Q22" s="1136"/>
      <c r="R22" s="1137"/>
      <c r="S22" s="1138"/>
      <c r="T22" s="1193"/>
      <c r="U22" s="1194"/>
      <c r="V22" s="1136"/>
      <c r="W22" s="1138"/>
      <c r="X22" s="1136"/>
      <c r="Y22" s="1195"/>
    </row>
    <row r="23" spans="1:25" s="1111" customFormat="1" ht="30.6" customHeight="1" x14ac:dyDescent="0.2">
      <c r="A23" s="1189">
        <v>9</v>
      </c>
      <c r="B23" s="1130"/>
      <c r="C23" s="1138"/>
      <c r="D23" s="1136"/>
      <c r="E23" s="1137"/>
      <c r="F23" s="1137"/>
      <c r="G23" s="1138"/>
      <c r="H23" s="1136"/>
      <c r="I23" s="1137"/>
      <c r="J23" s="1137"/>
      <c r="K23" s="1138"/>
      <c r="L23" s="1136"/>
      <c r="M23" s="1138"/>
      <c r="N23" s="1190"/>
      <c r="O23" s="1191"/>
      <c r="P23" s="1192"/>
      <c r="Q23" s="1136"/>
      <c r="R23" s="1137"/>
      <c r="S23" s="1138"/>
      <c r="T23" s="1193"/>
      <c r="U23" s="1194"/>
      <c r="V23" s="1136"/>
      <c r="W23" s="1138"/>
      <c r="X23" s="1136"/>
      <c r="Y23" s="1195"/>
    </row>
    <row r="24" spans="1:25" s="1111" customFormat="1" ht="30.6" customHeight="1" x14ac:dyDescent="0.2">
      <c r="A24" s="1189">
        <v>10</v>
      </c>
      <c r="B24" s="1130"/>
      <c r="C24" s="1138"/>
      <c r="D24" s="1136"/>
      <c r="E24" s="1137"/>
      <c r="F24" s="1137"/>
      <c r="G24" s="1138"/>
      <c r="H24" s="1136"/>
      <c r="I24" s="1137"/>
      <c r="J24" s="1137"/>
      <c r="K24" s="1138"/>
      <c r="L24" s="1136"/>
      <c r="M24" s="1138"/>
      <c r="N24" s="1190"/>
      <c r="O24" s="1191"/>
      <c r="P24" s="1192"/>
      <c r="Q24" s="1136"/>
      <c r="R24" s="1137"/>
      <c r="S24" s="1138"/>
      <c r="T24" s="1193"/>
      <c r="U24" s="1194"/>
      <c r="V24" s="1136"/>
      <c r="W24" s="1138"/>
      <c r="X24" s="1136"/>
      <c r="Y24" s="1195"/>
    </row>
    <row r="25" spans="1:25" s="1111" customFormat="1" ht="30.6" customHeight="1" thickBot="1" x14ac:dyDescent="0.25">
      <c r="A25" s="1196" t="s">
        <v>1285</v>
      </c>
      <c r="B25" s="1143"/>
      <c r="C25" s="1151"/>
      <c r="D25" s="1149"/>
      <c r="E25" s="1150"/>
      <c r="F25" s="1150"/>
      <c r="G25" s="1151"/>
      <c r="H25" s="1149"/>
      <c r="I25" s="1150"/>
      <c r="J25" s="1150"/>
      <c r="K25" s="1151"/>
      <c r="L25" s="1149"/>
      <c r="M25" s="1151"/>
      <c r="N25" s="1197"/>
      <c r="O25" s="1198"/>
      <c r="P25" s="1199"/>
      <c r="Q25" s="1149"/>
      <c r="R25" s="1150"/>
      <c r="S25" s="1151"/>
      <c r="T25" s="1200"/>
      <c r="U25" s="1201"/>
      <c r="V25" s="1149"/>
      <c r="W25" s="1151"/>
      <c r="X25" s="1149"/>
      <c r="Y25" s="1202"/>
    </row>
    <row r="26" spans="1:25" s="1111" customFormat="1" ht="12.6" customHeight="1" x14ac:dyDescent="0.2">
      <c r="A26" s="1155"/>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row>
    <row r="27" spans="1:25" s="1158" customFormat="1" ht="34.9" customHeight="1" x14ac:dyDescent="0.2">
      <c r="A27" s="2092" t="s">
        <v>1302</v>
      </c>
      <c r="B27" s="2093"/>
      <c r="C27" s="2093"/>
      <c r="D27" s="2093"/>
      <c r="E27" s="2093"/>
      <c r="F27" s="2093"/>
      <c r="G27" s="2093"/>
      <c r="H27" s="2093"/>
      <c r="I27" s="2093"/>
      <c r="J27" s="2093"/>
      <c r="K27" s="2093"/>
      <c r="L27" s="2093"/>
      <c r="M27" s="2093"/>
      <c r="N27" s="2093"/>
      <c r="O27" s="2093"/>
      <c r="P27" s="2094" t="s">
        <v>1723</v>
      </c>
      <c r="Q27" s="2095"/>
      <c r="R27" s="2095"/>
      <c r="S27" s="2095"/>
      <c r="T27" s="2095"/>
      <c r="U27" s="2095"/>
      <c r="V27" s="2095"/>
      <c r="W27" s="2095"/>
      <c r="X27" s="2095"/>
      <c r="Y27" s="2096"/>
    </row>
    <row r="28" spans="1:25" s="1158" customFormat="1" ht="48" customHeight="1" x14ac:dyDescent="0.2">
      <c r="A28" s="2097" t="s">
        <v>1303</v>
      </c>
      <c r="B28" s="2098"/>
      <c r="C28" s="2098"/>
      <c r="D28" s="2098"/>
      <c r="E28" s="2098"/>
      <c r="F28" s="2098"/>
      <c r="G28" s="2098"/>
      <c r="H28" s="2098"/>
      <c r="I28" s="2098"/>
      <c r="J28" s="2098"/>
      <c r="K28" s="2098"/>
      <c r="L28" s="2098"/>
      <c r="M28" s="2098"/>
      <c r="N28" s="2098"/>
      <c r="O28" s="2098"/>
      <c r="P28" s="2099" t="s">
        <v>1566</v>
      </c>
      <c r="Q28" s="2099"/>
      <c r="R28" s="2099"/>
      <c r="S28" s="2099"/>
      <c r="T28" s="2099"/>
      <c r="U28" s="2099"/>
      <c r="V28" s="2099"/>
      <c r="W28" s="2099"/>
      <c r="X28" s="2099"/>
      <c r="Y28" s="2100"/>
    </row>
    <row r="29" spans="1:25" s="1158" customFormat="1" ht="34.9" customHeight="1" x14ac:dyDescent="0.2">
      <c r="A29" s="2082" t="s">
        <v>1304</v>
      </c>
      <c r="B29" s="2083"/>
      <c r="C29" s="2083"/>
      <c r="D29" s="2083"/>
      <c r="E29" s="2083"/>
      <c r="F29" s="2083"/>
      <c r="G29" s="2083"/>
      <c r="H29" s="2083"/>
      <c r="I29" s="2083"/>
      <c r="J29" s="2083"/>
      <c r="K29" s="2083"/>
      <c r="L29" s="2083"/>
      <c r="M29" s="2083"/>
      <c r="N29" s="2083"/>
      <c r="O29" s="2083"/>
      <c r="P29" s="2084" t="s">
        <v>1539</v>
      </c>
      <c r="Q29" s="2084"/>
      <c r="R29" s="2084"/>
      <c r="S29" s="2084"/>
      <c r="T29" s="2084"/>
      <c r="U29" s="2084"/>
      <c r="V29" s="2084"/>
      <c r="W29" s="2084"/>
      <c r="X29" s="2084"/>
      <c r="Y29" s="2085"/>
    </row>
    <row r="30" spans="1:25" s="1158" customFormat="1" ht="12" customHeight="1" x14ac:dyDescent="0.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row>
    <row r="31" spans="1:25" s="1163" customFormat="1" ht="7.15" customHeight="1" x14ac:dyDescent="0.2">
      <c r="A31" s="2087" t="s">
        <v>1290</v>
      </c>
      <c r="B31" s="2087"/>
      <c r="C31" s="2087"/>
      <c r="D31" s="2087"/>
      <c r="E31" s="2087"/>
      <c r="F31" s="2087"/>
      <c r="G31" s="2087"/>
      <c r="H31" s="2087"/>
      <c r="I31" s="2087"/>
      <c r="J31" s="2087"/>
      <c r="K31" s="2087"/>
      <c r="L31" s="2087"/>
      <c r="M31" s="2087"/>
      <c r="N31" s="2087"/>
      <c r="O31" s="2087"/>
      <c r="P31" s="2087"/>
      <c r="Q31" s="2087"/>
      <c r="R31" s="2087"/>
      <c r="S31" s="2087"/>
      <c r="T31" s="2087"/>
      <c r="U31" s="2087"/>
      <c r="V31" s="1203"/>
      <c r="W31" s="1203"/>
      <c r="X31" s="1203"/>
      <c r="Y31" s="1203"/>
    </row>
    <row r="32" spans="1:25" ht="14.45" customHeight="1" x14ac:dyDescent="0.2">
      <c r="B32" s="1204"/>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row>
    <row r="33" spans="2:25" ht="14.45" customHeight="1" x14ac:dyDescent="0.2">
      <c r="B33" s="1204"/>
      <c r="C33" s="1204"/>
      <c r="D33" s="1204"/>
      <c r="E33" s="1204"/>
      <c r="F33" s="1204"/>
      <c r="G33" s="1204"/>
      <c r="H33" s="1204"/>
      <c r="I33" s="1204"/>
      <c r="J33" s="1204"/>
      <c r="K33" s="1204"/>
      <c r="L33" s="1204"/>
      <c r="M33" s="1204"/>
      <c r="N33" s="1204"/>
      <c r="O33" s="1204"/>
      <c r="P33" s="1204"/>
      <c r="Q33" s="1204"/>
      <c r="R33" s="1204"/>
      <c r="S33" s="1204"/>
      <c r="T33" s="1204"/>
      <c r="U33" s="1204"/>
      <c r="V33" s="1204"/>
      <c r="W33" s="1204"/>
      <c r="X33" s="1204"/>
      <c r="Y33" s="1204"/>
    </row>
    <row r="34" spans="2:25" ht="14.45" customHeight="1" x14ac:dyDescent="0.2">
      <c r="B34" s="1204"/>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row>
  </sheetData>
  <mergeCells count="37">
    <mergeCell ref="A29:O29"/>
    <mergeCell ref="P29:Y29"/>
    <mergeCell ref="A30:Y30"/>
    <mergeCell ref="A31:U31"/>
    <mergeCell ref="Q14:S14"/>
    <mergeCell ref="V14:W14"/>
    <mergeCell ref="X14:Y14"/>
    <mergeCell ref="A27:O27"/>
    <mergeCell ref="P27:Y27"/>
    <mergeCell ref="A28:O28"/>
    <mergeCell ref="P28:Y28"/>
    <mergeCell ref="B14:C14"/>
    <mergeCell ref="D14:G14"/>
    <mergeCell ref="H14:K14"/>
    <mergeCell ref="L14:M14"/>
    <mergeCell ref="N14:P14"/>
    <mergeCell ref="A9:A13"/>
    <mergeCell ref="B9:Y9"/>
    <mergeCell ref="B10:P10"/>
    <mergeCell ref="Q10:S13"/>
    <mergeCell ref="T10:T13"/>
    <mergeCell ref="U10:U13"/>
    <mergeCell ref="V10:W13"/>
    <mergeCell ref="X10:Y13"/>
    <mergeCell ref="B11:C13"/>
    <mergeCell ref="D11:G13"/>
    <mergeCell ref="H11:K13"/>
    <mergeCell ref="L11:M13"/>
    <mergeCell ref="N11:P13"/>
    <mergeCell ref="U1:V1"/>
    <mergeCell ref="A4:O4"/>
    <mergeCell ref="Q4:Y4"/>
    <mergeCell ref="B7:D7"/>
    <mergeCell ref="E7:K7"/>
    <mergeCell ref="L7:N7"/>
    <mergeCell ref="S7:T7"/>
    <mergeCell ref="V7:X7"/>
  </mergeCells>
  <printOptions horizontalCentered="1"/>
  <pageMargins left="0.25" right="0.25" top="0.25" bottom="0.25" header="0.3" footer="0.3"/>
  <pageSetup paperSize="9" scale="61" fitToHeight="0" orientation="landscape" r:id="rId1"/>
  <rowBreaks count="1" manualBreakCount="1">
    <brk id="30" max="24" man="1"/>
  </row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811D-602E-4EBB-B523-62858DBD157D}">
  <sheetPr>
    <tabColor rgb="FF00B050"/>
    <pageSetUpPr fitToPage="1"/>
  </sheetPr>
  <dimension ref="A1:AE37"/>
  <sheetViews>
    <sheetView rightToLeft="1" view="pageBreakPreview" topLeftCell="E1" zoomScale="60" zoomScaleNormal="85" workbookViewId="0">
      <selection activeCell="A90" sqref="A90"/>
    </sheetView>
  </sheetViews>
  <sheetFormatPr defaultRowHeight="14.25" x14ac:dyDescent="0.2"/>
  <cols>
    <col min="1" max="1" width="5.75" style="1110" customWidth="1"/>
    <col min="2" max="20" width="6.125" style="1110" customWidth="1"/>
    <col min="21" max="21" width="14.625" style="1110" customWidth="1"/>
    <col min="22" max="25" width="10.125" style="1110" customWidth="1"/>
    <col min="26" max="26" width="14.25" style="1110" customWidth="1"/>
    <col min="27" max="27" width="10.75" style="1110" customWidth="1"/>
    <col min="28" max="28" width="6.625" style="1110" customWidth="1"/>
    <col min="29" max="29" width="5.75" style="1110" customWidth="1"/>
    <col min="30" max="256" width="8.875" style="1169"/>
    <col min="257" max="257" width="5.75" style="1169" customWidth="1"/>
    <col min="258" max="276" width="6.125" style="1169" customWidth="1"/>
    <col min="277" max="277" width="14.625" style="1169" customWidth="1"/>
    <col min="278" max="281" width="10.125" style="1169" customWidth="1"/>
    <col min="282" max="282" width="14.25" style="1169" customWidth="1"/>
    <col min="283" max="283" width="10.75" style="1169" customWidth="1"/>
    <col min="284" max="284" width="6.625" style="1169" customWidth="1"/>
    <col min="285" max="285" width="5.75" style="1169" customWidth="1"/>
    <col min="286" max="512" width="8.875" style="1169"/>
    <col min="513" max="513" width="5.75" style="1169" customWidth="1"/>
    <col min="514" max="532" width="6.125" style="1169" customWidth="1"/>
    <col min="533" max="533" width="14.625" style="1169" customWidth="1"/>
    <col min="534" max="537" width="10.125" style="1169" customWidth="1"/>
    <col min="538" max="538" width="14.25" style="1169" customWidth="1"/>
    <col min="539" max="539" width="10.75" style="1169" customWidth="1"/>
    <col min="540" max="540" width="6.625" style="1169" customWidth="1"/>
    <col min="541" max="541" width="5.75" style="1169" customWidth="1"/>
    <col min="542" max="768" width="8.875" style="1169"/>
    <col min="769" max="769" width="5.75" style="1169" customWidth="1"/>
    <col min="770" max="788" width="6.125" style="1169" customWidth="1"/>
    <col min="789" max="789" width="14.625" style="1169" customWidth="1"/>
    <col min="790" max="793" width="10.125" style="1169" customWidth="1"/>
    <col min="794" max="794" width="14.25" style="1169" customWidth="1"/>
    <col min="795" max="795" width="10.75" style="1169" customWidth="1"/>
    <col min="796" max="796" width="6.625" style="1169" customWidth="1"/>
    <col min="797" max="797" width="5.75" style="1169" customWidth="1"/>
    <col min="798" max="1024" width="8.875" style="1169"/>
    <col min="1025" max="1025" width="5.75" style="1169" customWidth="1"/>
    <col min="1026" max="1044" width="6.125" style="1169" customWidth="1"/>
    <col min="1045" max="1045" width="14.625" style="1169" customWidth="1"/>
    <col min="1046" max="1049" width="10.125" style="1169" customWidth="1"/>
    <col min="1050" max="1050" width="14.25" style="1169" customWidth="1"/>
    <col min="1051" max="1051" width="10.75" style="1169" customWidth="1"/>
    <col min="1052" max="1052" width="6.625" style="1169" customWidth="1"/>
    <col min="1053" max="1053" width="5.75" style="1169" customWidth="1"/>
    <col min="1054" max="1280" width="8.875" style="1169"/>
    <col min="1281" max="1281" width="5.75" style="1169" customWidth="1"/>
    <col min="1282" max="1300" width="6.125" style="1169" customWidth="1"/>
    <col min="1301" max="1301" width="14.625" style="1169" customWidth="1"/>
    <col min="1302" max="1305" width="10.125" style="1169" customWidth="1"/>
    <col min="1306" max="1306" width="14.25" style="1169" customWidth="1"/>
    <col min="1307" max="1307" width="10.75" style="1169" customWidth="1"/>
    <col min="1308" max="1308" width="6.625" style="1169" customWidth="1"/>
    <col min="1309" max="1309" width="5.75" style="1169" customWidth="1"/>
    <col min="1310" max="1536" width="8.875" style="1169"/>
    <col min="1537" max="1537" width="5.75" style="1169" customWidth="1"/>
    <col min="1538" max="1556" width="6.125" style="1169" customWidth="1"/>
    <col min="1557" max="1557" width="14.625" style="1169" customWidth="1"/>
    <col min="1558" max="1561" width="10.125" style="1169" customWidth="1"/>
    <col min="1562" max="1562" width="14.25" style="1169" customWidth="1"/>
    <col min="1563" max="1563" width="10.75" style="1169" customWidth="1"/>
    <col min="1564" max="1564" width="6.625" style="1169" customWidth="1"/>
    <col min="1565" max="1565" width="5.75" style="1169" customWidth="1"/>
    <col min="1566" max="1792" width="8.875" style="1169"/>
    <col min="1793" max="1793" width="5.75" style="1169" customWidth="1"/>
    <col min="1794" max="1812" width="6.125" style="1169" customWidth="1"/>
    <col min="1813" max="1813" width="14.625" style="1169" customWidth="1"/>
    <col min="1814" max="1817" width="10.125" style="1169" customWidth="1"/>
    <col min="1818" max="1818" width="14.25" style="1169" customWidth="1"/>
    <col min="1819" max="1819" width="10.75" style="1169" customWidth="1"/>
    <col min="1820" max="1820" width="6.625" style="1169" customWidth="1"/>
    <col min="1821" max="1821" width="5.75" style="1169" customWidth="1"/>
    <col min="1822" max="2048" width="8.875" style="1169"/>
    <col min="2049" max="2049" width="5.75" style="1169" customWidth="1"/>
    <col min="2050" max="2068" width="6.125" style="1169" customWidth="1"/>
    <col min="2069" max="2069" width="14.625" style="1169" customWidth="1"/>
    <col min="2070" max="2073" width="10.125" style="1169" customWidth="1"/>
    <col min="2074" max="2074" width="14.25" style="1169" customWidth="1"/>
    <col min="2075" max="2075" width="10.75" style="1169" customWidth="1"/>
    <col min="2076" max="2076" width="6.625" style="1169" customWidth="1"/>
    <col min="2077" max="2077" width="5.75" style="1169" customWidth="1"/>
    <col min="2078" max="2304" width="8.875" style="1169"/>
    <col min="2305" max="2305" width="5.75" style="1169" customWidth="1"/>
    <col min="2306" max="2324" width="6.125" style="1169" customWidth="1"/>
    <col min="2325" max="2325" width="14.625" style="1169" customWidth="1"/>
    <col min="2326" max="2329" width="10.125" style="1169" customWidth="1"/>
    <col min="2330" max="2330" width="14.25" style="1169" customWidth="1"/>
    <col min="2331" max="2331" width="10.75" style="1169" customWidth="1"/>
    <col min="2332" max="2332" width="6.625" style="1169" customWidth="1"/>
    <col min="2333" max="2333" width="5.75" style="1169" customWidth="1"/>
    <col min="2334" max="2560" width="8.875" style="1169"/>
    <col min="2561" max="2561" width="5.75" style="1169" customWidth="1"/>
    <col min="2562" max="2580" width="6.125" style="1169" customWidth="1"/>
    <col min="2581" max="2581" width="14.625" style="1169" customWidth="1"/>
    <col min="2582" max="2585" width="10.125" style="1169" customWidth="1"/>
    <col min="2586" max="2586" width="14.25" style="1169" customWidth="1"/>
    <col min="2587" max="2587" width="10.75" style="1169" customWidth="1"/>
    <col min="2588" max="2588" width="6.625" style="1169" customWidth="1"/>
    <col min="2589" max="2589" width="5.75" style="1169" customWidth="1"/>
    <col min="2590" max="2816" width="8.875" style="1169"/>
    <col min="2817" max="2817" width="5.75" style="1169" customWidth="1"/>
    <col min="2818" max="2836" width="6.125" style="1169" customWidth="1"/>
    <col min="2837" max="2837" width="14.625" style="1169" customWidth="1"/>
    <col min="2838" max="2841" width="10.125" style="1169" customWidth="1"/>
    <col min="2842" max="2842" width="14.25" style="1169" customWidth="1"/>
    <col min="2843" max="2843" width="10.75" style="1169" customWidth="1"/>
    <col min="2844" max="2844" width="6.625" style="1169" customWidth="1"/>
    <col min="2845" max="2845" width="5.75" style="1169" customWidth="1"/>
    <col min="2846" max="3072" width="8.875" style="1169"/>
    <col min="3073" max="3073" width="5.75" style="1169" customWidth="1"/>
    <col min="3074" max="3092" width="6.125" style="1169" customWidth="1"/>
    <col min="3093" max="3093" width="14.625" style="1169" customWidth="1"/>
    <col min="3094" max="3097" width="10.125" style="1169" customWidth="1"/>
    <col min="3098" max="3098" width="14.25" style="1169" customWidth="1"/>
    <col min="3099" max="3099" width="10.75" style="1169" customWidth="1"/>
    <col min="3100" max="3100" width="6.625" style="1169" customWidth="1"/>
    <col min="3101" max="3101" width="5.75" style="1169" customWidth="1"/>
    <col min="3102" max="3328" width="8.875" style="1169"/>
    <col min="3329" max="3329" width="5.75" style="1169" customWidth="1"/>
    <col min="3330" max="3348" width="6.125" style="1169" customWidth="1"/>
    <col min="3349" max="3349" width="14.625" style="1169" customWidth="1"/>
    <col min="3350" max="3353" width="10.125" style="1169" customWidth="1"/>
    <col min="3354" max="3354" width="14.25" style="1169" customWidth="1"/>
    <col min="3355" max="3355" width="10.75" style="1169" customWidth="1"/>
    <col min="3356" max="3356" width="6.625" style="1169" customWidth="1"/>
    <col min="3357" max="3357" width="5.75" style="1169" customWidth="1"/>
    <col min="3358" max="3584" width="8.875" style="1169"/>
    <col min="3585" max="3585" width="5.75" style="1169" customWidth="1"/>
    <col min="3586" max="3604" width="6.125" style="1169" customWidth="1"/>
    <col min="3605" max="3605" width="14.625" style="1169" customWidth="1"/>
    <col min="3606" max="3609" width="10.125" style="1169" customWidth="1"/>
    <col min="3610" max="3610" width="14.25" style="1169" customWidth="1"/>
    <col min="3611" max="3611" width="10.75" style="1169" customWidth="1"/>
    <col min="3612" max="3612" width="6.625" style="1169" customWidth="1"/>
    <col min="3613" max="3613" width="5.75" style="1169" customWidth="1"/>
    <col min="3614" max="3840" width="8.875" style="1169"/>
    <col min="3841" max="3841" width="5.75" style="1169" customWidth="1"/>
    <col min="3842" max="3860" width="6.125" style="1169" customWidth="1"/>
    <col min="3861" max="3861" width="14.625" style="1169" customWidth="1"/>
    <col min="3862" max="3865" width="10.125" style="1169" customWidth="1"/>
    <col min="3866" max="3866" width="14.25" style="1169" customWidth="1"/>
    <col min="3867" max="3867" width="10.75" style="1169" customWidth="1"/>
    <col min="3868" max="3868" width="6.625" style="1169" customWidth="1"/>
    <col min="3869" max="3869" width="5.75" style="1169" customWidth="1"/>
    <col min="3870" max="4096" width="8.875" style="1169"/>
    <col min="4097" max="4097" width="5.75" style="1169" customWidth="1"/>
    <col min="4098" max="4116" width="6.125" style="1169" customWidth="1"/>
    <col min="4117" max="4117" width="14.625" style="1169" customWidth="1"/>
    <col min="4118" max="4121" width="10.125" style="1169" customWidth="1"/>
    <col min="4122" max="4122" width="14.25" style="1169" customWidth="1"/>
    <col min="4123" max="4123" width="10.75" style="1169" customWidth="1"/>
    <col min="4124" max="4124" width="6.625" style="1169" customWidth="1"/>
    <col min="4125" max="4125" width="5.75" style="1169" customWidth="1"/>
    <col min="4126" max="4352" width="8.875" style="1169"/>
    <col min="4353" max="4353" width="5.75" style="1169" customWidth="1"/>
    <col min="4354" max="4372" width="6.125" style="1169" customWidth="1"/>
    <col min="4373" max="4373" width="14.625" style="1169" customWidth="1"/>
    <col min="4374" max="4377" width="10.125" style="1169" customWidth="1"/>
    <col min="4378" max="4378" width="14.25" style="1169" customWidth="1"/>
    <col min="4379" max="4379" width="10.75" style="1169" customWidth="1"/>
    <col min="4380" max="4380" width="6.625" style="1169" customWidth="1"/>
    <col min="4381" max="4381" width="5.75" style="1169" customWidth="1"/>
    <col min="4382" max="4608" width="8.875" style="1169"/>
    <col min="4609" max="4609" width="5.75" style="1169" customWidth="1"/>
    <col min="4610" max="4628" width="6.125" style="1169" customWidth="1"/>
    <col min="4629" max="4629" width="14.625" style="1169" customWidth="1"/>
    <col min="4630" max="4633" width="10.125" style="1169" customWidth="1"/>
    <col min="4634" max="4634" width="14.25" style="1169" customWidth="1"/>
    <col min="4635" max="4635" width="10.75" style="1169" customWidth="1"/>
    <col min="4636" max="4636" width="6.625" style="1169" customWidth="1"/>
    <col min="4637" max="4637" width="5.75" style="1169" customWidth="1"/>
    <col min="4638" max="4864" width="8.875" style="1169"/>
    <col min="4865" max="4865" width="5.75" style="1169" customWidth="1"/>
    <col min="4866" max="4884" width="6.125" style="1169" customWidth="1"/>
    <col min="4885" max="4885" width="14.625" style="1169" customWidth="1"/>
    <col min="4886" max="4889" width="10.125" style="1169" customWidth="1"/>
    <col min="4890" max="4890" width="14.25" style="1169" customWidth="1"/>
    <col min="4891" max="4891" width="10.75" style="1169" customWidth="1"/>
    <col min="4892" max="4892" width="6.625" style="1169" customWidth="1"/>
    <col min="4893" max="4893" width="5.75" style="1169" customWidth="1"/>
    <col min="4894" max="5120" width="8.875" style="1169"/>
    <col min="5121" max="5121" width="5.75" style="1169" customWidth="1"/>
    <col min="5122" max="5140" width="6.125" style="1169" customWidth="1"/>
    <col min="5141" max="5141" width="14.625" style="1169" customWidth="1"/>
    <col min="5142" max="5145" width="10.125" style="1169" customWidth="1"/>
    <col min="5146" max="5146" width="14.25" style="1169" customWidth="1"/>
    <col min="5147" max="5147" width="10.75" style="1169" customWidth="1"/>
    <col min="5148" max="5148" width="6.625" style="1169" customWidth="1"/>
    <col min="5149" max="5149" width="5.75" style="1169" customWidth="1"/>
    <col min="5150" max="5376" width="8.875" style="1169"/>
    <col min="5377" max="5377" width="5.75" style="1169" customWidth="1"/>
    <col min="5378" max="5396" width="6.125" style="1169" customWidth="1"/>
    <col min="5397" max="5397" width="14.625" style="1169" customWidth="1"/>
    <col min="5398" max="5401" width="10.125" style="1169" customWidth="1"/>
    <col min="5402" max="5402" width="14.25" style="1169" customWidth="1"/>
    <col min="5403" max="5403" width="10.75" style="1169" customWidth="1"/>
    <col min="5404" max="5404" width="6.625" style="1169" customWidth="1"/>
    <col min="5405" max="5405" width="5.75" style="1169" customWidth="1"/>
    <col min="5406" max="5632" width="8.875" style="1169"/>
    <col min="5633" max="5633" width="5.75" style="1169" customWidth="1"/>
    <col min="5634" max="5652" width="6.125" style="1169" customWidth="1"/>
    <col min="5653" max="5653" width="14.625" style="1169" customWidth="1"/>
    <col min="5654" max="5657" width="10.125" style="1169" customWidth="1"/>
    <col min="5658" max="5658" width="14.25" style="1169" customWidth="1"/>
    <col min="5659" max="5659" width="10.75" style="1169" customWidth="1"/>
    <col min="5660" max="5660" width="6.625" style="1169" customWidth="1"/>
    <col min="5661" max="5661" width="5.75" style="1169" customWidth="1"/>
    <col min="5662" max="5888" width="8.875" style="1169"/>
    <col min="5889" max="5889" width="5.75" style="1169" customWidth="1"/>
    <col min="5890" max="5908" width="6.125" style="1169" customWidth="1"/>
    <col min="5909" max="5909" width="14.625" style="1169" customWidth="1"/>
    <col min="5910" max="5913" width="10.125" style="1169" customWidth="1"/>
    <col min="5914" max="5914" width="14.25" style="1169" customWidth="1"/>
    <col min="5915" max="5915" width="10.75" style="1169" customWidth="1"/>
    <col min="5916" max="5916" width="6.625" style="1169" customWidth="1"/>
    <col min="5917" max="5917" width="5.75" style="1169" customWidth="1"/>
    <col min="5918" max="6144" width="8.875" style="1169"/>
    <col min="6145" max="6145" width="5.75" style="1169" customWidth="1"/>
    <col min="6146" max="6164" width="6.125" style="1169" customWidth="1"/>
    <col min="6165" max="6165" width="14.625" style="1169" customWidth="1"/>
    <col min="6166" max="6169" width="10.125" style="1169" customWidth="1"/>
    <col min="6170" max="6170" width="14.25" style="1169" customWidth="1"/>
    <col min="6171" max="6171" width="10.75" style="1169" customWidth="1"/>
    <col min="6172" max="6172" width="6.625" style="1169" customWidth="1"/>
    <col min="6173" max="6173" width="5.75" style="1169" customWidth="1"/>
    <col min="6174" max="6400" width="8.875" style="1169"/>
    <col min="6401" max="6401" width="5.75" style="1169" customWidth="1"/>
    <col min="6402" max="6420" width="6.125" style="1169" customWidth="1"/>
    <col min="6421" max="6421" width="14.625" style="1169" customWidth="1"/>
    <col min="6422" max="6425" width="10.125" style="1169" customWidth="1"/>
    <col min="6426" max="6426" width="14.25" style="1169" customWidth="1"/>
    <col min="6427" max="6427" width="10.75" style="1169" customWidth="1"/>
    <col min="6428" max="6428" width="6.625" style="1169" customWidth="1"/>
    <col min="6429" max="6429" width="5.75" style="1169" customWidth="1"/>
    <col min="6430" max="6656" width="8.875" style="1169"/>
    <col min="6657" max="6657" width="5.75" style="1169" customWidth="1"/>
    <col min="6658" max="6676" width="6.125" style="1169" customWidth="1"/>
    <col min="6677" max="6677" width="14.625" style="1169" customWidth="1"/>
    <col min="6678" max="6681" width="10.125" style="1169" customWidth="1"/>
    <col min="6682" max="6682" width="14.25" style="1169" customWidth="1"/>
    <col min="6683" max="6683" width="10.75" style="1169" customWidth="1"/>
    <col min="6684" max="6684" width="6.625" style="1169" customWidth="1"/>
    <col min="6685" max="6685" width="5.75" style="1169" customWidth="1"/>
    <col min="6686" max="6912" width="8.875" style="1169"/>
    <col min="6913" max="6913" width="5.75" style="1169" customWidth="1"/>
    <col min="6914" max="6932" width="6.125" style="1169" customWidth="1"/>
    <col min="6933" max="6933" width="14.625" style="1169" customWidth="1"/>
    <col min="6934" max="6937" width="10.125" style="1169" customWidth="1"/>
    <col min="6938" max="6938" width="14.25" style="1169" customWidth="1"/>
    <col min="6939" max="6939" width="10.75" style="1169" customWidth="1"/>
    <col min="6940" max="6940" width="6.625" style="1169" customWidth="1"/>
    <col min="6941" max="6941" width="5.75" style="1169" customWidth="1"/>
    <col min="6942" max="7168" width="8.875" style="1169"/>
    <col min="7169" max="7169" width="5.75" style="1169" customWidth="1"/>
    <col min="7170" max="7188" width="6.125" style="1169" customWidth="1"/>
    <col min="7189" max="7189" width="14.625" style="1169" customWidth="1"/>
    <col min="7190" max="7193" width="10.125" style="1169" customWidth="1"/>
    <col min="7194" max="7194" width="14.25" style="1169" customWidth="1"/>
    <col min="7195" max="7195" width="10.75" style="1169" customWidth="1"/>
    <col min="7196" max="7196" width="6.625" style="1169" customWidth="1"/>
    <col min="7197" max="7197" width="5.75" style="1169" customWidth="1"/>
    <col min="7198" max="7424" width="8.875" style="1169"/>
    <col min="7425" max="7425" width="5.75" style="1169" customWidth="1"/>
    <col min="7426" max="7444" width="6.125" style="1169" customWidth="1"/>
    <col min="7445" max="7445" width="14.625" style="1169" customWidth="1"/>
    <col min="7446" max="7449" width="10.125" style="1169" customWidth="1"/>
    <col min="7450" max="7450" width="14.25" style="1169" customWidth="1"/>
    <col min="7451" max="7451" width="10.75" style="1169" customWidth="1"/>
    <col min="7452" max="7452" width="6.625" style="1169" customWidth="1"/>
    <col min="7453" max="7453" width="5.75" style="1169" customWidth="1"/>
    <col min="7454" max="7680" width="8.875" style="1169"/>
    <col min="7681" max="7681" width="5.75" style="1169" customWidth="1"/>
    <col min="7682" max="7700" width="6.125" style="1169" customWidth="1"/>
    <col min="7701" max="7701" width="14.625" style="1169" customWidth="1"/>
    <col min="7702" max="7705" width="10.125" style="1169" customWidth="1"/>
    <col min="7706" max="7706" width="14.25" style="1169" customWidth="1"/>
    <col min="7707" max="7707" width="10.75" style="1169" customWidth="1"/>
    <col min="7708" max="7708" width="6.625" style="1169" customWidth="1"/>
    <col min="7709" max="7709" width="5.75" style="1169" customWidth="1"/>
    <col min="7710" max="7936" width="8.875" style="1169"/>
    <col min="7937" max="7937" width="5.75" style="1169" customWidth="1"/>
    <col min="7938" max="7956" width="6.125" style="1169" customWidth="1"/>
    <col min="7957" max="7957" width="14.625" style="1169" customWidth="1"/>
    <col min="7958" max="7961" width="10.125" style="1169" customWidth="1"/>
    <col min="7962" max="7962" width="14.25" style="1169" customWidth="1"/>
    <col min="7963" max="7963" width="10.75" style="1169" customWidth="1"/>
    <col min="7964" max="7964" width="6.625" style="1169" customWidth="1"/>
    <col min="7965" max="7965" width="5.75" style="1169" customWidth="1"/>
    <col min="7966" max="8192" width="8.875" style="1169"/>
    <col min="8193" max="8193" width="5.75" style="1169" customWidth="1"/>
    <col min="8194" max="8212" width="6.125" style="1169" customWidth="1"/>
    <col min="8213" max="8213" width="14.625" style="1169" customWidth="1"/>
    <col min="8214" max="8217" width="10.125" style="1169" customWidth="1"/>
    <col min="8218" max="8218" width="14.25" style="1169" customWidth="1"/>
    <col min="8219" max="8219" width="10.75" style="1169" customWidth="1"/>
    <col min="8220" max="8220" width="6.625" style="1169" customWidth="1"/>
    <col min="8221" max="8221" width="5.75" style="1169" customWidth="1"/>
    <col min="8222" max="8448" width="8.875" style="1169"/>
    <col min="8449" max="8449" width="5.75" style="1169" customWidth="1"/>
    <col min="8450" max="8468" width="6.125" style="1169" customWidth="1"/>
    <col min="8469" max="8469" width="14.625" style="1169" customWidth="1"/>
    <col min="8470" max="8473" width="10.125" style="1169" customWidth="1"/>
    <col min="8474" max="8474" width="14.25" style="1169" customWidth="1"/>
    <col min="8475" max="8475" width="10.75" style="1169" customWidth="1"/>
    <col min="8476" max="8476" width="6.625" style="1169" customWidth="1"/>
    <col min="8477" max="8477" width="5.75" style="1169" customWidth="1"/>
    <col min="8478" max="8704" width="8.875" style="1169"/>
    <col min="8705" max="8705" width="5.75" style="1169" customWidth="1"/>
    <col min="8706" max="8724" width="6.125" style="1169" customWidth="1"/>
    <col min="8725" max="8725" width="14.625" style="1169" customWidth="1"/>
    <col min="8726" max="8729" width="10.125" style="1169" customWidth="1"/>
    <col min="8730" max="8730" width="14.25" style="1169" customWidth="1"/>
    <col min="8731" max="8731" width="10.75" style="1169" customWidth="1"/>
    <col min="8732" max="8732" width="6.625" style="1169" customWidth="1"/>
    <col min="8733" max="8733" width="5.75" style="1169" customWidth="1"/>
    <col min="8734" max="8960" width="8.875" style="1169"/>
    <col min="8961" max="8961" width="5.75" style="1169" customWidth="1"/>
    <col min="8962" max="8980" width="6.125" style="1169" customWidth="1"/>
    <col min="8981" max="8981" width="14.625" style="1169" customWidth="1"/>
    <col min="8982" max="8985" width="10.125" style="1169" customWidth="1"/>
    <col min="8986" max="8986" width="14.25" style="1169" customWidth="1"/>
    <col min="8987" max="8987" width="10.75" style="1169" customWidth="1"/>
    <col min="8988" max="8988" width="6.625" style="1169" customWidth="1"/>
    <col min="8989" max="8989" width="5.75" style="1169" customWidth="1"/>
    <col min="8990" max="9216" width="8.875" style="1169"/>
    <col min="9217" max="9217" width="5.75" style="1169" customWidth="1"/>
    <col min="9218" max="9236" width="6.125" style="1169" customWidth="1"/>
    <col min="9237" max="9237" width="14.625" style="1169" customWidth="1"/>
    <col min="9238" max="9241" width="10.125" style="1169" customWidth="1"/>
    <col min="9242" max="9242" width="14.25" style="1169" customWidth="1"/>
    <col min="9243" max="9243" width="10.75" style="1169" customWidth="1"/>
    <col min="9244" max="9244" width="6.625" style="1169" customWidth="1"/>
    <col min="9245" max="9245" width="5.75" style="1169" customWidth="1"/>
    <col min="9246" max="9472" width="8.875" style="1169"/>
    <col min="9473" max="9473" width="5.75" style="1169" customWidth="1"/>
    <col min="9474" max="9492" width="6.125" style="1169" customWidth="1"/>
    <col min="9493" max="9493" width="14.625" style="1169" customWidth="1"/>
    <col min="9494" max="9497" width="10.125" style="1169" customWidth="1"/>
    <col min="9498" max="9498" width="14.25" style="1169" customWidth="1"/>
    <col min="9499" max="9499" width="10.75" style="1169" customWidth="1"/>
    <col min="9500" max="9500" width="6.625" style="1169" customWidth="1"/>
    <col min="9501" max="9501" width="5.75" style="1169" customWidth="1"/>
    <col min="9502" max="9728" width="8.875" style="1169"/>
    <col min="9729" max="9729" width="5.75" style="1169" customWidth="1"/>
    <col min="9730" max="9748" width="6.125" style="1169" customWidth="1"/>
    <col min="9749" max="9749" width="14.625" style="1169" customWidth="1"/>
    <col min="9750" max="9753" width="10.125" style="1169" customWidth="1"/>
    <col min="9754" max="9754" width="14.25" style="1169" customWidth="1"/>
    <col min="9755" max="9755" width="10.75" style="1169" customWidth="1"/>
    <col min="9756" max="9756" width="6.625" style="1169" customWidth="1"/>
    <col min="9757" max="9757" width="5.75" style="1169" customWidth="1"/>
    <col min="9758" max="9984" width="8.875" style="1169"/>
    <col min="9985" max="9985" width="5.75" style="1169" customWidth="1"/>
    <col min="9986" max="10004" width="6.125" style="1169" customWidth="1"/>
    <col min="10005" max="10005" width="14.625" style="1169" customWidth="1"/>
    <col min="10006" max="10009" width="10.125" style="1169" customWidth="1"/>
    <col min="10010" max="10010" width="14.25" style="1169" customWidth="1"/>
    <col min="10011" max="10011" width="10.75" style="1169" customWidth="1"/>
    <col min="10012" max="10012" width="6.625" style="1169" customWidth="1"/>
    <col min="10013" max="10013" width="5.75" style="1169" customWidth="1"/>
    <col min="10014" max="10240" width="8.875" style="1169"/>
    <col min="10241" max="10241" width="5.75" style="1169" customWidth="1"/>
    <col min="10242" max="10260" width="6.125" style="1169" customWidth="1"/>
    <col min="10261" max="10261" width="14.625" style="1169" customWidth="1"/>
    <col min="10262" max="10265" width="10.125" style="1169" customWidth="1"/>
    <col min="10266" max="10266" width="14.25" style="1169" customWidth="1"/>
    <col min="10267" max="10267" width="10.75" style="1169" customWidth="1"/>
    <col min="10268" max="10268" width="6.625" style="1169" customWidth="1"/>
    <col min="10269" max="10269" width="5.75" style="1169" customWidth="1"/>
    <col min="10270" max="10496" width="8.875" style="1169"/>
    <col min="10497" max="10497" width="5.75" style="1169" customWidth="1"/>
    <col min="10498" max="10516" width="6.125" style="1169" customWidth="1"/>
    <col min="10517" max="10517" width="14.625" style="1169" customWidth="1"/>
    <col min="10518" max="10521" width="10.125" style="1169" customWidth="1"/>
    <col min="10522" max="10522" width="14.25" style="1169" customWidth="1"/>
    <col min="10523" max="10523" width="10.75" style="1169" customWidth="1"/>
    <col min="10524" max="10524" width="6.625" style="1169" customWidth="1"/>
    <col min="10525" max="10525" width="5.75" style="1169" customWidth="1"/>
    <col min="10526" max="10752" width="8.875" style="1169"/>
    <col min="10753" max="10753" width="5.75" style="1169" customWidth="1"/>
    <col min="10754" max="10772" width="6.125" style="1169" customWidth="1"/>
    <col min="10773" max="10773" width="14.625" style="1169" customWidth="1"/>
    <col min="10774" max="10777" width="10.125" style="1169" customWidth="1"/>
    <col min="10778" max="10778" width="14.25" style="1169" customWidth="1"/>
    <col min="10779" max="10779" width="10.75" style="1169" customWidth="1"/>
    <col min="10780" max="10780" width="6.625" style="1169" customWidth="1"/>
    <col min="10781" max="10781" width="5.75" style="1169" customWidth="1"/>
    <col min="10782" max="11008" width="8.875" style="1169"/>
    <col min="11009" max="11009" width="5.75" style="1169" customWidth="1"/>
    <col min="11010" max="11028" width="6.125" style="1169" customWidth="1"/>
    <col min="11029" max="11029" width="14.625" style="1169" customWidth="1"/>
    <col min="11030" max="11033" width="10.125" style="1169" customWidth="1"/>
    <col min="11034" max="11034" width="14.25" style="1169" customWidth="1"/>
    <col min="11035" max="11035" width="10.75" style="1169" customWidth="1"/>
    <col min="11036" max="11036" width="6.625" style="1169" customWidth="1"/>
    <col min="11037" max="11037" width="5.75" style="1169" customWidth="1"/>
    <col min="11038" max="11264" width="8.875" style="1169"/>
    <col min="11265" max="11265" width="5.75" style="1169" customWidth="1"/>
    <col min="11266" max="11284" width="6.125" style="1169" customWidth="1"/>
    <col min="11285" max="11285" width="14.625" style="1169" customWidth="1"/>
    <col min="11286" max="11289" width="10.125" style="1169" customWidth="1"/>
    <col min="11290" max="11290" width="14.25" style="1169" customWidth="1"/>
    <col min="11291" max="11291" width="10.75" style="1169" customWidth="1"/>
    <col min="11292" max="11292" width="6.625" style="1169" customWidth="1"/>
    <col min="11293" max="11293" width="5.75" style="1169" customWidth="1"/>
    <col min="11294" max="11520" width="8.875" style="1169"/>
    <col min="11521" max="11521" width="5.75" style="1169" customWidth="1"/>
    <col min="11522" max="11540" width="6.125" style="1169" customWidth="1"/>
    <col min="11541" max="11541" width="14.625" style="1169" customWidth="1"/>
    <col min="11542" max="11545" width="10.125" style="1169" customWidth="1"/>
    <col min="11546" max="11546" width="14.25" style="1169" customWidth="1"/>
    <col min="11547" max="11547" width="10.75" style="1169" customWidth="1"/>
    <col min="11548" max="11548" width="6.625" style="1169" customWidth="1"/>
    <col min="11549" max="11549" width="5.75" style="1169" customWidth="1"/>
    <col min="11550" max="11776" width="8.875" style="1169"/>
    <col min="11777" max="11777" width="5.75" style="1169" customWidth="1"/>
    <col min="11778" max="11796" width="6.125" style="1169" customWidth="1"/>
    <col min="11797" max="11797" width="14.625" style="1169" customWidth="1"/>
    <col min="11798" max="11801" width="10.125" style="1169" customWidth="1"/>
    <col min="11802" max="11802" width="14.25" style="1169" customWidth="1"/>
    <col min="11803" max="11803" width="10.75" style="1169" customWidth="1"/>
    <col min="11804" max="11804" width="6.625" style="1169" customWidth="1"/>
    <col min="11805" max="11805" width="5.75" style="1169" customWidth="1"/>
    <col min="11806" max="12032" width="8.875" style="1169"/>
    <col min="12033" max="12033" width="5.75" style="1169" customWidth="1"/>
    <col min="12034" max="12052" width="6.125" style="1169" customWidth="1"/>
    <col min="12053" max="12053" width="14.625" style="1169" customWidth="1"/>
    <col min="12054" max="12057" width="10.125" style="1169" customWidth="1"/>
    <col min="12058" max="12058" width="14.25" style="1169" customWidth="1"/>
    <col min="12059" max="12059" width="10.75" style="1169" customWidth="1"/>
    <col min="12060" max="12060" width="6.625" style="1169" customWidth="1"/>
    <col min="12061" max="12061" width="5.75" style="1169" customWidth="1"/>
    <col min="12062" max="12288" width="8.875" style="1169"/>
    <col min="12289" max="12289" width="5.75" style="1169" customWidth="1"/>
    <col min="12290" max="12308" width="6.125" style="1169" customWidth="1"/>
    <col min="12309" max="12309" width="14.625" style="1169" customWidth="1"/>
    <col min="12310" max="12313" width="10.125" style="1169" customWidth="1"/>
    <col min="12314" max="12314" width="14.25" style="1169" customWidth="1"/>
    <col min="12315" max="12315" width="10.75" style="1169" customWidth="1"/>
    <col min="12316" max="12316" width="6.625" style="1169" customWidth="1"/>
    <col min="12317" max="12317" width="5.75" style="1169" customWidth="1"/>
    <col min="12318" max="12544" width="8.875" style="1169"/>
    <col min="12545" max="12545" width="5.75" style="1169" customWidth="1"/>
    <col min="12546" max="12564" width="6.125" style="1169" customWidth="1"/>
    <col min="12565" max="12565" width="14.625" style="1169" customWidth="1"/>
    <col min="12566" max="12569" width="10.125" style="1169" customWidth="1"/>
    <col min="12570" max="12570" width="14.25" style="1169" customWidth="1"/>
    <col min="12571" max="12571" width="10.75" style="1169" customWidth="1"/>
    <col min="12572" max="12572" width="6.625" style="1169" customWidth="1"/>
    <col min="12573" max="12573" width="5.75" style="1169" customWidth="1"/>
    <col min="12574" max="12800" width="8.875" style="1169"/>
    <col min="12801" max="12801" width="5.75" style="1169" customWidth="1"/>
    <col min="12802" max="12820" width="6.125" style="1169" customWidth="1"/>
    <col min="12821" max="12821" width="14.625" style="1169" customWidth="1"/>
    <col min="12822" max="12825" width="10.125" style="1169" customWidth="1"/>
    <col min="12826" max="12826" width="14.25" style="1169" customWidth="1"/>
    <col min="12827" max="12827" width="10.75" style="1169" customWidth="1"/>
    <col min="12828" max="12828" width="6.625" style="1169" customWidth="1"/>
    <col min="12829" max="12829" width="5.75" style="1169" customWidth="1"/>
    <col min="12830" max="13056" width="8.875" style="1169"/>
    <col min="13057" max="13057" width="5.75" style="1169" customWidth="1"/>
    <col min="13058" max="13076" width="6.125" style="1169" customWidth="1"/>
    <col min="13077" max="13077" width="14.625" style="1169" customWidth="1"/>
    <col min="13078" max="13081" width="10.125" style="1169" customWidth="1"/>
    <col min="13082" max="13082" width="14.25" style="1169" customWidth="1"/>
    <col min="13083" max="13083" width="10.75" style="1169" customWidth="1"/>
    <col min="13084" max="13084" width="6.625" style="1169" customWidth="1"/>
    <col min="13085" max="13085" width="5.75" style="1169" customWidth="1"/>
    <col min="13086" max="13312" width="8.875" style="1169"/>
    <col min="13313" max="13313" width="5.75" style="1169" customWidth="1"/>
    <col min="13314" max="13332" width="6.125" style="1169" customWidth="1"/>
    <col min="13333" max="13333" width="14.625" style="1169" customWidth="1"/>
    <col min="13334" max="13337" width="10.125" style="1169" customWidth="1"/>
    <col min="13338" max="13338" width="14.25" style="1169" customWidth="1"/>
    <col min="13339" max="13339" width="10.75" style="1169" customWidth="1"/>
    <col min="13340" max="13340" width="6.625" style="1169" customWidth="1"/>
    <col min="13341" max="13341" width="5.75" style="1169" customWidth="1"/>
    <col min="13342" max="13568" width="8.875" style="1169"/>
    <col min="13569" max="13569" width="5.75" style="1169" customWidth="1"/>
    <col min="13570" max="13588" width="6.125" style="1169" customWidth="1"/>
    <col min="13589" max="13589" width="14.625" style="1169" customWidth="1"/>
    <col min="13590" max="13593" width="10.125" style="1169" customWidth="1"/>
    <col min="13594" max="13594" width="14.25" style="1169" customWidth="1"/>
    <col min="13595" max="13595" width="10.75" style="1169" customWidth="1"/>
    <col min="13596" max="13596" width="6.625" style="1169" customWidth="1"/>
    <col min="13597" max="13597" width="5.75" style="1169" customWidth="1"/>
    <col min="13598" max="13824" width="8.875" style="1169"/>
    <col min="13825" max="13825" width="5.75" style="1169" customWidth="1"/>
    <col min="13826" max="13844" width="6.125" style="1169" customWidth="1"/>
    <col min="13845" max="13845" width="14.625" style="1169" customWidth="1"/>
    <col min="13846" max="13849" width="10.125" style="1169" customWidth="1"/>
    <col min="13850" max="13850" width="14.25" style="1169" customWidth="1"/>
    <col min="13851" max="13851" width="10.75" style="1169" customWidth="1"/>
    <col min="13852" max="13852" width="6.625" style="1169" customWidth="1"/>
    <col min="13853" max="13853" width="5.75" style="1169" customWidth="1"/>
    <col min="13854" max="14080" width="8.875" style="1169"/>
    <col min="14081" max="14081" width="5.75" style="1169" customWidth="1"/>
    <col min="14082" max="14100" width="6.125" style="1169" customWidth="1"/>
    <col min="14101" max="14101" width="14.625" style="1169" customWidth="1"/>
    <col min="14102" max="14105" width="10.125" style="1169" customWidth="1"/>
    <col min="14106" max="14106" width="14.25" style="1169" customWidth="1"/>
    <col min="14107" max="14107" width="10.75" style="1169" customWidth="1"/>
    <col min="14108" max="14108" width="6.625" style="1169" customWidth="1"/>
    <col min="14109" max="14109" width="5.75" style="1169" customWidth="1"/>
    <col min="14110" max="14336" width="8.875" style="1169"/>
    <col min="14337" max="14337" width="5.75" style="1169" customWidth="1"/>
    <col min="14338" max="14356" width="6.125" style="1169" customWidth="1"/>
    <col min="14357" max="14357" width="14.625" style="1169" customWidth="1"/>
    <col min="14358" max="14361" width="10.125" style="1169" customWidth="1"/>
    <col min="14362" max="14362" width="14.25" style="1169" customWidth="1"/>
    <col min="14363" max="14363" width="10.75" style="1169" customWidth="1"/>
    <col min="14364" max="14364" width="6.625" style="1169" customWidth="1"/>
    <col min="14365" max="14365" width="5.75" style="1169" customWidth="1"/>
    <col min="14366" max="14592" width="8.875" style="1169"/>
    <col min="14593" max="14593" width="5.75" style="1169" customWidth="1"/>
    <col min="14594" max="14612" width="6.125" style="1169" customWidth="1"/>
    <col min="14613" max="14613" width="14.625" style="1169" customWidth="1"/>
    <col min="14614" max="14617" width="10.125" style="1169" customWidth="1"/>
    <col min="14618" max="14618" width="14.25" style="1169" customWidth="1"/>
    <col min="14619" max="14619" width="10.75" style="1169" customWidth="1"/>
    <col min="14620" max="14620" width="6.625" style="1169" customWidth="1"/>
    <col min="14621" max="14621" width="5.75" style="1169" customWidth="1"/>
    <col min="14622" max="14848" width="8.875" style="1169"/>
    <col min="14849" max="14849" width="5.75" style="1169" customWidth="1"/>
    <col min="14850" max="14868" width="6.125" style="1169" customWidth="1"/>
    <col min="14869" max="14869" width="14.625" style="1169" customWidth="1"/>
    <col min="14870" max="14873" width="10.125" style="1169" customWidth="1"/>
    <col min="14874" max="14874" width="14.25" style="1169" customWidth="1"/>
    <col min="14875" max="14875" width="10.75" style="1169" customWidth="1"/>
    <col min="14876" max="14876" width="6.625" style="1169" customWidth="1"/>
    <col min="14877" max="14877" width="5.75" style="1169" customWidth="1"/>
    <col min="14878" max="15104" width="8.875" style="1169"/>
    <col min="15105" max="15105" width="5.75" style="1169" customWidth="1"/>
    <col min="15106" max="15124" width="6.125" style="1169" customWidth="1"/>
    <col min="15125" max="15125" width="14.625" style="1169" customWidth="1"/>
    <col min="15126" max="15129" width="10.125" style="1169" customWidth="1"/>
    <col min="15130" max="15130" width="14.25" style="1169" customWidth="1"/>
    <col min="15131" max="15131" width="10.75" style="1169" customWidth="1"/>
    <col min="15132" max="15132" width="6.625" style="1169" customWidth="1"/>
    <col min="15133" max="15133" width="5.75" style="1169" customWidth="1"/>
    <col min="15134" max="15360" width="8.875" style="1169"/>
    <col min="15361" max="15361" width="5.75" style="1169" customWidth="1"/>
    <col min="15362" max="15380" width="6.125" style="1169" customWidth="1"/>
    <col min="15381" max="15381" width="14.625" style="1169" customWidth="1"/>
    <col min="15382" max="15385" width="10.125" style="1169" customWidth="1"/>
    <col min="15386" max="15386" width="14.25" style="1169" customWidth="1"/>
    <col min="15387" max="15387" width="10.75" style="1169" customWidth="1"/>
    <col min="15388" max="15388" width="6.625" style="1169" customWidth="1"/>
    <col min="15389" max="15389" width="5.75" style="1169" customWidth="1"/>
    <col min="15390" max="15616" width="8.875" style="1169"/>
    <col min="15617" max="15617" width="5.75" style="1169" customWidth="1"/>
    <col min="15618" max="15636" width="6.125" style="1169" customWidth="1"/>
    <col min="15637" max="15637" width="14.625" style="1169" customWidth="1"/>
    <col min="15638" max="15641" width="10.125" style="1169" customWidth="1"/>
    <col min="15642" max="15642" width="14.25" style="1169" customWidth="1"/>
    <col min="15643" max="15643" width="10.75" style="1169" customWidth="1"/>
    <col min="15644" max="15644" width="6.625" style="1169" customWidth="1"/>
    <col min="15645" max="15645" width="5.75" style="1169" customWidth="1"/>
    <col min="15646" max="15872" width="8.875" style="1169"/>
    <col min="15873" max="15873" width="5.75" style="1169" customWidth="1"/>
    <col min="15874" max="15892" width="6.125" style="1169" customWidth="1"/>
    <col min="15893" max="15893" width="14.625" style="1169" customWidth="1"/>
    <col min="15894" max="15897" width="10.125" style="1169" customWidth="1"/>
    <col min="15898" max="15898" width="14.25" style="1169" customWidth="1"/>
    <col min="15899" max="15899" width="10.75" style="1169" customWidth="1"/>
    <col min="15900" max="15900" width="6.625" style="1169" customWidth="1"/>
    <col min="15901" max="15901" width="5.75" style="1169" customWidth="1"/>
    <col min="15902" max="16128" width="8.875" style="1169"/>
    <col min="16129" max="16129" width="5.75" style="1169" customWidth="1"/>
    <col min="16130" max="16148" width="6.125" style="1169" customWidth="1"/>
    <col min="16149" max="16149" width="14.625" style="1169" customWidth="1"/>
    <col min="16150" max="16153" width="10.125" style="1169" customWidth="1"/>
    <col min="16154" max="16154" width="14.25" style="1169" customWidth="1"/>
    <col min="16155" max="16155" width="10.75" style="1169" customWidth="1"/>
    <col min="16156" max="16156" width="6.625" style="1169" customWidth="1"/>
    <col min="16157" max="16157" width="5.75" style="1169" customWidth="1"/>
    <col min="16158" max="16384" width="8.875" style="1169"/>
  </cols>
  <sheetData>
    <row r="1" spans="1:31" s="1109" customFormat="1" ht="31.5" customHeight="1" x14ac:dyDescent="0.2">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2010" t="s">
        <v>1273</v>
      </c>
      <c r="Z1" s="2010"/>
      <c r="AA1" s="1110"/>
      <c r="AB1" s="1110"/>
      <c r="AC1" s="1110"/>
      <c r="AD1" s="1110"/>
      <c r="AE1" s="1110"/>
    </row>
    <row r="2" spans="1:31" s="1109" customFormat="1" ht="31.5" customHeight="1" x14ac:dyDescent="0.2">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row>
    <row r="3" spans="1:31" s="1109" customFormat="1" ht="18" customHeight="1" x14ac:dyDescent="0.2">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row>
    <row r="4" spans="1:31" s="1109" customFormat="1" ht="30.75" customHeight="1" x14ac:dyDescent="0.2">
      <c r="A4" s="2011"/>
      <c r="B4" s="2011"/>
      <c r="C4" s="2011"/>
      <c r="D4" s="2011"/>
      <c r="E4" s="2011"/>
      <c r="F4" s="2011"/>
      <c r="G4" s="2011"/>
      <c r="H4" s="2011"/>
      <c r="I4" s="2011"/>
      <c r="J4" s="2011"/>
      <c r="K4" s="2011"/>
      <c r="L4" s="2011"/>
      <c r="M4" s="2011"/>
      <c r="N4" s="2011"/>
      <c r="O4" s="2011"/>
      <c r="P4" s="2011"/>
      <c r="Q4" s="2011"/>
      <c r="R4" s="1205"/>
      <c r="T4" s="2012"/>
      <c r="U4" s="2012"/>
      <c r="V4" s="2012"/>
      <c r="W4" s="2012"/>
      <c r="X4" s="2012"/>
      <c r="Y4" s="2012"/>
      <c r="Z4" s="2012"/>
      <c r="AA4" s="2012"/>
      <c r="AB4" s="2012"/>
      <c r="AC4" s="2012"/>
      <c r="AD4" s="1110"/>
      <c r="AE4" s="1110"/>
    </row>
    <row r="5" spans="1:31" s="1110" customFormat="1" ht="18" customHeight="1" x14ac:dyDescent="0.2">
      <c r="A5" s="1112"/>
    </row>
    <row r="6" spans="1:31" s="1110" customFormat="1" ht="18" customHeight="1" x14ac:dyDescent="0.2">
      <c r="A6" s="1112"/>
    </row>
    <row r="7" spans="1:31" s="1110" customFormat="1" ht="30" customHeight="1" x14ac:dyDescent="0.2">
      <c r="A7" s="1112"/>
      <c r="F7" s="2101" t="s">
        <v>1305</v>
      </c>
      <c r="G7" s="2102"/>
      <c r="H7" s="2103"/>
      <c r="I7" s="2104"/>
      <c r="J7" s="2105"/>
      <c r="K7" s="2105"/>
      <c r="L7" s="2105"/>
      <c r="M7" s="2105"/>
      <c r="N7" s="2106"/>
      <c r="O7" s="2107" t="s">
        <v>1306</v>
      </c>
      <c r="P7" s="2102"/>
      <c r="Q7" s="2108"/>
      <c r="T7" s="2101" t="s">
        <v>1307</v>
      </c>
      <c r="U7" s="2103"/>
      <c r="V7" s="2109"/>
      <c r="W7" s="2109"/>
      <c r="X7" s="2109"/>
      <c r="Y7" s="2107" t="s">
        <v>1308</v>
      </c>
      <c r="Z7" s="2108"/>
    </row>
    <row r="8" spans="1:31" s="1110" customFormat="1" ht="10.5" customHeight="1" thickBot="1" x14ac:dyDescent="0.25">
      <c r="A8" s="1112"/>
    </row>
    <row r="9" spans="1:31" s="1111" customFormat="1" ht="34.5" customHeight="1" x14ac:dyDescent="0.2">
      <c r="A9" s="2124" t="s">
        <v>1548</v>
      </c>
      <c r="B9" s="2127" t="s">
        <v>1309</v>
      </c>
      <c r="C9" s="2127"/>
      <c r="D9" s="2127"/>
      <c r="E9" s="2127"/>
      <c r="F9" s="2127"/>
      <c r="G9" s="2127"/>
      <c r="H9" s="2127"/>
      <c r="I9" s="2127"/>
      <c r="J9" s="2127"/>
      <c r="K9" s="2127"/>
      <c r="L9" s="2127"/>
      <c r="M9" s="2127"/>
      <c r="N9" s="2127"/>
      <c r="O9" s="2127"/>
      <c r="P9" s="2127"/>
      <c r="Q9" s="2127"/>
      <c r="R9" s="2127"/>
      <c r="S9" s="2127"/>
      <c r="T9" s="2127"/>
      <c r="U9" s="2127"/>
      <c r="V9" s="2127"/>
      <c r="W9" s="2127"/>
      <c r="X9" s="2127"/>
      <c r="Y9" s="2127"/>
      <c r="Z9" s="2127"/>
      <c r="AA9" s="2127"/>
      <c r="AB9" s="2127"/>
      <c r="AC9" s="2128"/>
    </row>
    <row r="10" spans="1:31" s="1111" customFormat="1" ht="34.5" customHeight="1" x14ac:dyDescent="0.2">
      <c r="A10" s="2125"/>
      <c r="B10" s="2129" t="s">
        <v>1553</v>
      </c>
      <c r="C10" s="2130"/>
      <c r="D10" s="2130"/>
      <c r="E10" s="2130"/>
      <c r="F10" s="2130"/>
      <c r="G10" s="2130"/>
      <c r="H10" s="2130"/>
      <c r="I10" s="2130"/>
      <c r="J10" s="2130"/>
      <c r="K10" s="2130"/>
      <c r="L10" s="2130"/>
      <c r="M10" s="2130"/>
      <c r="N10" s="2130"/>
      <c r="O10" s="2130"/>
      <c r="P10" s="2130"/>
      <c r="Q10" s="2130"/>
      <c r="R10" s="2130"/>
      <c r="S10" s="2130"/>
      <c r="T10" s="2130"/>
      <c r="U10" s="2130" t="s">
        <v>1310</v>
      </c>
      <c r="V10" s="2132" t="s">
        <v>1554</v>
      </c>
      <c r="W10" s="2133"/>
      <c r="X10" s="2133"/>
      <c r="Y10" s="2133"/>
      <c r="Z10" s="2133"/>
      <c r="AA10" s="2130" t="s">
        <v>1311</v>
      </c>
      <c r="AB10" s="2130"/>
      <c r="AC10" s="2134"/>
    </row>
    <row r="11" spans="1:31" s="1111" customFormat="1" ht="21" customHeight="1" x14ac:dyDescent="0.2">
      <c r="A11" s="2125"/>
      <c r="B11" s="2129"/>
      <c r="C11" s="2130"/>
      <c r="D11" s="2130"/>
      <c r="E11" s="2130"/>
      <c r="F11" s="2130"/>
      <c r="G11" s="2130"/>
      <c r="H11" s="2130"/>
      <c r="I11" s="2130"/>
      <c r="J11" s="2130"/>
      <c r="K11" s="2130"/>
      <c r="L11" s="2130"/>
      <c r="M11" s="2130"/>
      <c r="N11" s="2130"/>
      <c r="O11" s="2130"/>
      <c r="P11" s="2130"/>
      <c r="Q11" s="2130"/>
      <c r="R11" s="2130"/>
      <c r="S11" s="2130"/>
      <c r="T11" s="2130"/>
      <c r="U11" s="2130"/>
      <c r="V11" s="2133"/>
      <c r="W11" s="2133"/>
      <c r="X11" s="2133"/>
      <c r="Y11" s="2133"/>
      <c r="Z11" s="2133"/>
      <c r="AA11" s="2130"/>
      <c r="AB11" s="2130"/>
      <c r="AC11" s="2134"/>
    </row>
    <row r="12" spans="1:31" s="1111" customFormat="1" ht="35.450000000000003" customHeight="1" x14ac:dyDescent="0.2">
      <c r="A12" s="2125"/>
      <c r="B12" s="2136" t="s">
        <v>1312</v>
      </c>
      <c r="C12" s="2137"/>
      <c r="D12" s="2137"/>
      <c r="E12" s="2137"/>
      <c r="F12" s="2137"/>
      <c r="G12" s="2137"/>
      <c r="H12" s="2137"/>
      <c r="I12" s="2137"/>
      <c r="J12" s="2137"/>
      <c r="K12" s="2137"/>
      <c r="L12" s="2137"/>
      <c r="M12" s="2137" t="s">
        <v>1313</v>
      </c>
      <c r="N12" s="2137"/>
      <c r="O12" s="2137"/>
      <c r="P12" s="2137"/>
      <c r="Q12" s="2137"/>
      <c r="R12" s="2137"/>
      <c r="S12" s="2137"/>
      <c r="T12" s="2137"/>
      <c r="U12" s="2130"/>
      <c r="V12" s="2140" t="s">
        <v>1536</v>
      </c>
      <c r="W12" s="2140"/>
      <c r="X12" s="2140" t="s">
        <v>1537</v>
      </c>
      <c r="Y12" s="2140"/>
      <c r="Z12" s="2110" t="s">
        <v>1474</v>
      </c>
      <c r="AA12" s="2130"/>
      <c r="AB12" s="2130"/>
      <c r="AC12" s="2134"/>
    </row>
    <row r="13" spans="1:31" s="1111" customFormat="1" ht="43.15" customHeight="1" thickBot="1" x14ac:dyDescent="0.25">
      <c r="A13" s="2126"/>
      <c r="B13" s="2138"/>
      <c r="C13" s="2139"/>
      <c r="D13" s="2139"/>
      <c r="E13" s="2139"/>
      <c r="F13" s="2139"/>
      <c r="G13" s="2139"/>
      <c r="H13" s="2139"/>
      <c r="I13" s="2139"/>
      <c r="J13" s="2139"/>
      <c r="K13" s="2139"/>
      <c r="L13" s="2139"/>
      <c r="M13" s="2139"/>
      <c r="N13" s="2139"/>
      <c r="O13" s="2139"/>
      <c r="P13" s="2139"/>
      <c r="Q13" s="2139"/>
      <c r="R13" s="2139"/>
      <c r="S13" s="2139"/>
      <c r="T13" s="2139"/>
      <c r="U13" s="2131"/>
      <c r="V13" s="1206" t="s">
        <v>1314</v>
      </c>
      <c r="W13" s="1207" t="s">
        <v>1470</v>
      </c>
      <c r="X13" s="1206" t="s">
        <v>1314</v>
      </c>
      <c r="Y13" s="1207" t="s">
        <v>1470</v>
      </c>
      <c r="Z13" s="2111"/>
      <c r="AA13" s="2131"/>
      <c r="AB13" s="2131"/>
      <c r="AC13" s="2135"/>
    </row>
    <row r="14" spans="1:31" s="1111" customFormat="1" ht="16.5" customHeight="1" thickBot="1" x14ac:dyDescent="0.25">
      <c r="A14" s="1208" t="s">
        <v>1285</v>
      </c>
      <c r="B14" s="2112">
        <v>1</v>
      </c>
      <c r="C14" s="2112"/>
      <c r="D14" s="2112"/>
      <c r="E14" s="2112"/>
      <c r="F14" s="2112"/>
      <c r="G14" s="2112">
        <v>2</v>
      </c>
      <c r="H14" s="2112"/>
      <c r="I14" s="2112"/>
      <c r="J14" s="2112"/>
      <c r="K14" s="2112"/>
      <c r="L14" s="2113"/>
      <c r="M14" s="2114">
        <v>3</v>
      </c>
      <c r="N14" s="2112"/>
      <c r="O14" s="2112"/>
      <c r="P14" s="2112"/>
      <c r="Q14" s="2112"/>
      <c r="R14" s="2112"/>
      <c r="S14" s="2112"/>
      <c r="T14" s="2113"/>
      <c r="U14" s="1209">
        <v>4</v>
      </c>
      <c r="V14" s="1210">
        <v>5</v>
      </c>
      <c r="W14" s="1211">
        <v>6</v>
      </c>
      <c r="X14" s="1210">
        <v>7</v>
      </c>
      <c r="Y14" s="1211">
        <v>8</v>
      </c>
      <c r="Z14" s="1212">
        <v>9</v>
      </c>
      <c r="AA14" s="2114">
        <v>10</v>
      </c>
      <c r="AB14" s="2112"/>
      <c r="AC14" s="2115"/>
    </row>
    <row r="15" spans="1:31" s="1111" customFormat="1" ht="26.45" customHeight="1" x14ac:dyDescent="0.2">
      <c r="A15" s="2116">
        <v>1</v>
      </c>
      <c r="B15" s="2118"/>
      <c r="C15" s="2118"/>
      <c r="D15" s="2118"/>
      <c r="E15" s="2118"/>
      <c r="F15" s="2118"/>
      <c r="G15" s="2118"/>
      <c r="H15" s="2118"/>
      <c r="I15" s="2118"/>
      <c r="J15" s="2118"/>
      <c r="K15" s="2118"/>
      <c r="L15" s="2119"/>
      <c r="M15" s="2120"/>
      <c r="N15" s="2122"/>
      <c r="O15" s="2122"/>
      <c r="P15" s="2122"/>
      <c r="Q15" s="2122"/>
      <c r="R15" s="2122"/>
      <c r="S15" s="2122"/>
      <c r="T15" s="2153"/>
      <c r="U15" s="2155"/>
      <c r="V15" s="2141"/>
      <c r="W15" s="2143"/>
      <c r="X15" s="2141"/>
      <c r="Y15" s="2143"/>
      <c r="Z15" s="2145"/>
      <c r="AA15" s="2147"/>
      <c r="AB15" s="2148"/>
      <c r="AC15" s="2149"/>
    </row>
    <row r="16" spans="1:31" s="1111" customFormat="1" ht="22.9" customHeight="1" x14ac:dyDescent="0.2">
      <c r="A16" s="2117"/>
      <c r="B16" s="1213"/>
      <c r="C16" s="1191"/>
      <c r="D16" s="1191"/>
      <c r="E16" s="1191"/>
      <c r="F16" s="1191"/>
      <c r="G16" s="1191"/>
      <c r="H16" s="1191"/>
      <c r="I16" s="1191"/>
      <c r="J16" s="1191"/>
      <c r="K16" s="1191"/>
      <c r="L16" s="1192"/>
      <c r="M16" s="2121"/>
      <c r="N16" s="2123"/>
      <c r="O16" s="2123"/>
      <c r="P16" s="2123"/>
      <c r="Q16" s="2123"/>
      <c r="R16" s="2123"/>
      <c r="S16" s="2123"/>
      <c r="T16" s="2154"/>
      <c r="U16" s="2156"/>
      <c r="V16" s="2142"/>
      <c r="W16" s="2144"/>
      <c r="X16" s="2142"/>
      <c r="Y16" s="2144"/>
      <c r="Z16" s="2146"/>
      <c r="AA16" s="2150"/>
      <c r="AB16" s="2151"/>
      <c r="AC16" s="2152"/>
    </row>
    <row r="17" spans="1:29" s="1111" customFormat="1" ht="26.45" customHeight="1" x14ac:dyDescent="0.2">
      <c r="A17" s="2157">
        <v>2</v>
      </c>
      <c r="B17" s="2158"/>
      <c r="C17" s="2158"/>
      <c r="D17" s="2158"/>
      <c r="E17" s="2158"/>
      <c r="F17" s="2158"/>
      <c r="G17" s="2158"/>
      <c r="H17" s="2158"/>
      <c r="I17" s="2158"/>
      <c r="J17" s="2158"/>
      <c r="K17" s="2158"/>
      <c r="L17" s="2159"/>
      <c r="M17" s="2121"/>
      <c r="N17" s="2123"/>
      <c r="O17" s="2123"/>
      <c r="P17" s="2123"/>
      <c r="Q17" s="2123"/>
      <c r="R17" s="2123"/>
      <c r="S17" s="2123"/>
      <c r="T17" s="2154"/>
      <c r="U17" s="2156"/>
      <c r="V17" s="2142"/>
      <c r="W17" s="2144"/>
      <c r="X17" s="2142"/>
      <c r="Y17" s="2144"/>
      <c r="Z17" s="2146"/>
      <c r="AA17" s="2150"/>
      <c r="AB17" s="2151"/>
      <c r="AC17" s="2152"/>
    </row>
    <row r="18" spans="1:29" s="1111" customFormat="1" ht="22.9" customHeight="1" x14ac:dyDescent="0.2">
      <c r="A18" s="2117"/>
      <c r="B18" s="1213"/>
      <c r="C18" s="1191"/>
      <c r="D18" s="1191"/>
      <c r="E18" s="1191"/>
      <c r="F18" s="1191"/>
      <c r="G18" s="1191"/>
      <c r="H18" s="1191"/>
      <c r="I18" s="1191"/>
      <c r="J18" s="1191"/>
      <c r="K18" s="1191"/>
      <c r="L18" s="1192"/>
      <c r="M18" s="2121"/>
      <c r="N18" s="2123"/>
      <c r="O18" s="2123"/>
      <c r="P18" s="2123"/>
      <c r="Q18" s="2123"/>
      <c r="R18" s="2123"/>
      <c r="S18" s="2123"/>
      <c r="T18" s="2154"/>
      <c r="U18" s="2156"/>
      <c r="V18" s="2142"/>
      <c r="W18" s="2144"/>
      <c r="X18" s="2142"/>
      <c r="Y18" s="2144"/>
      <c r="Z18" s="2146"/>
      <c r="AA18" s="2150"/>
      <c r="AB18" s="2151"/>
      <c r="AC18" s="2152"/>
    </row>
    <row r="19" spans="1:29" s="1111" customFormat="1" ht="26.45" customHeight="1" x14ac:dyDescent="0.2">
      <c r="A19" s="2157">
        <v>3</v>
      </c>
      <c r="B19" s="2158"/>
      <c r="C19" s="2158"/>
      <c r="D19" s="2158"/>
      <c r="E19" s="2158"/>
      <c r="F19" s="2158"/>
      <c r="G19" s="2158"/>
      <c r="H19" s="2158"/>
      <c r="I19" s="2158"/>
      <c r="J19" s="2158"/>
      <c r="K19" s="2158"/>
      <c r="L19" s="2159"/>
      <c r="M19" s="2121"/>
      <c r="N19" s="2123"/>
      <c r="O19" s="2123"/>
      <c r="P19" s="2123"/>
      <c r="Q19" s="2123"/>
      <c r="R19" s="2123"/>
      <c r="S19" s="2123"/>
      <c r="T19" s="2154"/>
      <c r="U19" s="2156"/>
      <c r="V19" s="2142"/>
      <c r="W19" s="2144"/>
      <c r="X19" s="2142"/>
      <c r="Y19" s="2144"/>
      <c r="Z19" s="2146"/>
      <c r="AA19" s="2150"/>
      <c r="AB19" s="2151"/>
      <c r="AC19" s="2152"/>
    </row>
    <row r="20" spans="1:29" s="1111" customFormat="1" ht="22.9" customHeight="1" x14ac:dyDescent="0.2">
      <c r="A20" s="2117"/>
      <c r="B20" s="1213"/>
      <c r="C20" s="1191"/>
      <c r="D20" s="1191"/>
      <c r="E20" s="1191"/>
      <c r="F20" s="1191"/>
      <c r="G20" s="1191"/>
      <c r="H20" s="1191"/>
      <c r="I20" s="1191"/>
      <c r="J20" s="1191"/>
      <c r="K20" s="1191"/>
      <c r="L20" s="1192"/>
      <c r="M20" s="2121"/>
      <c r="N20" s="2123"/>
      <c r="O20" s="2123"/>
      <c r="P20" s="2123"/>
      <c r="Q20" s="2123"/>
      <c r="R20" s="2123"/>
      <c r="S20" s="2123"/>
      <c r="T20" s="2154"/>
      <c r="U20" s="2156"/>
      <c r="V20" s="2142"/>
      <c r="W20" s="2144"/>
      <c r="X20" s="2142"/>
      <c r="Y20" s="2144"/>
      <c r="Z20" s="2146"/>
      <c r="AA20" s="2150"/>
      <c r="AB20" s="2151"/>
      <c r="AC20" s="2152"/>
    </row>
    <row r="21" spans="1:29" s="1111" customFormat="1" ht="26.45" customHeight="1" x14ac:dyDescent="0.2">
      <c r="A21" s="2157">
        <v>4</v>
      </c>
      <c r="B21" s="2158"/>
      <c r="C21" s="2158"/>
      <c r="D21" s="2158"/>
      <c r="E21" s="2158"/>
      <c r="F21" s="2158"/>
      <c r="G21" s="2158"/>
      <c r="H21" s="2158"/>
      <c r="I21" s="2158"/>
      <c r="J21" s="2158"/>
      <c r="K21" s="2158"/>
      <c r="L21" s="2159"/>
      <c r="M21" s="2121"/>
      <c r="N21" s="2123"/>
      <c r="O21" s="2123"/>
      <c r="P21" s="2123"/>
      <c r="Q21" s="2123"/>
      <c r="R21" s="2123"/>
      <c r="S21" s="2123"/>
      <c r="T21" s="2154"/>
      <c r="U21" s="2156"/>
      <c r="V21" s="2142"/>
      <c r="W21" s="2144"/>
      <c r="X21" s="2142"/>
      <c r="Y21" s="2144"/>
      <c r="Z21" s="2146"/>
      <c r="AA21" s="2150"/>
      <c r="AB21" s="2151"/>
      <c r="AC21" s="2152"/>
    </row>
    <row r="22" spans="1:29" s="1111" customFormat="1" ht="22.9" customHeight="1" x14ac:dyDescent="0.2">
      <c r="A22" s="2117"/>
      <c r="B22" s="1213"/>
      <c r="C22" s="1191"/>
      <c r="D22" s="1191"/>
      <c r="E22" s="1191"/>
      <c r="F22" s="1191"/>
      <c r="G22" s="1191"/>
      <c r="H22" s="1191"/>
      <c r="I22" s="1191"/>
      <c r="J22" s="1191"/>
      <c r="K22" s="1191"/>
      <c r="L22" s="1192"/>
      <c r="M22" s="2121"/>
      <c r="N22" s="2123"/>
      <c r="O22" s="2123"/>
      <c r="P22" s="2123"/>
      <c r="Q22" s="2123"/>
      <c r="R22" s="2123"/>
      <c r="S22" s="2123"/>
      <c r="T22" s="2154"/>
      <c r="U22" s="2156"/>
      <c r="V22" s="2142"/>
      <c r="W22" s="2144"/>
      <c r="X22" s="2142"/>
      <c r="Y22" s="2144"/>
      <c r="Z22" s="2146"/>
      <c r="AA22" s="2150"/>
      <c r="AB22" s="2151"/>
      <c r="AC22" s="2152"/>
    </row>
    <row r="23" spans="1:29" s="1111" customFormat="1" ht="26.45" customHeight="1" x14ac:dyDescent="0.2">
      <c r="A23" s="2157">
        <v>5</v>
      </c>
      <c r="B23" s="2158"/>
      <c r="C23" s="2158"/>
      <c r="D23" s="2158"/>
      <c r="E23" s="2158"/>
      <c r="F23" s="2158"/>
      <c r="G23" s="2158"/>
      <c r="H23" s="2158"/>
      <c r="I23" s="2158"/>
      <c r="J23" s="2158"/>
      <c r="K23" s="2158"/>
      <c r="L23" s="2159"/>
      <c r="M23" s="2121"/>
      <c r="N23" s="2123"/>
      <c r="O23" s="2123"/>
      <c r="P23" s="2123"/>
      <c r="Q23" s="2123"/>
      <c r="R23" s="2123"/>
      <c r="S23" s="2123"/>
      <c r="T23" s="2154"/>
      <c r="U23" s="2156"/>
      <c r="V23" s="2142"/>
      <c r="W23" s="2144"/>
      <c r="X23" s="2142"/>
      <c r="Y23" s="2144"/>
      <c r="Z23" s="2146"/>
      <c r="AA23" s="2150"/>
      <c r="AB23" s="2151"/>
      <c r="AC23" s="2152"/>
    </row>
    <row r="24" spans="1:29" s="1111" customFormat="1" ht="22.9" customHeight="1" x14ac:dyDescent="0.2">
      <c r="A24" s="2117"/>
      <c r="B24" s="1213"/>
      <c r="C24" s="1191"/>
      <c r="D24" s="1191"/>
      <c r="E24" s="1191"/>
      <c r="F24" s="1191"/>
      <c r="G24" s="1191"/>
      <c r="H24" s="1191"/>
      <c r="I24" s="1191"/>
      <c r="J24" s="1191"/>
      <c r="K24" s="1191"/>
      <c r="L24" s="1192"/>
      <c r="M24" s="2121"/>
      <c r="N24" s="2123"/>
      <c r="O24" s="2123"/>
      <c r="P24" s="2123"/>
      <c r="Q24" s="2123"/>
      <c r="R24" s="2123"/>
      <c r="S24" s="2123"/>
      <c r="T24" s="2154"/>
      <c r="U24" s="2156"/>
      <c r="V24" s="2142"/>
      <c r="W24" s="2144"/>
      <c r="X24" s="2142"/>
      <c r="Y24" s="2144"/>
      <c r="Z24" s="2146"/>
      <c r="AA24" s="2150"/>
      <c r="AB24" s="2151"/>
      <c r="AC24" s="2152"/>
    </row>
    <row r="25" spans="1:29" s="1111" customFormat="1" ht="26.45" customHeight="1" x14ac:dyDescent="0.2">
      <c r="A25" s="2157">
        <v>6</v>
      </c>
      <c r="B25" s="2158"/>
      <c r="C25" s="2158"/>
      <c r="D25" s="2158"/>
      <c r="E25" s="2158"/>
      <c r="F25" s="2158"/>
      <c r="G25" s="2158"/>
      <c r="H25" s="2158"/>
      <c r="I25" s="2158"/>
      <c r="J25" s="2158"/>
      <c r="K25" s="2158"/>
      <c r="L25" s="2159"/>
      <c r="M25" s="2121"/>
      <c r="N25" s="2123"/>
      <c r="O25" s="2123"/>
      <c r="P25" s="2123"/>
      <c r="Q25" s="2123"/>
      <c r="R25" s="2123"/>
      <c r="S25" s="2123"/>
      <c r="T25" s="2154"/>
      <c r="U25" s="2156"/>
      <c r="V25" s="2142"/>
      <c r="W25" s="2144"/>
      <c r="X25" s="2142"/>
      <c r="Y25" s="2144"/>
      <c r="Z25" s="2146"/>
      <c r="AA25" s="2150"/>
      <c r="AB25" s="2151"/>
      <c r="AC25" s="2152"/>
    </row>
    <row r="26" spans="1:29" s="1111" customFormat="1" ht="22.9" customHeight="1" x14ac:dyDescent="0.2">
      <c r="A26" s="2117"/>
      <c r="B26" s="1213"/>
      <c r="C26" s="1191"/>
      <c r="D26" s="1191"/>
      <c r="E26" s="1191"/>
      <c r="F26" s="1191"/>
      <c r="G26" s="1191"/>
      <c r="H26" s="1191"/>
      <c r="I26" s="1191"/>
      <c r="J26" s="1191"/>
      <c r="K26" s="1191"/>
      <c r="L26" s="1192"/>
      <c r="M26" s="2121"/>
      <c r="N26" s="2123"/>
      <c r="O26" s="2123"/>
      <c r="P26" s="2123"/>
      <c r="Q26" s="2123"/>
      <c r="R26" s="2123"/>
      <c r="S26" s="2123"/>
      <c r="T26" s="2154"/>
      <c r="U26" s="2156"/>
      <c r="V26" s="2142"/>
      <c r="W26" s="2144"/>
      <c r="X26" s="2142"/>
      <c r="Y26" s="2144"/>
      <c r="Z26" s="2146"/>
      <c r="AA26" s="2150"/>
      <c r="AB26" s="2151"/>
      <c r="AC26" s="2152"/>
    </row>
    <row r="27" spans="1:29" s="1111" customFormat="1" ht="26.45" customHeight="1" x14ac:dyDescent="0.2">
      <c r="A27" s="2157">
        <v>7</v>
      </c>
      <c r="B27" s="2158"/>
      <c r="C27" s="2158"/>
      <c r="D27" s="2158"/>
      <c r="E27" s="2158"/>
      <c r="F27" s="2158"/>
      <c r="G27" s="2158"/>
      <c r="H27" s="2158"/>
      <c r="I27" s="2158"/>
      <c r="J27" s="2158"/>
      <c r="K27" s="2158"/>
      <c r="L27" s="2159"/>
      <c r="M27" s="2121"/>
      <c r="N27" s="2123"/>
      <c r="O27" s="2123"/>
      <c r="P27" s="2123"/>
      <c r="Q27" s="2123"/>
      <c r="R27" s="2123"/>
      <c r="S27" s="2123"/>
      <c r="T27" s="2154"/>
      <c r="U27" s="2156"/>
      <c r="V27" s="2142"/>
      <c r="W27" s="2144"/>
      <c r="X27" s="2142"/>
      <c r="Y27" s="2144"/>
      <c r="Z27" s="2146"/>
      <c r="AA27" s="2150"/>
      <c r="AB27" s="2151"/>
      <c r="AC27" s="2152"/>
    </row>
    <row r="28" spans="1:29" s="1111" customFormat="1" ht="22.9" customHeight="1" x14ac:dyDescent="0.2">
      <c r="A28" s="2117"/>
      <c r="B28" s="1213"/>
      <c r="C28" s="1191"/>
      <c r="D28" s="1191"/>
      <c r="E28" s="1191"/>
      <c r="F28" s="1191"/>
      <c r="G28" s="1191"/>
      <c r="H28" s="1191"/>
      <c r="I28" s="1191"/>
      <c r="J28" s="1191"/>
      <c r="K28" s="1191"/>
      <c r="L28" s="1192"/>
      <c r="M28" s="2121"/>
      <c r="N28" s="2123"/>
      <c r="O28" s="2123"/>
      <c r="P28" s="2123"/>
      <c r="Q28" s="2123"/>
      <c r="R28" s="2123"/>
      <c r="S28" s="2123"/>
      <c r="T28" s="2154"/>
      <c r="U28" s="2156"/>
      <c r="V28" s="2142"/>
      <c r="W28" s="2144"/>
      <c r="X28" s="2142"/>
      <c r="Y28" s="2144"/>
      <c r="Z28" s="2146"/>
      <c r="AA28" s="2150"/>
      <c r="AB28" s="2151"/>
      <c r="AC28" s="2152"/>
    </row>
    <row r="29" spans="1:29" s="1111" customFormat="1" ht="26.45" customHeight="1" x14ac:dyDescent="0.2">
      <c r="A29" s="2157" t="s">
        <v>1285</v>
      </c>
      <c r="B29" s="2158"/>
      <c r="C29" s="2158"/>
      <c r="D29" s="2158"/>
      <c r="E29" s="2158"/>
      <c r="F29" s="2158"/>
      <c r="G29" s="2158"/>
      <c r="H29" s="2158"/>
      <c r="I29" s="2158"/>
      <c r="J29" s="2158"/>
      <c r="K29" s="2158"/>
      <c r="L29" s="2159"/>
      <c r="M29" s="2121"/>
      <c r="N29" s="2123"/>
      <c r="O29" s="2123"/>
      <c r="P29" s="2123"/>
      <c r="Q29" s="2123"/>
      <c r="R29" s="2123"/>
      <c r="S29" s="2123"/>
      <c r="T29" s="2154"/>
      <c r="U29" s="2156"/>
      <c r="V29" s="2142"/>
      <c r="W29" s="2144"/>
      <c r="X29" s="2142"/>
      <c r="Y29" s="2144"/>
      <c r="Z29" s="2146"/>
      <c r="AA29" s="2150"/>
      <c r="AB29" s="2151"/>
      <c r="AC29" s="2152"/>
    </row>
    <row r="30" spans="1:29" s="1111" customFormat="1" ht="22.9" customHeight="1" thickBot="1" x14ac:dyDescent="0.25">
      <c r="A30" s="2160"/>
      <c r="B30" s="1214"/>
      <c r="C30" s="1198"/>
      <c r="D30" s="1198"/>
      <c r="E30" s="1198"/>
      <c r="F30" s="1198"/>
      <c r="G30" s="1198"/>
      <c r="H30" s="1198"/>
      <c r="I30" s="1198"/>
      <c r="J30" s="1198"/>
      <c r="K30" s="1198"/>
      <c r="L30" s="1199"/>
      <c r="M30" s="2161"/>
      <c r="N30" s="2162"/>
      <c r="O30" s="2162"/>
      <c r="P30" s="2162"/>
      <c r="Q30" s="2162"/>
      <c r="R30" s="2162"/>
      <c r="S30" s="2162"/>
      <c r="T30" s="2175"/>
      <c r="U30" s="2176"/>
      <c r="V30" s="2170"/>
      <c r="W30" s="2169"/>
      <c r="X30" s="2170"/>
      <c r="Y30" s="2169"/>
      <c r="Z30" s="2171"/>
      <c r="AA30" s="2172"/>
      <c r="AB30" s="2173"/>
      <c r="AC30" s="2174"/>
    </row>
    <row r="31" spans="1:29" s="1111" customFormat="1" ht="12.6" customHeight="1" x14ac:dyDescent="0.2">
      <c r="A31" s="1155"/>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row>
    <row r="32" spans="1:29" s="1158" customFormat="1" ht="24" customHeight="1" x14ac:dyDescent="0.2">
      <c r="A32" s="2163" t="s">
        <v>1315</v>
      </c>
      <c r="B32" s="2164"/>
      <c r="C32" s="2164"/>
      <c r="D32" s="2164"/>
      <c r="E32" s="2164"/>
      <c r="F32" s="2164"/>
      <c r="G32" s="2164"/>
      <c r="H32" s="2164"/>
      <c r="I32" s="2164"/>
      <c r="J32" s="2164"/>
      <c r="K32" s="2164"/>
      <c r="L32" s="2164"/>
      <c r="M32" s="2164"/>
      <c r="N32" s="2164"/>
      <c r="O32" s="2164"/>
      <c r="P32" s="2164"/>
      <c r="Q32" s="2165" t="s">
        <v>1538</v>
      </c>
      <c r="R32" s="2165"/>
      <c r="S32" s="2165"/>
      <c r="T32" s="2165"/>
      <c r="U32" s="2165"/>
      <c r="V32" s="2165"/>
      <c r="W32" s="2165"/>
      <c r="X32" s="2165"/>
      <c r="Y32" s="2165"/>
      <c r="Z32" s="2165"/>
      <c r="AA32" s="2165"/>
      <c r="AB32" s="2165"/>
      <c r="AC32" s="2166"/>
    </row>
    <row r="33" spans="1:29" s="1158" customFormat="1" ht="31.9" customHeight="1" x14ac:dyDescent="0.2">
      <c r="A33" s="1215"/>
      <c r="B33" s="2167"/>
      <c r="C33" s="2167"/>
      <c r="D33" s="2167"/>
      <c r="E33" s="2167"/>
      <c r="F33" s="2167"/>
      <c r="G33" s="2167"/>
      <c r="H33" s="2167"/>
      <c r="I33" s="2167"/>
      <c r="J33" s="2167"/>
      <c r="K33" s="2167"/>
      <c r="L33" s="2167"/>
      <c r="M33" s="2167"/>
      <c r="N33" s="2167"/>
      <c r="O33" s="2167"/>
      <c r="P33" s="2167"/>
      <c r="Q33" s="2167"/>
      <c r="R33" s="2167"/>
      <c r="S33" s="2167"/>
      <c r="T33" s="2167"/>
      <c r="U33" s="2167"/>
      <c r="V33" s="2167"/>
      <c r="W33" s="2167"/>
      <c r="X33" s="2167"/>
      <c r="Y33" s="2167"/>
      <c r="Z33" s="2167"/>
      <c r="AA33" s="2167"/>
      <c r="AB33" s="2167"/>
      <c r="AC33" s="2167"/>
    </row>
    <row r="34" spans="1:29" s="1158" customFormat="1" ht="31.9" customHeight="1" x14ac:dyDescent="0.2">
      <c r="A34" s="1215"/>
      <c r="B34" s="2167"/>
      <c r="C34" s="2167"/>
      <c r="D34" s="2167"/>
      <c r="E34" s="2167"/>
      <c r="F34" s="2167"/>
      <c r="G34" s="2167"/>
      <c r="H34" s="2167"/>
      <c r="I34" s="2167"/>
      <c r="J34" s="2167"/>
      <c r="K34" s="2167"/>
      <c r="L34" s="2167"/>
      <c r="M34" s="2167"/>
      <c r="N34" s="2167"/>
      <c r="O34" s="2167"/>
      <c r="P34" s="2167"/>
      <c r="Q34" s="2167"/>
      <c r="R34" s="2167"/>
      <c r="S34" s="2167"/>
      <c r="T34" s="2167"/>
      <c r="U34" s="2167"/>
      <c r="V34" s="2167"/>
      <c r="W34" s="2167"/>
      <c r="X34" s="2167"/>
      <c r="Y34" s="2167"/>
      <c r="Z34" s="2167"/>
      <c r="AA34" s="2167"/>
      <c r="AB34" s="2167"/>
      <c r="AC34" s="2167"/>
    </row>
    <row r="35" spans="1:29" s="1158" customFormat="1" ht="18" customHeight="1" x14ac:dyDescent="0.2">
      <c r="A35" s="1215"/>
      <c r="C35" s="1204"/>
      <c r="D35" s="1204"/>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row>
    <row r="36" spans="1:29" s="1163" customFormat="1" ht="7.15" customHeight="1" x14ac:dyDescent="0.2">
      <c r="A36" s="1203"/>
      <c r="B36" s="1216"/>
      <c r="C36" s="1216"/>
      <c r="D36" s="1216"/>
      <c r="E36" s="1216"/>
      <c r="F36" s="1216"/>
      <c r="G36" s="1216"/>
      <c r="H36" s="1216"/>
      <c r="I36" s="1216"/>
      <c r="J36" s="1216"/>
      <c r="K36" s="1216"/>
      <c r="L36" s="1216"/>
      <c r="M36" s="1216"/>
      <c r="N36" s="1216"/>
      <c r="O36" s="2168" t="s">
        <v>1290</v>
      </c>
      <c r="P36" s="2168"/>
      <c r="Q36" s="2168"/>
      <c r="R36" s="2168"/>
      <c r="S36" s="2168"/>
      <c r="T36" s="2168"/>
      <c r="U36" s="2168"/>
      <c r="V36" s="2168"/>
      <c r="W36" s="2168"/>
      <c r="X36" s="2168"/>
      <c r="Y36" s="2168"/>
      <c r="Z36" s="2168"/>
      <c r="AA36" s="2168"/>
      <c r="AB36" s="2168"/>
      <c r="AC36" s="2168"/>
    </row>
    <row r="37" spans="1:29" x14ac:dyDescent="0.2">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c r="AA37" s="1168"/>
      <c r="AB37" s="1168"/>
      <c r="AC37" s="1168"/>
    </row>
  </sheetData>
  <mergeCells count="165">
    <mergeCell ref="B33:AC33"/>
    <mergeCell ref="B34:AC34"/>
    <mergeCell ref="O36:AC36"/>
    <mergeCell ref="W29:W30"/>
    <mergeCell ref="X29:X30"/>
    <mergeCell ref="Y29:Y30"/>
    <mergeCell ref="Z29:Z30"/>
    <mergeCell ref="AA29:AC30"/>
    <mergeCell ref="Q29:Q30"/>
    <mergeCell ref="R29:R30"/>
    <mergeCell ref="S29:S30"/>
    <mergeCell ref="T29:T30"/>
    <mergeCell ref="U29:U30"/>
    <mergeCell ref="V29:V30"/>
    <mergeCell ref="A29:A30"/>
    <mergeCell ref="B29:L29"/>
    <mergeCell ref="M29:M30"/>
    <mergeCell ref="N29:N30"/>
    <mergeCell ref="O29:O30"/>
    <mergeCell ref="P29:P30"/>
    <mergeCell ref="A32:P32"/>
    <mergeCell ref="Q32:AC32"/>
    <mergeCell ref="X27:X28"/>
    <mergeCell ref="Y27:Y28"/>
    <mergeCell ref="Z27:Z28"/>
    <mergeCell ref="AA27:AC28"/>
    <mergeCell ref="P27:P28"/>
    <mergeCell ref="Q27:Q28"/>
    <mergeCell ref="R27:R28"/>
    <mergeCell ref="S27:S28"/>
    <mergeCell ref="T27:T28"/>
    <mergeCell ref="U27:U28"/>
    <mergeCell ref="W25:W26"/>
    <mergeCell ref="X25:X26"/>
    <mergeCell ref="Y25:Y26"/>
    <mergeCell ref="Z25:Z26"/>
    <mergeCell ref="AA25:AC26"/>
    <mergeCell ref="A27:A28"/>
    <mergeCell ref="B27:L27"/>
    <mergeCell ref="M27:M28"/>
    <mergeCell ref="N27:N28"/>
    <mergeCell ref="O27:O28"/>
    <mergeCell ref="Q25:Q26"/>
    <mergeCell ref="R25:R26"/>
    <mergeCell ref="S25:S26"/>
    <mergeCell ref="T25:T26"/>
    <mergeCell ref="U25:U26"/>
    <mergeCell ref="V25:V26"/>
    <mergeCell ref="A25:A26"/>
    <mergeCell ref="B25:L25"/>
    <mergeCell ref="M25:M26"/>
    <mergeCell ref="N25:N26"/>
    <mergeCell ref="O25:O26"/>
    <mergeCell ref="P25:P26"/>
    <mergeCell ref="V27:V28"/>
    <mergeCell ref="W27:W28"/>
    <mergeCell ref="X23:X24"/>
    <mergeCell ref="Y23:Y24"/>
    <mergeCell ref="Z23:Z24"/>
    <mergeCell ref="AA23:AC24"/>
    <mergeCell ref="P23:P24"/>
    <mergeCell ref="Q23:Q24"/>
    <mergeCell ref="R23:R24"/>
    <mergeCell ref="S23:S24"/>
    <mergeCell ref="T23:T24"/>
    <mergeCell ref="U23:U24"/>
    <mergeCell ref="W21:W22"/>
    <mergeCell ref="X21:X22"/>
    <mergeCell ref="Y21:Y22"/>
    <mergeCell ref="Z21:Z22"/>
    <mergeCell ref="AA21:AC22"/>
    <mergeCell ref="A23:A24"/>
    <mergeCell ref="B23:L23"/>
    <mergeCell ref="M23:M24"/>
    <mergeCell ref="N23:N24"/>
    <mergeCell ref="O23:O24"/>
    <mergeCell ref="Q21:Q22"/>
    <mergeCell ref="R21:R22"/>
    <mergeCell ref="S21:S22"/>
    <mergeCell ref="T21:T22"/>
    <mergeCell ref="U21:U22"/>
    <mergeCell ref="V21:V22"/>
    <mergeCell ref="A21:A22"/>
    <mergeCell ref="B21:L21"/>
    <mergeCell ref="M21:M22"/>
    <mergeCell ref="N21:N22"/>
    <mergeCell ref="O21:O22"/>
    <mergeCell ref="P21:P22"/>
    <mergeCell ref="V23:V24"/>
    <mergeCell ref="W23:W24"/>
    <mergeCell ref="V19:V20"/>
    <mergeCell ref="W19:W20"/>
    <mergeCell ref="X19:X20"/>
    <mergeCell ref="Y19:Y20"/>
    <mergeCell ref="Z19:Z20"/>
    <mergeCell ref="AA19:AC20"/>
    <mergeCell ref="P19:P20"/>
    <mergeCell ref="Q19:Q20"/>
    <mergeCell ref="R19:R20"/>
    <mergeCell ref="S19:S20"/>
    <mergeCell ref="T19:T20"/>
    <mergeCell ref="U19:U20"/>
    <mergeCell ref="A19:A20"/>
    <mergeCell ref="B19:L19"/>
    <mergeCell ref="M19:M20"/>
    <mergeCell ref="N19:N20"/>
    <mergeCell ref="O19:O20"/>
    <mergeCell ref="Q17:Q18"/>
    <mergeCell ref="R17:R18"/>
    <mergeCell ref="S17:S18"/>
    <mergeCell ref="T17:T18"/>
    <mergeCell ref="A17:A18"/>
    <mergeCell ref="B17:L17"/>
    <mergeCell ref="M17:M18"/>
    <mergeCell ref="N17:N18"/>
    <mergeCell ref="O17:O18"/>
    <mergeCell ref="P17:P18"/>
    <mergeCell ref="Z15:Z16"/>
    <mergeCell ref="AA15:AC16"/>
    <mergeCell ref="P15:P16"/>
    <mergeCell ref="Q15:Q16"/>
    <mergeCell ref="R15:R16"/>
    <mergeCell ref="S15:S16"/>
    <mergeCell ref="T15:T16"/>
    <mergeCell ref="U15:U16"/>
    <mergeCell ref="W17:W18"/>
    <mergeCell ref="X17:X18"/>
    <mergeCell ref="Y17:Y18"/>
    <mergeCell ref="Z17:Z18"/>
    <mergeCell ref="AA17:AC18"/>
    <mergeCell ref="U17:U18"/>
    <mergeCell ref="V17:V18"/>
    <mergeCell ref="Z12:Z13"/>
    <mergeCell ref="B14:F14"/>
    <mergeCell ref="G14:L14"/>
    <mergeCell ref="M14:T14"/>
    <mergeCell ref="AA14:AC14"/>
    <mergeCell ref="A15:A16"/>
    <mergeCell ref="B15:L15"/>
    <mergeCell ref="M15:M16"/>
    <mergeCell ref="N15:N16"/>
    <mergeCell ref="O15:O16"/>
    <mergeCell ref="A9:A13"/>
    <mergeCell ref="B9:AC9"/>
    <mergeCell ref="B10:T11"/>
    <mergeCell ref="U10:U13"/>
    <mergeCell ref="V10:Z11"/>
    <mergeCell ref="AA10:AC13"/>
    <mergeCell ref="B12:L13"/>
    <mergeCell ref="M12:T13"/>
    <mergeCell ref="V12:W12"/>
    <mergeCell ref="X12:Y12"/>
    <mergeCell ref="V15:V16"/>
    <mergeCell ref="W15:W16"/>
    <mergeCell ref="X15:X16"/>
    <mergeCell ref="Y15:Y16"/>
    <mergeCell ref="Y1:Z1"/>
    <mergeCell ref="A4:Q4"/>
    <mergeCell ref="T4:AC4"/>
    <mergeCell ref="F7:H7"/>
    <mergeCell ref="I7:N7"/>
    <mergeCell ref="O7:Q7"/>
    <mergeCell ref="T7:U7"/>
    <mergeCell ref="V7:X7"/>
    <mergeCell ref="Y7:Z7"/>
  </mergeCells>
  <printOptions horizontalCentered="1"/>
  <pageMargins left="0.25" right="0.25" top="0.25" bottom="0.25" header="0.3" footer="0.3"/>
  <pageSetup paperSize="9" scale="61" fitToHeight="0"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1A1C-AD2A-4417-BDE0-2529BC03F809}">
  <sheetPr>
    <tabColor rgb="FF00B050"/>
    <pageSetUpPr fitToPage="1"/>
  </sheetPr>
  <dimension ref="A1:BU39"/>
  <sheetViews>
    <sheetView rightToLeft="1" view="pageBreakPreview" zoomScale="60" zoomScaleNormal="100" workbookViewId="0">
      <selection activeCell="A90" sqref="A90"/>
    </sheetView>
  </sheetViews>
  <sheetFormatPr defaultRowHeight="14.25" x14ac:dyDescent="0.2"/>
  <cols>
    <col min="1" max="1" width="5.75" style="1110" customWidth="1"/>
    <col min="2" max="16" width="4.375" style="1110" customWidth="1"/>
    <col min="17" max="18" width="10.625" style="1110" customWidth="1"/>
    <col min="19" max="19" width="10.625" style="1111" customWidth="1"/>
    <col min="20" max="20" width="26.75" style="1110" customWidth="1"/>
    <col min="21" max="21" width="6.875" style="1110" customWidth="1"/>
    <col min="22" max="22" width="12.5" style="1110" customWidth="1"/>
    <col min="23" max="23" width="6.875" style="1111" customWidth="1"/>
    <col min="24" max="24" width="26.75" style="1110" customWidth="1"/>
    <col min="25" max="28" width="6.75" style="1110" customWidth="1"/>
    <col min="29" max="29" width="6.625" style="1110" customWidth="1"/>
    <col min="30" max="30" width="17.625" style="1110" customWidth="1"/>
    <col min="31" max="31" width="10.75" style="1110" customWidth="1"/>
    <col min="32" max="256" width="8.875" style="1169"/>
    <col min="257" max="257" width="5.75" style="1169" customWidth="1"/>
    <col min="258" max="272" width="4.375" style="1169" customWidth="1"/>
    <col min="273" max="275" width="10.625" style="1169" customWidth="1"/>
    <col min="276" max="276" width="26.75" style="1169" customWidth="1"/>
    <col min="277" max="277" width="6.875" style="1169" customWidth="1"/>
    <col min="278" max="278" width="12.5" style="1169" customWidth="1"/>
    <col min="279" max="279" width="6.875" style="1169" customWidth="1"/>
    <col min="280" max="280" width="26.75" style="1169" customWidth="1"/>
    <col min="281" max="284" width="6.75" style="1169" customWidth="1"/>
    <col min="285" max="285" width="6.625" style="1169" customWidth="1"/>
    <col min="286" max="286" width="17.625" style="1169" customWidth="1"/>
    <col min="287" max="287" width="10.75" style="1169" customWidth="1"/>
    <col min="288" max="512" width="8.875" style="1169"/>
    <col min="513" max="513" width="5.75" style="1169" customWidth="1"/>
    <col min="514" max="528" width="4.375" style="1169" customWidth="1"/>
    <col min="529" max="531" width="10.625" style="1169" customWidth="1"/>
    <col min="532" max="532" width="26.75" style="1169" customWidth="1"/>
    <col min="533" max="533" width="6.875" style="1169" customWidth="1"/>
    <col min="534" max="534" width="12.5" style="1169" customWidth="1"/>
    <col min="535" max="535" width="6.875" style="1169" customWidth="1"/>
    <col min="536" max="536" width="26.75" style="1169" customWidth="1"/>
    <col min="537" max="540" width="6.75" style="1169" customWidth="1"/>
    <col min="541" max="541" width="6.625" style="1169" customWidth="1"/>
    <col min="542" max="542" width="17.625" style="1169" customWidth="1"/>
    <col min="543" max="543" width="10.75" style="1169" customWidth="1"/>
    <col min="544" max="768" width="8.875" style="1169"/>
    <col min="769" max="769" width="5.75" style="1169" customWidth="1"/>
    <col min="770" max="784" width="4.375" style="1169" customWidth="1"/>
    <col min="785" max="787" width="10.625" style="1169" customWidth="1"/>
    <col min="788" max="788" width="26.75" style="1169" customWidth="1"/>
    <col min="789" max="789" width="6.875" style="1169" customWidth="1"/>
    <col min="790" max="790" width="12.5" style="1169" customWidth="1"/>
    <col min="791" max="791" width="6.875" style="1169" customWidth="1"/>
    <col min="792" max="792" width="26.75" style="1169" customWidth="1"/>
    <col min="793" max="796" width="6.75" style="1169" customWidth="1"/>
    <col min="797" max="797" width="6.625" style="1169" customWidth="1"/>
    <col min="798" max="798" width="17.625" style="1169" customWidth="1"/>
    <col min="799" max="799" width="10.75" style="1169" customWidth="1"/>
    <col min="800" max="1024" width="8.875" style="1169"/>
    <col min="1025" max="1025" width="5.75" style="1169" customWidth="1"/>
    <col min="1026" max="1040" width="4.375" style="1169" customWidth="1"/>
    <col min="1041" max="1043" width="10.625" style="1169" customWidth="1"/>
    <col min="1044" max="1044" width="26.75" style="1169" customWidth="1"/>
    <col min="1045" max="1045" width="6.875" style="1169" customWidth="1"/>
    <col min="1046" max="1046" width="12.5" style="1169" customWidth="1"/>
    <col min="1047" max="1047" width="6.875" style="1169" customWidth="1"/>
    <col min="1048" max="1048" width="26.75" style="1169" customWidth="1"/>
    <col min="1049" max="1052" width="6.75" style="1169" customWidth="1"/>
    <col min="1053" max="1053" width="6.625" style="1169" customWidth="1"/>
    <col min="1054" max="1054" width="17.625" style="1169" customWidth="1"/>
    <col min="1055" max="1055" width="10.75" style="1169" customWidth="1"/>
    <col min="1056" max="1280" width="8.875" style="1169"/>
    <col min="1281" max="1281" width="5.75" style="1169" customWidth="1"/>
    <col min="1282" max="1296" width="4.375" style="1169" customWidth="1"/>
    <col min="1297" max="1299" width="10.625" style="1169" customWidth="1"/>
    <col min="1300" max="1300" width="26.75" style="1169" customWidth="1"/>
    <col min="1301" max="1301" width="6.875" style="1169" customWidth="1"/>
    <col min="1302" max="1302" width="12.5" style="1169" customWidth="1"/>
    <col min="1303" max="1303" width="6.875" style="1169" customWidth="1"/>
    <col min="1304" max="1304" width="26.75" style="1169" customWidth="1"/>
    <col min="1305" max="1308" width="6.75" style="1169" customWidth="1"/>
    <col min="1309" max="1309" width="6.625" style="1169" customWidth="1"/>
    <col min="1310" max="1310" width="17.625" style="1169" customWidth="1"/>
    <col min="1311" max="1311" width="10.75" style="1169" customWidth="1"/>
    <col min="1312" max="1536" width="8.875" style="1169"/>
    <col min="1537" max="1537" width="5.75" style="1169" customWidth="1"/>
    <col min="1538" max="1552" width="4.375" style="1169" customWidth="1"/>
    <col min="1553" max="1555" width="10.625" style="1169" customWidth="1"/>
    <col min="1556" max="1556" width="26.75" style="1169" customWidth="1"/>
    <col min="1557" max="1557" width="6.875" style="1169" customWidth="1"/>
    <col min="1558" max="1558" width="12.5" style="1169" customWidth="1"/>
    <col min="1559" max="1559" width="6.875" style="1169" customWidth="1"/>
    <col min="1560" max="1560" width="26.75" style="1169" customWidth="1"/>
    <col min="1561" max="1564" width="6.75" style="1169" customWidth="1"/>
    <col min="1565" max="1565" width="6.625" style="1169" customWidth="1"/>
    <col min="1566" max="1566" width="17.625" style="1169" customWidth="1"/>
    <col min="1567" max="1567" width="10.75" style="1169" customWidth="1"/>
    <col min="1568" max="1792" width="8.875" style="1169"/>
    <col min="1793" max="1793" width="5.75" style="1169" customWidth="1"/>
    <col min="1794" max="1808" width="4.375" style="1169" customWidth="1"/>
    <col min="1809" max="1811" width="10.625" style="1169" customWidth="1"/>
    <col min="1812" max="1812" width="26.75" style="1169" customWidth="1"/>
    <col min="1813" max="1813" width="6.875" style="1169" customWidth="1"/>
    <col min="1814" max="1814" width="12.5" style="1169" customWidth="1"/>
    <col min="1815" max="1815" width="6.875" style="1169" customWidth="1"/>
    <col min="1816" max="1816" width="26.75" style="1169" customWidth="1"/>
    <col min="1817" max="1820" width="6.75" style="1169" customWidth="1"/>
    <col min="1821" max="1821" width="6.625" style="1169" customWidth="1"/>
    <col min="1822" max="1822" width="17.625" style="1169" customWidth="1"/>
    <col min="1823" max="1823" width="10.75" style="1169" customWidth="1"/>
    <col min="1824" max="2048" width="8.875" style="1169"/>
    <col min="2049" max="2049" width="5.75" style="1169" customWidth="1"/>
    <col min="2050" max="2064" width="4.375" style="1169" customWidth="1"/>
    <col min="2065" max="2067" width="10.625" style="1169" customWidth="1"/>
    <col min="2068" max="2068" width="26.75" style="1169" customWidth="1"/>
    <col min="2069" max="2069" width="6.875" style="1169" customWidth="1"/>
    <col min="2070" max="2070" width="12.5" style="1169" customWidth="1"/>
    <col min="2071" max="2071" width="6.875" style="1169" customWidth="1"/>
    <col min="2072" max="2072" width="26.75" style="1169" customWidth="1"/>
    <col min="2073" max="2076" width="6.75" style="1169" customWidth="1"/>
    <col min="2077" max="2077" width="6.625" style="1169" customWidth="1"/>
    <col min="2078" max="2078" width="17.625" style="1169" customWidth="1"/>
    <col min="2079" max="2079" width="10.75" style="1169" customWidth="1"/>
    <col min="2080" max="2304" width="8.875" style="1169"/>
    <col min="2305" max="2305" width="5.75" style="1169" customWidth="1"/>
    <col min="2306" max="2320" width="4.375" style="1169" customWidth="1"/>
    <col min="2321" max="2323" width="10.625" style="1169" customWidth="1"/>
    <col min="2324" max="2324" width="26.75" style="1169" customWidth="1"/>
    <col min="2325" max="2325" width="6.875" style="1169" customWidth="1"/>
    <col min="2326" max="2326" width="12.5" style="1169" customWidth="1"/>
    <col min="2327" max="2327" width="6.875" style="1169" customWidth="1"/>
    <col min="2328" max="2328" width="26.75" style="1169" customWidth="1"/>
    <col min="2329" max="2332" width="6.75" style="1169" customWidth="1"/>
    <col min="2333" max="2333" width="6.625" style="1169" customWidth="1"/>
    <col min="2334" max="2334" width="17.625" style="1169" customWidth="1"/>
    <col min="2335" max="2335" width="10.75" style="1169" customWidth="1"/>
    <col min="2336" max="2560" width="8.875" style="1169"/>
    <col min="2561" max="2561" width="5.75" style="1169" customWidth="1"/>
    <col min="2562" max="2576" width="4.375" style="1169" customWidth="1"/>
    <col min="2577" max="2579" width="10.625" style="1169" customWidth="1"/>
    <col min="2580" max="2580" width="26.75" style="1169" customWidth="1"/>
    <col min="2581" max="2581" width="6.875" style="1169" customWidth="1"/>
    <col min="2582" max="2582" width="12.5" style="1169" customWidth="1"/>
    <col min="2583" max="2583" width="6.875" style="1169" customWidth="1"/>
    <col min="2584" max="2584" width="26.75" style="1169" customWidth="1"/>
    <col min="2585" max="2588" width="6.75" style="1169" customWidth="1"/>
    <col min="2589" max="2589" width="6.625" style="1169" customWidth="1"/>
    <col min="2590" max="2590" width="17.625" style="1169" customWidth="1"/>
    <col min="2591" max="2591" width="10.75" style="1169" customWidth="1"/>
    <col min="2592" max="2816" width="8.875" style="1169"/>
    <col min="2817" max="2817" width="5.75" style="1169" customWidth="1"/>
    <col min="2818" max="2832" width="4.375" style="1169" customWidth="1"/>
    <col min="2833" max="2835" width="10.625" style="1169" customWidth="1"/>
    <col min="2836" max="2836" width="26.75" style="1169" customWidth="1"/>
    <col min="2837" max="2837" width="6.875" style="1169" customWidth="1"/>
    <col min="2838" max="2838" width="12.5" style="1169" customWidth="1"/>
    <col min="2839" max="2839" width="6.875" style="1169" customWidth="1"/>
    <col min="2840" max="2840" width="26.75" style="1169" customWidth="1"/>
    <col min="2841" max="2844" width="6.75" style="1169" customWidth="1"/>
    <col min="2845" max="2845" width="6.625" style="1169" customWidth="1"/>
    <col min="2846" max="2846" width="17.625" style="1169" customWidth="1"/>
    <col min="2847" max="2847" width="10.75" style="1169" customWidth="1"/>
    <col min="2848" max="3072" width="8.875" style="1169"/>
    <col min="3073" max="3073" width="5.75" style="1169" customWidth="1"/>
    <col min="3074" max="3088" width="4.375" style="1169" customWidth="1"/>
    <col min="3089" max="3091" width="10.625" style="1169" customWidth="1"/>
    <col min="3092" max="3092" width="26.75" style="1169" customWidth="1"/>
    <col min="3093" max="3093" width="6.875" style="1169" customWidth="1"/>
    <col min="3094" max="3094" width="12.5" style="1169" customWidth="1"/>
    <col min="3095" max="3095" width="6.875" style="1169" customWidth="1"/>
    <col min="3096" max="3096" width="26.75" style="1169" customWidth="1"/>
    <col min="3097" max="3100" width="6.75" style="1169" customWidth="1"/>
    <col min="3101" max="3101" width="6.625" style="1169" customWidth="1"/>
    <col min="3102" max="3102" width="17.625" style="1169" customWidth="1"/>
    <col min="3103" max="3103" width="10.75" style="1169" customWidth="1"/>
    <col min="3104" max="3328" width="8.875" style="1169"/>
    <col min="3329" max="3329" width="5.75" style="1169" customWidth="1"/>
    <col min="3330" max="3344" width="4.375" style="1169" customWidth="1"/>
    <col min="3345" max="3347" width="10.625" style="1169" customWidth="1"/>
    <col min="3348" max="3348" width="26.75" style="1169" customWidth="1"/>
    <col min="3349" max="3349" width="6.875" style="1169" customWidth="1"/>
    <col min="3350" max="3350" width="12.5" style="1169" customWidth="1"/>
    <col min="3351" max="3351" width="6.875" style="1169" customWidth="1"/>
    <col min="3352" max="3352" width="26.75" style="1169" customWidth="1"/>
    <col min="3353" max="3356" width="6.75" style="1169" customWidth="1"/>
    <col min="3357" max="3357" width="6.625" style="1169" customWidth="1"/>
    <col min="3358" max="3358" width="17.625" style="1169" customWidth="1"/>
    <col min="3359" max="3359" width="10.75" style="1169" customWidth="1"/>
    <col min="3360" max="3584" width="8.875" style="1169"/>
    <col min="3585" max="3585" width="5.75" style="1169" customWidth="1"/>
    <col min="3586" max="3600" width="4.375" style="1169" customWidth="1"/>
    <col min="3601" max="3603" width="10.625" style="1169" customWidth="1"/>
    <col min="3604" max="3604" width="26.75" style="1169" customWidth="1"/>
    <col min="3605" max="3605" width="6.875" style="1169" customWidth="1"/>
    <col min="3606" max="3606" width="12.5" style="1169" customWidth="1"/>
    <col min="3607" max="3607" width="6.875" style="1169" customWidth="1"/>
    <col min="3608" max="3608" width="26.75" style="1169" customWidth="1"/>
    <col min="3609" max="3612" width="6.75" style="1169" customWidth="1"/>
    <col min="3613" max="3613" width="6.625" style="1169" customWidth="1"/>
    <col min="3614" max="3614" width="17.625" style="1169" customWidth="1"/>
    <col min="3615" max="3615" width="10.75" style="1169" customWidth="1"/>
    <col min="3616" max="3840" width="8.875" style="1169"/>
    <col min="3841" max="3841" width="5.75" style="1169" customWidth="1"/>
    <col min="3842" max="3856" width="4.375" style="1169" customWidth="1"/>
    <col min="3857" max="3859" width="10.625" style="1169" customWidth="1"/>
    <col min="3860" max="3860" width="26.75" style="1169" customWidth="1"/>
    <col min="3861" max="3861" width="6.875" style="1169" customWidth="1"/>
    <col min="3862" max="3862" width="12.5" style="1169" customWidth="1"/>
    <col min="3863" max="3863" width="6.875" style="1169" customWidth="1"/>
    <col min="3864" max="3864" width="26.75" style="1169" customWidth="1"/>
    <col min="3865" max="3868" width="6.75" style="1169" customWidth="1"/>
    <col min="3869" max="3869" width="6.625" style="1169" customWidth="1"/>
    <col min="3870" max="3870" width="17.625" style="1169" customWidth="1"/>
    <col min="3871" max="3871" width="10.75" style="1169" customWidth="1"/>
    <col min="3872" max="4096" width="8.875" style="1169"/>
    <col min="4097" max="4097" width="5.75" style="1169" customWidth="1"/>
    <col min="4098" max="4112" width="4.375" style="1169" customWidth="1"/>
    <col min="4113" max="4115" width="10.625" style="1169" customWidth="1"/>
    <col min="4116" max="4116" width="26.75" style="1169" customWidth="1"/>
    <col min="4117" max="4117" width="6.875" style="1169" customWidth="1"/>
    <col min="4118" max="4118" width="12.5" style="1169" customWidth="1"/>
    <col min="4119" max="4119" width="6.875" style="1169" customWidth="1"/>
    <col min="4120" max="4120" width="26.75" style="1169" customWidth="1"/>
    <col min="4121" max="4124" width="6.75" style="1169" customWidth="1"/>
    <col min="4125" max="4125" width="6.625" style="1169" customWidth="1"/>
    <col min="4126" max="4126" width="17.625" style="1169" customWidth="1"/>
    <col min="4127" max="4127" width="10.75" style="1169" customWidth="1"/>
    <col min="4128" max="4352" width="8.875" style="1169"/>
    <col min="4353" max="4353" width="5.75" style="1169" customWidth="1"/>
    <col min="4354" max="4368" width="4.375" style="1169" customWidth="1"/>
    <col min="4369" max="4371" width="10.625" style="1169" customWidth="1"/>
    <col min="4372" max="4372" width="26.75" style="1169" customWidth="1"/>
    <col min="4373" max="4373" width="6.875" style="1169" customWidth="1"/>
    <col min="4374" max="4374" width="12.5" style="1169" customWidth="1"/>
    <col min="4375" max="4375" width="6.875" style="1169" customWidth="1"/>
    <col min="4376" max="4376" width="26.75" style="1169" customWidth="1"/>
    <col min="4377" max="4380" width="6.75" style="1169" customWidth="1"/>
    <col min="4381" max="4381" width="6.625" style="1169" customWidth="1"/>
    <col min="4382" max="4382" width="17.625" style="1169" customWidth="1"/>
    <col min="4383" max="4383" width="10.75" style="1169" customWidth="1"/>
    <col min="4384" max="4608" width="8.875" style="1169"/>
    <col min="4609" max="4609" width="5.75" style="1169" customWidth="1"/>
    <col min="4610" max="4624" width="4.375" style="1169" customWidth="1"/>
    <col min="4625" max="4627" width="10.625" style="1169" customWidth="1"/>
    <col min="4628" max="4628" width="26.75" style="1169" customWidth="1"/>
    <col min="4629" max="4629" width="6.875" style="1169" customWidth="1"/>
    <col min="4630" max="4630" width="12.5" style="1169" customWidth="1"/>
    <col min="4631" max="4631" width="6.875" style="1169" customWidth="1"/>
    <col min="4632" max="4632" width="26.75" style="1169" customWidth="1"/>
    <col min="4633" max="4636" width="6.75" style="1169" customWidth="1"/>
    <col min="4637" max="4637" width="6.625" style="1169" customWidth="1"/>
    <col min="4638" max="4638" width="17.625" style="1169" customWidth="1"/>
    <col min="4639" max="4639" width="10.75" style="1169" customWidth="1"/>
    <col min="4640" max="4864" width="8.875" style="1169"/>
    <col min="4865" max="4865" width="5.75" style="1169" customWidth="1"/>
    <col min="4866" max="4880" width="4.375" style="1169" customWidth="1"/>
    <col min="4881" max="4883" width="10.625" style="1169" customWidth="1"/>
    <col min="4884" max="4884" width="26.75" style="1169" customWidth="1"/>
    <col min="4885" max="4885" width="6.875" style="1169" customWidth="1"/>
    <col min="4886" max="4886" width="12.5" style="1169" customWidth="1"/>
    <col min="4887" max="4887" width="6.875" style="1169" customWidth="1"/>
    <col min="4888" max="4888" width="26.75" style="1169" customWidth="1"/>
    <col min="4889" max="4892" width="6.75" style="1169" customWidth="1"/>
    <col min="4893" max="4893" width="6.625" style="1169" customWidth="1"/>
    <col min="4894" max="4894" width="17.625" style="1169" customWidth="1"/>
    <col min="4895" max="4895" width="10.75" style="1169" customWidth="1"/>
    <col min="4896" max="5120" width="8.875" style="1169"/>
    <col min="5121" max="5121" width="5.75" style="1169" customWidth="1"/>
    <col min="5122" max="5136" width="4.375" style="1169" customWidth="1"/>
    <col min="5137" max="5139" width="10.625" style="1169" customWidth="1"/>
    <col min="5140" max="5140" width="26.75" style="1169" customWidth="1"/>
    <col min="5141" max="5141" width="6.875" style="1169" customWidth="1"/>
    <col min="5142" max="5142" width="12.5" style="1169" customWidth="1"/>
    <col min="5143" max="5143" width="6.875" style="1169" customWidth="1"/>
    <col min="5144" max="5144" width="26.75" style="1169" customWidth="1"/>
    <col min="5145" max="5148" width="6.75" style="1169" customWidth="1"/>
    <col min="5149" max="5149" width="6.625" style="1169" customWidth="1"/>
    <col min="5150" max="5150" width="17.625" style="1169" customWidth="1"/>
    <col min="5151" max="5151" width="10.75" style="1169" customWidth="1"/>
    <col min="5152" max="5376" width="8.875" style="1169"/>
    <col min="5377" max="5377" width="5.75" style="1169" customWidth="1"/>
    <col min="5378" max="5392" width="4.375" style="1169" customWidth="1"/>
    <col min="5393" max="5395" width="10.625" style="1169" customWidth="1"/>
    <col min="5396" max="5396" width="26.75" style="1169" customWidth="1"/>
    <col min="5397" max="5397" width="6.875" style="1169" customWidth="1"/>
    <col min="5398" max="5398" width="12.5" style="1169" customWidth="1"/>
    <col min="5399" max="5399" width="6.875" style="1169" customWidth="1"/>
    <col min="5400" max="5400" width="26.75" style="1169" customWidth="1"/>
    <col min="5401" max="5404" width="6.75" style="1169" customWidth="1"/>
    <col min="5405" max="5405" width="6.625" style="1169" customWidth="1"/>
    <col min="5406" max="5406" width="17.625" style="1169" customWidth="1"/>
    <col min="5407" max="5407" width="10.75" style="1169" customWidth="1"/>
    <col min="5408" max="5632" width="8.875" style="1169"/>
    <col min="5633" max="5633" width="5.75" style="1169" customWidth="1"/>
    <col min="5634" max="5648" width="4.375" style="1169" customWidth="1"/>
    <col min="5649" max="5651" width="10.625" style="1169" customWidth="1"/>
    <col min="5652" max="5652" width="26.75" style="1169" customWidth="1"/>
    <col min="5653" max="5653" width="6.875" style="1169" customWidth="1"/>
    <col min="5654" max="5654" width="12.5" style="1169" customWidth="1"/>
    <col min="5655" max="5655" width="6.875" style="1169" customWidth="1"/>
    <col min="5656" max="5656" width="26.75" style="1169" customWidth="1"/>
    <col min="5657" max="5660" width="6.75" style="1169" customWidth="1"/>
    <col min="5661" max="5661" width="6.625" style="1169" customWidth="1"/>
    <col min="5662" max="5662" width="17.625" style="1169" customWidth="1"/>
    <col min="5663" max="5663" width="10.75" style="1169" customWidth="1"/>
    <col min="5664" max="5888" width="8.875" style="1169"/>
    <col min="5889" max="5889" width="5.75" style="1169" customWidth="1"/>
    <col min="5890" max="5904" width="4.375" style="1169" customWidth="1"/>
    <col min="5905" max="5907" width="10.625" style="1169" customWidth="1"/>
    <col min="5908" max="5908" width="26.75" style="1169" customWidth="1"/>
    <col min="5909" max="5909" width="6.875" style="1169" customWidth="1"/>
    <col min="5910" max="5910" width="12.5" style="1169" customWidth="1"/>
    <col min="5911" max="5911" width="6.875" style="1169" customWidth="1"/>
    <col min="5912" max="5912" width="26.75" style="1169" customWidth="1"/>
    <col min="5913" max="5916" width="6.75" style="1169" customWidth="1"/>
    <col min="5917" max="5917" width="6.625" style="1169" customWidth="1"/>
    <col min="5918" max="5918" width="17.625" style="1169" customWidth="1"/>
    <col min="5919" max="5919" width="10.75" style="1169" customWidth="1"/>
    <col min="5920" max="6144" width="8.875" style="1169"/>
    <col min="6145" max="6145" width="5.75" style="1169" customWidth="1"/>
    <col min="6146" max="6160" width="4.375" style="1169" customWidth="1"/>
    <col min="6161" max="6163" width="10.625" style="1169" customWidth="1"/>
    <col min="6164" max="6164" width="26.75" style="1169" customWidth="1"/>
    <col min="6165" max="6165" width="6.875" style="1169" customWidth="1"/>
    <col min="6166" max="6166" width="12.5" style="1169" customWidth="1"/>
    <col min="6167" max="6167" width="6.875" style="1169" customWidth="1"/>
    <col min="6168" max="6168" width="26.75" style="1169" customWidth="1"/>
    <col min="6169" max="6172" width="6.75" style="1169" customWidth="1"/>
    <col min="6173" max="6173" width="6.625" style="1169" customWidth="1"/>
    <col min="6174" max="6174" width="17.625" style="1169" customWidth="1"/>
    <col min="6175" max="6175" width="10.75" style="1169" customWidth="1"/>
    <col min="6176" max="6400" width="8.875" style="1169"/>
    <col min="6401" max="6401" width="5.75" style="1169" customWidth="1"/>
    <col min="6402" max="6416" width="4.375" style="1169" customWidth="1"/>
    <col min="6417" max="6419" width="10.625" style="1169" customWidth="1"/>
    <col min="6420" max="6420" width="26.75" style="1169" customWidth="1"/>
    <col min="6421" max="6421" width="6.875" style="1169" customWidth="1"/>
    <col min="6422" max="6422" width="12.5" style="1169" customWidth="1"/>
    <col min="6423" max="6423" width="6.875" style="1169" customWidth="1"/>
    <col min="6424" max="6424" width="26.75" style="1169" customWidth="1"/>
    <col min="6425" max="6428" width="6.75" style="1169" customWidth="1"/>
    <col min="6429" max="6429" width="6.625" style="1169" customWidth="1"/>
    <col min="6430" max="6430" width="17.625" style="1169" customWidth="1"/>
    <col min="6431" max="6431" width="10.75" style="1169" customWidth="1"/>
    <col min="6432" max="6656" width="8.875" style="1169"/>
    <col min="6657" max="6657" width="5.75" style="1169" customWidth="1"/>
    <col min="6658" max="6672" width="4.375" style="1169" customWidth="1"/>
    <col min="6673" max="6675" width="10.625" style="1169" customWidth="1"/>
    <col min="6676" max="6676" width="26.75" style="1169" customWidth="1"/>
    <col min="6677" max="6677" width="6.875" style="1169" customWidth="1"/>
    <col min="6678" max="6678" width="12.5" style="1169" customWidth="1"/>
    <col min="6679" max="6679" width="6.875" style="1169" customWidth="1"/>
    <col min="6680" max="6680" width="26.75" style="1169" customWidth="1"/>
    <col min="6681" max="6684" width="6.75" style="1169" customWidth="1"/>
    <col min="6685" max="6685" width="6.625" style="1169" customWidth="1"/>
    <col min="6686" max="6686" width="17.625" style="1169" customWidth="1"/>
    <col min="6687" max="6687" width="10.75" style="1169" customWidth="1"/>
    <col min="6688" max="6912" width="8.875" style="1169"/>
    <col min="6913" max="6913" width="5.75" style="1169" customWidth="1"/>
    <col min="6914" max="6928" width="4.375" style="1169" customWidth="1"/>
    <col min="6929" max="6931" width="10.625" style="1169" customWidth="1"/>
    <col min="6932" max="6932" width="26.75" style="1169" customWidth="1"/>
    <col min="6933" max="6933" width="6.875" style="1169" customWidth="1"/>
    <col min="6934" max="6934" width="12.5" style="1169" customWidth="1"/>
    <col min="6935" max="6935" width="6.875" style="1169" customWidth="1"/>
    <col min="6936" max="6936" width="26.75" style="1169" customWidth="1"/>
    <col min="6937" max="6940" width="6.75" style="1169" customWidth="1"/>
    <col min="6941" max="6941" width="6.625" style="1169" customWidth="1"/>
    <col min="6942" max="6942" width="17.625" style="1169" customWidth="1"/>
    <col min="6943" max="6943" width="10.75" style="1169" customWidth="1"/>
    <col min="6944" max="7168" width="8.875" style="1169"/>
    <col min="7169" max="7169" width="5.75" style="1169" customWidth="1"/>
    <col min="7170" max="7184" width="4.375" style="1169" customWidth="1"/>
    <col min="7185" max="7187" width="10.625" style="1169" customWidth="1"/>
    <col min="7188" max="7188" width="26.75" style="1169" customWidth="1"/>
    <col min="7189" max="7189" width="6.875" style="1169" customWidth="1"/>
    <col min="7190" max="7190" width="12.5" style="1169" customWidth="1"/>
    <col min="7191" max="7191" width="6.875" style="1169" customWidth="1"/>
    <col min="7192" max="7192" width="26.75" style="1169" customWidth="1"/>
    <col min="7193" max="7196" width="6.75" style="1169" customWidth="1"/>
    <col min="7197" max="7197" width="6.625" style="1169" customWidth="1"/>
    <col min="7198" max="7198" width="17.625" style="1169" customWidth="1"/>
    <col min="7199" max="7199" width="10.75" style="1169" customWidth="1"/>
    <col min="7200" max="7424" width="8.875" style="1169"/>
    <col min="7425" max="7425" width="5.75" style="1169" customWidth="1"/>
    <col min="7426" max="7440" width="4.375" style="1169" customWidth="1"/>
    <col min="7441" max="7443" width="10.625" style="1169" customWidth="1"/>
    <col min="7444" max="7444" width="26.75" style="1169" customWidth="1"/>
    <col min="7445" max="7445" width="6.875" style="1169" customWidth="1"/>
    <col min="7446" max="7446" width="12.5" style="1169" customWidth="1"/>
    <col min="7447" max="7447" width="6.875" style="1169" customWidth="1"/>
    <col min="7448" max="7448" width="26.75" style="1169" customWidth="1"/>
    <col min="7449" max="7452" width="6.75" style="1169" customWidth="1"/>
    <col min="7453" max="7453" width="6.625" style="1169" customWidth="1"/>
    <col min="7454" max="7454" width="17.625" style="1169" customWidth="1"/>
    <col min="7455" max="7455" width="10.75" style="1169" customWidth="1"/>
    <col min="7456" max="7680" width="8.875" style="1169"/>
    <col min="7681" max="7681" width="5.75" style="1169" customWidth="1"/>
    <col min="7682" max="7696" width="4.375" style="1169" customWidth="1"/>
    <col min="7697" max="7699" width="10.625" style="1169" customWidth="1"/>
    <col min="7700" max="7700" width="26.75" style="1169" customWidth="1"/>
    <col min="7701" max="7701" width="6.875" style="1169" customWidth="1"/>
    <col min="7702" max="7702" width="12.5" style="1169" customWidth="1"/>
    <col min="7703" max="7703" width="6.875" style="1169" customWidth="1"/>
    <col min="7704" max="7704" width="26.75" style="1169" customWidth="1"/>
    <col min="7705" max="7708" width="6.75" style="1169" customWidth="1"/>
    <col min="7709" max="7709" width="6.625" style="1169" customWidth="1"/>
    <col min="7710" max="7710" width="17.625" style="1169" customWidth="1"/>
    <col min="7711" max="7711" width="10.75" style="1169" customWidth="1"/>
    <col min="7712" max="7936" width="8.875" style="1169"/>
    <col min="7937" max="7937" width="5.75" style="1169" customWidth="1"/>
    <col min="7938" max="7952" width="4.375" style="1169" customWidth="1"/>
    <col min="7953" max="7955" width="10.625" style="1169" customWidth="1"/>
    <col min="7956" max="7956" width="26.75" style="1169" customWidth="1"/>
    <col min="7957" max="7957" width="6.875" style="1169" customWidth="1"/>
    <col min="7958" max="7958" width="12.5" style="1169" customWidth="1"/>
    <col min="7959" max="7959" width="6.875" style="1169" customWidth="1"/>
    <col min="7960" max="7960" width="26.75" style="1169" customWidth="1"/>
    <col min="7961" max="7964" width="6.75" style="1169" customWidth="1"/>
    <col min="7965" max="7965" width="6.625" style="1169" customWidth="1"/>
    <col min="7966" max="7966" width="17.625" style="1169" customWidth="1"/>
    <col min="7967" max="7967" width="10.75" style="1169" customWidth="1"/>
    <col min="7968" max="8192" width="8.875" style="1169"/>
    <col min="8193" max="8193" width="5.75" style="1169" customWidth="1"/>
    <col min="8194" max="8208" width="4.375" style="1169" customWidth="1"/>
    <col min="8209" max="8211" width="10.625" style="1169" customWidth="1"/>
    <col min="8212" max="8212" width="26.75" style="1169" customWidth="1"/>
    <col min="8213" max="8213" width="6.875" style="1169" customWidth="1"/>
    <col min="8214" max="8214" width="12.5" style="1169" customWidth="1"/>
    <col min="8215" max="8215" width="6.875" style="1169" customWidth="1"/>
    <col min="8216" max="8216" width="26.75" style="1169" customWidth="1"/>
    <col min="8217" max="8220" width="6.75" style="1169" customWidth="1"/>
    <col min="8221" max="8221" width="6.625" style="1169" customWidth="1"/>
    <col min="8222" max="8222" width="17.625" style="1169" customWidth="1"/>
    <col min="8223" max="8223" width="10.75" style="1169" customWidth="1"/>
    <col min="8224" max="8448" width="8.875" style="1169"/>
    <col min="8449" max="8449" width="5.75" style="1169" customWidth="1"/>
    <col min="8450" max="8464" width="4.375" style="1169" customWidth="1"/>
    <col min="8465" max="8467" width="10.625" style="1169" customWidth="1"/>
    <col min="8468" max="8468" width="26.75" style="1169" customWidth="1"/>
    <col min="8469" max="8469" width="6.875" style="1169" customWidth="1"/>
    <col min="8470" max="8470" width="12.5" style="1169" customWidth="1"/>
    <col min="8471" max="8471" width="6.875" style="1169" customWidth="1"/>
    <col min="8472" max="8472" width="26.75" style="1169" customWidth="1"/>
    <col min="8473" max="8476" width="6.75" style="1169" customWidth="1"/>
    <col min="8477" max="8477" width="6.625" style="1169" customWidth="1"/>
    <col min="8478" max="8478" width="17.625" style="1169" customWidth="1"/>
    <col min="8479" max="8479" width="10.75" style="1169" customWidth="1"/>
    <col min="8480" max="8704" width="8.875" style="1169"/>
    <col min="8705" max="8705" width="5.75" style="1169" customWidth="1"/>
    <col min="8706" max="8720" width="4.375" style="1169" customWidth="1"/>
    <col min="8721" max="8723" width="10.625" style="1169" customWidth="1"/>
    <col min="8724" max="8724" width="26.75" style="1169" customWidth="1"/>
    <col min="8725" max="8725" width="6.875" style="1169" customWidth="1"/>
    <col min="8726" max="8726" width="12.5" style="1169" customWidth="1"/>
    <col min="8727" max="8727" width="6.875" style="1169" customWidth="1"/>
    <col min="8728" max="8728" width="26.75" style="1169" customWidth="1"/>
    <col min="8729" max="8732" width="6.75" style="1169" customWidth="1"/>
    <col min="8733" max="8733" width="6.625" style="1169" customWidth="1"/>
    <col min="8734" max="8734" width="17.625" style="1169" customWidth="1"/>
    <col min="8735" max="8735" width="10.75" style="1169" customWidth="1"/>
    <col min="8736" max="8960" width="8.875" style="1169"/>
    <col min="8961" max="8961" width="5.75" style="1169" customWidth="1"/>
    <col min="8962" max="8976" width="4.375" style="1169" customWidth="1"/>
    <col min="8977" max="8979" width="10.625" style="1169" customWidth="1"/>
    <col min="8980" max="8980" width="26.75" style="1169" customWidth="1"/>
    <col min="8981" max="8981" width="6.875" style="1169" customWidth="1"/>
    <col min="8982" max="8982" width="12.5" style="1169" customWidth="1"/>
    <col min="8983" max="8983" width="6.875" style="1169" customWidth="1"/>
    <col min="8984" max="8984" width="26.75" style="1169" customWidth="1"/>
    <col min="8985" max="8988" width="6.75" style="1169" customWidth="1"/>
    <col min="8989" max="8989" width="6.625" style="1169" customWidth="1"/>
    <col min="8990" max="8990" width="17.625" style="1169" customWidth="1"/>
    <col min="8991" max="8991" width="10.75" style="1169" customWidth="1"/>
    <col min="8992" max="9216" width="8.875" style="1169"/>
    <col min="9217" max="9217" width="5.75" style="1169" customWidth="1"/>
    <col min="9218" max="9232" width="4.375" style="1169" customWidth="1"/>
    <col min="9233" max="9235" width="10.625" style="1169" customWidth="1"/>
    <col min="9236" max="9236" width="26.75" style="1169" customWidth="1"/>
    <col min="9237" max="9237" width="6.875" style="1169" customWidth="1"/>
    <col min="9238" max="9238" width="12.5" style="1169" customWidth="1"/>
    <col min="9239" max="9239" width="6.875" style="1169" customWidth="1"/>
    <col min="9240" max="9240" width="26.75" style="1169" customWidth="1"/>
    <col min="9241" max="9244" width="6.75" style="1169" customWidth="1"/>
    <col min="9245" max="9245" width="6.625" style="1169" customWidth="1"/>
    <col min="9246" max="9246" width="17.625" style="1169" customWidth="1"/>
    <col min="9247" max="9247" width="10.75" style="1169" customWidth="1"/>
    <col min="9248" max="9472" width="8.875" style="1169"/>
    <col min="9473" max="9473" width="5.75" style="1169" customWidth="1"/>
    <col min="9474" max="9488" width="4.375" style="1169" customWidth="1"/>
    <col min="9489" max="9491" width="10.625" style="1169" customWidth="1"/>
    <col min="9492" max="9492" width="26.75" style="1169" customWidth="1"/>
    <col min="9493" max="9493" width="6.875" style="1169" customWidth="1"/>
    <col min="9494" max="9494" width="12.5" style="1169" customWidth="1"/>
    <col min="9495" max="9495" width="6.875" style="1169" customWidth="1"/>
    <col min="9496" max="9496" width="26.75" style="1169" customWidth="1"/>
    <col min="9497" max="9500" width="6.75" style="1169" customWidth="1"/>
    <col min="9501" max="9501" width="6.625" style="1169" customWidth="1"/>
    <col min="9502" max="9502" width="17.625" style="1169" customWidth="1"/>
    <col min="9503" max="9503" width="10.75" style="1169" customWidth="1"/>
    <col min="9504" max="9728" width="8.875" style="1169"/>
    <col min="9729" max="9729" width="5.75" style="1169" customWidth="1"/>
    <col min="9730" max="9744" width="4.375" style="1169" customWidth="1"/>
    <col min="9745" max="9747" width="10.625" style="1169" customWidth="1"/>
    <col min="9748" max="9748" width="26.75" style="1169" customWidth="1"/>
    <col min="9749" max="9749" width="6.875" style="1169" customWidth="1"/>
    <col min="9750" max="9750" width="12.5" style="1169" customWidth="1"/>
    <col min="9751" max="9751" width="6.875" style="1169" customWidth="1"/>
    <col min="9752" max="9752" width="26.75" style="1169" customWidth="1"/>
    <col min="9753" max="9756" width="6.75" style="1169" customWidth="1"/>
    <col min="9757" max="9757" width="6.625" style="1169" customWidth="1"/>
    <col min="9758" max="9758" width="17.625" style="1169" customWidth="1"/>
    <col min="9759" max="9759" width="10.75" style="1169" customWidth="1"/>
    <col min="9760" max="9984" width="8.875" style="1169"/>
    <col min="9985" max="9985" width="5.75" style="1169" customWidth="1"/>
    <col min="9986" max="10000" width="4.375" style="1169" customWidth="1"/>
    <col min="10001" max="10003" width="10.625" style="1169" customWidth="1"/>
    <col min="10004" max="10004" width="26.75" style="1169" customWidth="1"/>
    <col min="10005" max="10005" width="6.875" style="1169" customWidth="1"/>
    <col min="10006" max="10006" width="12.5" style="1169" customWidth="1"/>
    <col min="10007" max="10007" width="6.875" style="1169" customWidth="1"/>
    <col min="10008" max="10008" width="26.75" style="1169" customWidth="1"/>
    <col min="10009" max="10012" width="6.75" style="1169" customWidth="1"/>
    <col min="10013" max="10013" width="6.625" style="1169" customWidth="1"/>
    <col min="10014" max="10014" width="17.625" style="1169" customWidth="1"/>
    <col min="10015" max="10015" width="10.75" style="1169" customWidth="1"/>
    <col min="10016" max="10240" width="8.875" style="1169"/>
    <col min="10241" max="10241" width="5.75" style="1169" customWidth="1"/>
    <col min="10242" max="10256" width="4.375" style="1169" customWidth="1"/>
    <col min="10257" max="10259" width="10.625" style="1169" customWidth="1"/>
    <col min="10260" max="10260" width="26.75" style="1169" customWidth="1"/>
    <col min="10261" max="10261" width="6.875" style="1169" customWidth="1"/>
    <col min="10262" max="10262" width="12.5" style="1169" customWidth="1"/>
    <col min="10263" max="10263" width="6.875" style="1169" customWidth="1"/>
    <col min="10264" max="10264" width="26.75" style="1169" customWidth="1"/>
    <col min="10265" max="10268" width="6.75" style="1169" customWidth="1"/>
    <col min="10269" max="10269" width="6.625" style="1169" customWidth="1"/>
    <col min="10270" max="10270" width="17.625" style="1169" customWidth="1"/>
    <col min="10271" max="10271" width="10.75" style="1169" customWidth="1"/>
    <col min="10272" max="10496" width="8.875" style="1169"/>
    <col min="10497" max="10497" width="5.75" style="1169" customWidth="1"/>
    <col min="10498" max="10512" width="4.375" style="1169" customWidth="1"/>
    <col min="10513" max="10515" width="10.625" style="1169" customWidth="1"/>
    <col min="10516" max="10516" width="26.75" style="1169" customWidth="1"/>
    <col min="10517" max="10517" width="6.875" style="1169" customWidth="1"/>
    <col min="10518" max="10518" width="12.5" style="1169" customWidth="1"/>
    <col min="10519" max="10519" width="6.875" style="1169" customWidth="1"/>
    <col min="10520" max="10520" width="26.75" style="1169" customWidth="1"/>
    <col min="10521" max="10524" width="6.75" style="1169" customWidth="1"/>
    <col min="10525" max="10525" width="6.625" style="1169" customWidth="1"/>
    <col min="10526" max="10526" width="17.625" style="1169" customWidth="1"/>
    <col min="10527" max="10527" width="10.75" style="1169" customWidth="1"/>
    <col min="10528" max="10752" width="8.875" style="1169"/>
    <col min="10753" max="10753" width="5.75" style="1169" customWidth="1"/>
    <col min="10754" max="10768" width="4.375" style="1169" customWidth="1"/>
    <col min="10769" max="10771" width="10.625" style="1169" customWidth="1"/>
    <col min="10772" max="10772" width="26.75" style="1169" customWidth="1"/>
    <col min="10773" max="10773" width="6.875" style="1169" customWidth="1"/>
    <col min="10774" max="10774" width="12.5" style="1169" customWidth="1"/>
    <col min="10775" max="10775" width="6.875" style="1169" customWidth="1"/>
    <col min="10776" max="10776" width="26.75" style="1169" customWidth="1"/>
    <col min="10777" max="10780" width="6.75" style="1169" customWidth="1"/>
    <col min="10781" max="10781" width="6.625" style="1169" customWidth="1"/>
    <col min="10782" max="10782" width="17.625" style="1169" customWidth="1"/>
    <col min="10783" max="10783" width="10.75" style="1169" customWidth="1"/>
    <col min="10784" max="11008" width="8.875" style="1169"/>
    <col min="11009" max="11009" width="5.75" style="1169" customWidth="1"/>
    <col min="11010" max="11024" width="4.375" style="1169" customWidth="1"/>
    <col min="11025" max="11027" width="10.625" style="1169" customWidth="1"/>
    <col min="11028" max="11028" width="26.75" style="1169" customWidth="1"/>
    <col min="11029" max="11029" width="6.875" style="1169" customWidth="1"/>
    <col min="11030" max="11030" width="12.5" style="1169" customWidth="1"/>
    <col min="11031" max="11031" width="6.875" style="1169" customWidth="1"/>
    <col min="11032" max="11032" width="26.75" style="1169" customWidth="1"/>
    <col min="11033" max="11036" width="6.75" style="1169" customWidth="1"/>
    <col min="11037" max="11037" width="6.625" style="1169" customWidth="1"/>
    <col min="11038" max="11038" width="17.625" style="1169" customWidth="1"/>
    <col min="11039" max="11039" width="10.75" style="1169" customWidth="1"/>
    <col min="11040" max="11264" width="8.875" style="1169"/>
    <col min="11265" max="11265" width="5.75" style="1169" customWidth="1"/>
    <col min="11266" max="11280" width="4.375" style="1169" customWidth="1"/>
    <col min="11281" max="11283" width="10.625" style="1169" customWidth="1"/>
    <col min="11284" max="11284" width="26.75" style="1169" customWidth="1"/>
    <col min="11285" max="11285" width="6.875" style="1169" customWidth="1"/>
    <col min="11286" max="11286" width="12.5" style="1169" customWidth="1"/>
    <col min="11287" max="11287" width="6.875" style="1169" customWidth="1"/>
    <col min="11288" max="11288" width="26.75" style="1169" customWidth="1"/>
    <col min="11289" max="11292" width="6.75" style="1169" customWidth="1"/>
    <col min="11293" max="11293" width="6.625" style="1169" customWidth="1"/>
    <col min="11294" max="11294" width="17.625" style="1169" customWidth="1"/>
    <col min="11295" max="11295" width="10.75" style="1169" customWidth="1"/>
    <col min="11296" max="11520" width="8.875" style="1169"/>
    <col min="11521" max="11521" width="5.75" style="1169" customWidth="1"/>
    <col min="11522" max="11536" width="4.375" style="1169" customWidth="1"/>
    <col min="11537" max="11539" width="10.625" style="1169" customWidth="1"/>
    <col min="11540" max="11540" width="26.75" style="1169" customWidth="1"/>
    <col min="11541" max="11541" width="6.875" style="1169" customWidth="1"/>
    <col min="11542" max="11542" width="12.5" style="1169" customWidth="1"/>
    <col min="11543" max="11543" width="6.875" style="1169" customWidth="1"/>
    <col min="11544" max="11544" width="26.75" style="1169" customWidth="1"/>
    <col min="11545" max="11548" width="6.75" style="1169" customWidth="1"/>
    <col min="11549" max="11549" width="6.625" style="1169" customWidth="1"/>
    <col min="11550" max="11550" width="17.625" style="1169" customWidth="1"/>
    <col min="11551" max="11551" width="10.75" style="1169" customWidth="1"/>
    <col min="11552" max="11776" width="8.875" style="1169"/>
    <col min="11777" max="11777" width="5.75" style="1169" customWidth="1"/>
    <col min="11778" max="11792" width="4.375" style="1169" customWidth="1"/>
    <col min="11793" max="11795" width="10.625" style="1169" customWidth="1"/>
    <col min="11796" max="11796" width="26.75" style="1169" customWidth="1"/>
    <col min="11797" max="11797" width="6.875" style="1169" customWidth="1"/>
    <col min="11798" max="11798" width="12.5" style="1169" customWidth="1"/>
    <col min="11799" max="11799" width="6.875" style="1169" customWidth="1"/>
    <col min="11800" max="11800" width="26.75" style="1169" customWidth="1"/>
    <col min="11801" max="11804" width="6.75" style="1169" customWidth="1"/>
    <col min="11805" max="11805" width="6.625" style="1169" customWidth="1"/>
    <col min="11806" max="11806" width="17.625" style="1169" customWidth="1"/>
    <col min="11807" max="11807" width="10.75" style="1169" customWidth="1"/>
    <col min="11808" max="12032" width="8.875" style="1169"/>
    <col min="12033" max="12033" width="5.75" style="1169" customWidth="1"/>
    <col min="12034" max="12048" width="4.375" style="1169" customWidth="1"/>
    <col min="12049" max="12051" width="10.625" style="1169" customWidth="1"/>
    <col min="12052" max="12052" width="26.75" style="1169" customWidth="1"/>
    <col min="12053" max="12053" width="6.875" style="1169" customWidth="1"/>
    <col min="12054" max="12054" width="12.5" style="1169" customWidth="1"/>
    <col min="12055" max="12055" width="6.875" style="1169" customWidth="1"/>
    <col min="12056" max="12056" width="26.75" style="1169" customWidth="1"/>
    <col min="12057" max="12060" width="6.75" style="1169" customWidth="1"/>
    <col min="12061" max="12061" width="6.625" style="1169" customWidth="1"/>
    <col min="12062" max="12062" width="17.625" style="1169" customWidth="1"/>
    <col min="12063" max="12063" width="10.75" style="1169" customWidth="1"/>
    <col min="12064" max="12288" width="8.875" style="1169"/>
    <col min="12289" max="12289" width="5.75" style="1169" customWidth="1"/>
    <col min="12290" max="12304" width="4.375" style="1169" customWidth="1"/>
    <col min="12305" max="12307" width="10.625" style="1169" customWidth="1"/>
    <col min="12308" max="12308" width="26.75" style="1169" customWidth="1"/>
    <col min="12309" max="12309" width="6.875" style="1169" customWidth="1"/>
    <col min="12310" max="12310" width="12.5" style="1169" customWidth="1"/>
    <col min="12311" max="12311" width="6.875" style="1169" customWidth="1"/>
    <col min="12312" max="12312" width="26.75" style="1169" customWidth="1"/>
    <col min="12313" max="12316" width="6.75" style="1169" customWidth="1"/>
    <col min="12317" max="12317" width="6.625" style="1169" customWidth="1"/>
    <col min="12318" max="12318" width="17.625" style="1169" customWidth="1"/>
    <col min="12319" max="12319" width="10.75" style="1169" customWidth="1"/>
    <col min="12320" max="12544" width="8.875" style="1169"/>
    <col min="12545" max="12545" width="5.75" style="1169" customWidth="1"/>
    <col min="12546" max="12560" width="4.375" style="1169" customWidth="1"/>
    <col min="12561" max="12563" width="10.625" style="1169" customWidth="1"/>
    <col min="12564" max="12564" width="26.75" style="1169" customWidth="1"/>
    <col min="12565" max="12565" width="6.875" style="1169" customWidth="1"/>
    <col min="12566" max="12566" width="12.5" style="1169" customWidth="1"/>
    <col min="12567" max="12567" width="6.875" style="1169" customWidth="1"/>
    <col min="12568" max="12568" width="26.75" style="1169" customWidth="1"/>
    <col min="12569" max="12572" width="6.75" style="1169" customWidth="1"/>
    <col min="12573" max="12573" width="6.625" style="1169" customWidth="1"/>
    <col min="12574" max="12574" width="17.625" style="1169" customWidth="1"/>
    <col min="12575" max="12575" width="10.75" style="1169" customWidth="1"/>
    <col min="12576" max="12800" width="8.875" style="1169"/>
    <col min="12801" max="12801" width="5.75" style="1169" customWidth="1"/>
    <col min="12802" max="12816" width="4.375" style="1169" customWidth="1"/>
    <col min="12817" max="12819" width="10.625" style="1169" customWidth="1"/>
    <col min="12820" max="12820" width="26.75" style="1169" customWidth="1"/>
    <col min="12821" max="12821" width="6.875" style="1169" customWidth="1"/>
    <col min="12822" max="12822" width="12.5" style="1169" customWidth="1"/>
    <col min="12823" max="12823" width="6.875" style="1169" customWidth="1"/>
    <col min="12824" max="12824" width="26.75" style="1169" customWidth="1"/>
    <col min="12825" max="12828" width="6.75" style="1169" customWidth="1"/>
    <col min="12829" max="12829" width="6.625" style="1169" customWidth="1"/>
    <col min="12830" max="12830" width="17.625" style="1169" customWidth="1"/>
    <col min="12831" max="12831" width="10.75" style="1169" customWidth="1"/>
    <col min="12832" max="13056" width="8.875" style="1169"/>
    <col min="13057" max="13057" width="5.75" style="1169" customWidth="1"/>
    <col min="13058" max="13072" width="4.375" style="1169" customWidth="1"/>
    <col min="13073" max="13075" width="10.625" style="1169" customWidth="1"/>
    <col min="13076" max="13076" width="26.75" style="1169" customWidth="1"/>
    <col min="13077" max="13077" width="6.875" style="1169" customWidth="1"/>
    <col min="13078" max="13078" width="12.5" style="1169" customWidth="1"/>
    <col min="13079" max="13079" width="6.875" style="1169" customWidth="1"/>
    <col min="13080" max="13080" width="26.75" style="1169" customWidth="1"/>
    <col min="13081" max="13084" width="6.75" style="1169" customWidth="1"/>
    <col min="13085" max="13085" width="6.625" style="1169" customWidth="1"/>
    <col min="13086" max="13086" width="17.625" style="1169" customWidth="1"/>
    <col min="13087" max="13087" width="10.75" style="1169" customWidth="1"/>
    <col min="13088" max="13312" width="8.875" style="1169"/>
    <col min="13313" max="13313" width="5.75" style="1169" customWidth="1"/>
    <col min="13314" max="13328" width="4.375" style="1169" customWidth="1"/>
    <col min="13329" max="13331" width="10.625" style="1169" customWidth="1"/>
    <col min="13332" max="13332" width="26.75" style="1169" customWidth="1"/>
    <col min="13333" max="13333" width="6.875" style="1169" customWidth="1"/>
    <col min="13334" max="13334" width="12.5" style="1169" customWidth="1"/>
    <col min="13335" max="13335" width="6.875" style="1169" customWidth="1"/>
    <col min="13336" max="13336" width="26.75" style="1169" customWidth="1"/>
    <col min="13337" max="13340" width="6.75" style="1169" customWidth="1"/>
    <col min="13341" max="13341" width="6.625" style="1169" customWidth="1"/>
    <col min="13342" max="13342" width="17.625" style="1169" customWidth="1"/>
    <col min="13343" max="13343" width="10.75" style="1169" customWidth="1"/>
    <col min="13344" max="13568" width="8.875" style="1169"/>
    <col min="13569" max="13569" width="5.75" style="1169" customWidth="1"/>
    <col min="13570" max="13584" width="4.375" style="1169" customWidth="1"/>
    <col min="13585" max="13587" width="10.625" style="1169" customWidth="1"/>
    <col min="13588" max="13588" width="26.75" style="1169" customWidth="1"/>
    <col min="13589" max="13589" width="6.875" style="1169" customWidth="1"/>
    <col min="13590" max="13590" width="12.5" style="1169" customWidth="1"/>
    <col min="13591" max="13591" width="6.875" style="1169" customWidth="1"/>
    <col min="13592" max="13592" width="26.75" style="1169" customWidth="1"/>
    <col min="13593" max="13596" width="6.75" style="1169" customWidth="1"/>
    <col min="13597" max="13597" width="6.625" style="1169" customWidth="1"/>
    <col min="13598" max="13598" width="17.625" style="1169" customWidth="1"/>
    <col min="13599" max="13599" width="10.75" style="1169" customWidth="1"/>
    <col min="13600" max="13824" width="8.875" style="1169"/>
    <col min="13825" max="13825" width="5.75" style="1169" customWidth="1"/>
    <col min="13826" max="13840" width="4.375" style="1169" customWidth="1"/>
    <col min="13841" max="13843" width="10.625" style="1169" customWidth="1"/>
    <col min="13844" max="13844" width="26.75" style="1169" customWidth="1"/>
    <col min="13845" max="13845" width="6.875" style="1169" customWidth="1"/>
    <col min="13846" max="13846" width="12.5" style="1169" customWidth="1"/>
    <col min="13847" max="13847" width="6.875" style="1169" customWidth="1"/>
    <col min="13848" max="13848" width="26.75" style="1169" customWidth="1"/>
    <col min="13849" max="13852" width="6.75" style="1169" customWidth="1"/>
    <col min="13853" max="13853" width="6.625" style="1169" customWidth="1"/>
    <col min="13854" max="13854" width="17.625" style="1169" customWidth="1"/>
    <col min="13855" max="13855" width="10.75" style="1169" customWidth="1"/>
    <col min="13856" max="14080" width="8.875" style="1169"/>
    <col min="14081" max="14081" width="5.75" style="1169" customWidth="1"/>
    <col min="14082" max="14096" width="4.375" style="1169" customWidth="1"/>
    <col min="14097" max="14099" width="10.625" style="1169" customWidth="1"/>
    <col min="14100" max="14100" width="26.75" style="1169" customWidth="1"/>
    <col min="14101" max="14101" width="6.875" style="1169" customWidth="1"/>
    <col min="14102" max="14102" width="12.5" style="1169" customWidth="1"/>
    <col min="14103" max="14103" width="6.875" style="1169" customWidth="1"/>
    <col min="14104" max="14104" width="26.75" style="1169" customWidth="1"/>
    <col min="14105" max="14108" width="6.75" style="1169" customWidth="1"/>
    <col min="14109" max="14109" width="6.625" style="1169" customWidth="1"/>
    <col min="14110" max="14110" width="17.625" style="1169" customWidth="1"/>
    <col min="14111" max="14111" width="10.75" style="1169" customWidth="1"/>
    <col min="14112" max="14336" width="8.875" style="1169"/>
    <col min="14337" max="14337" width="5.75" style="1169" customWidth="1"/>
    <col min="14338" max="14352" width="4.375" style="1169" customWidth="1"/>
    <col min="14353" max="14355" width="10.625" style="1169" customWidth="1"/>
    <col min="14356" max="14356" width="26.75" style="1169" customWidth="1"/>
    <col min="14357" max="14357" width="6.875" style="1169" customWidth="1"/>
    <col min="14358" max="14358" width="12.5" style="1169" customWidth="1"/>
    <col min="14359" max="14359" width="6.875" style="1169" customWidth="1"/>
    <col min="14360" max="14360" width="26.75" style="1169" customWidth="1"/>
    <col min="14361" max="14364" width="6.75" style="1169" customWidth="1"/>
    <col min="14365" max="14365" width="6.625" style="1169" customWidth="1"/>
    <col min="14366" max="14366" width="17.625" style="1169" customWidth="1"/>
    <col min="14367" max="14367" width="10.75" style="1169" customWidth="1"/>
    <col min="14368" max="14592" width="8.875" style="1169"/>
    <col min="14593" max="14593" width="5.75" style="1169" customWidth="1"/>
    <col min="14594" max="14608" width="4.375" style="1169" customWidth="1"/>
    <col min="14609" max="14611" width="10.625" style="1169" customWidth="1"/>
    <col min="14612" max="14612" width="26.75" style="1169" customWidth="1"/>
    <col min="14613" max="14613" width="6.875" style="1169" customWidth="1"/>
    <col min="14614" max="14614" width="12.5" style="1169" customWidth="1"/>
    <col min="14615" max="14615" width="6.875" style="1169" customWidth="1"/>
    <col min="14616" max="14616" width="26.75" style="1169" customWidth="1"/>
    <col min="14617" max="14620" width="6.75" style="1169" customWidth="1"/>
    <col min="14621" max="14621" width="6.625" style="1169" customWidth="1"/>
    <col min="14622" max="14622" width="17.625" style="1169" customWidth="1"/>
    <col min="14623" max="14623" width="10.75" style="1169" customWidth="1"/>
    <col min="14624" max="14848" width="8.875" style="1169"/>
    <col min="14849" max="14849" width="5.75" style="1169" customWidth="1"/>
    <col min="14850" max="14864" width="4.375" style="1169" customWidth="1"/>
    <col min="14865" max="14867" width="10.625" style="1169" customWidth="1"/>
    <col min="14868" max="14868" width="26.75" style="1169" customWidth="1"/>
    <col min="14869" max="14869" width="6.875" style="1169" customWidth="1"/>
    <col min="14870" max="14870" width="12.5" style="1169" customWidth="1"/>
    <col min="14871" max="14871" width="6.875" style="1169" customWidth="1"/>
    <col min="14872" max="14872" width="26.75" style="1169" customWidth="1"/>
    <col min="14873" max="14876" width="6.75" style="1169" customWidth="1"/>
    <col min="14877" max="14877" width="6.625" style="1169" customWidth="1"/>
    <col min="14878" max="14878" width="17.625" style="1169" customWidth="1"/>
    <col min="14879" max="14879" width="10.75" style="1169" customWidth="1"/>
    <col min="14880" max="15104" width="8.875" style="1169"/>
    <col min="15105" max="15105" width="5.75" style="1169" customWidth="1"/>
    <col min="15106" max="15120" width="4.375" style="1169" customWidth="1"/>
    <col min="15121" max="15123" width="10.625" style="1169" customWidth="1"/>
    <col min="15124" max="15124" width="26.75" style="1169" customWidth="1"/>
    <col min="15125" max="15125" width="6.875" style="1169" customWidth="1"/>
    <col min="15126" max="15126" width="12.5" style="1169" customWidth="1"/>
    <col min="15127" max="15127" width="6.875" style="1169" customWidth="1"/>
    <col min="15128" max="15128" width="26.75" style="1169" customWidth="1"/>
    <col min="15129" max="15132" width="6.75" style="1169" customWidth="1"/>
    <col min="15133" max="15133" width="6.625" style="1169" customWidth="1"/>
    <col min="15134" max="15134" width="17.625" style="1169" customWidth="1"/>
    <col min="15135" max="15135" width="10.75" style="1169" customWidth="1"/>
    <col min="15136" max="15360" width="8.875" style="1169"/>
    <col min="15361" max="15361" width="5.75" style="1169" customWidth="1"/>
    <col min="15362" max="15376" width="4.375" style="1169" customWidth="1"/>
    <col min="15377" max="15379" width="10.625" style="1169" customWidth="1"/>
    <col min="15380" max="15380" width="26.75" style="1169" customWidth="1"/>
    <col min="15381" max="15381" width="6.875" style="1169" customWidth="1"/>
    <col min="15382" max="15382" width="12.5" style="1169" customWidth="1"/>
    <col min="15383" max="15383" width="6.875" style="1169" customWidth="1"/>
    <col min="15384" max="15384" width="26.75" style="1169" customWidth="1"/>
    <col min="15385" max="15388" width="6.75" style="1169" customWidth="1"/>
    <col min="15389" max="15389" width="6.625" style="1169" customWidth="1"/>
    <col min="15390" max="15390" width="17.625" style="1169" customWidth="1"/>
    <col min="15391" max="15391" width="10.75" style="1169" customWidth="1"/>
    <col min="15392" max="15616" width="8.875" style="1169"/>
    <col min="15617" max="15617" width="5.75" style="1169" customWidth="1"/>
    <col min="15618" max="15632" width="4.375" style="1169" customWidth="1"/>
    <col min="15633" max="15635" width="10.625" style="1169" customWidth="1"/>
    <col min="15636" max="15636" width="26.75" style="1169" customWidth="1"/>
    <col min="15637" max="15637" width="6.875" style="1169" customWidth="1"/>
    <col min="15638" max="15638" width="12.5" style="1169" customWidth="1"/>
    <col min="15639" max="15639" width="6.875" style="1169" customWidth="1"/>
    <col min="15640" max="15640" width="26.75" style="1169" customWidth="1"/>
    <col min="15641" max="15644" width="6.75" style="1169" customWidth="1"/>
    <col min="15645" max="15645" width="6.625" style="1169" customWidth="1"/>
    <col min="15646" max="15646" width="17.625" style="1169" customWidth="1"/>
    <col min="15647" max="15647" width="10.75" style="1169" customWidth="1"/>
    <col min="15648" max="15872" width="8.875" style="1169"/>
    <col min="15873" max="15873" width="5.75" style="1169" customWidth="1"/>
    <col min="15874" max="15888" width="4.375" style="1169" customWidth="1"/>
    <col min="15889" max="15891" width="10.625" style="1169" customWidth="1"/>
    <col min="15892" max="15892" width="26.75" style="1169" customWidth="1"/>
    <col min="15893" max="15893" width="6.875" style="1169" customWidth="1"/>
    <col min="15894" max="15894" width="12.5" style="1169" customWidth="1"/>
    <col min="15895" max="15895" width="6.875" style="1169" customWidth="1"/>
    <col min="15896" max="15896" width="26.75" style="1169" customWidth="1"/>
    <col min="15897" max="15900" width="6.75" style="1169" customWidth="1"/>
    <col min="15901" max="15901" width="6.625" style="1169" customWidth="1"/>
    <col min="15902" max="15902" width="17.625" style="1169" customWidth="1"/>
    <col min="15903" max="15903" width="10.75" style="1169" customWidth="1"/>
    <col min="15904" max="16128" width="8.875" style="1169"/>
    <col min="16129" max="16129" width="5.75" style="1169" customWidth="1"/>
    <col min="16130" max="16144" width="4.375" style="1169" customWidth="1"/>
    <col min="16145" max="16147" width="10.625" style="1169" customWidth="1"/>
    <col min="16148" max="16148" width="26.75" style="1169" customWidth="1"/>
    <col min="16149" max="16149" width="6.875" style="1169" customWidth="1"/>
    <col min="16150" max="16150" width="12.5" style="1169" customWidth="1"/>
    <col min="16151" max="16151" width="6.875" style="1169" customWidth="1"/>
    <col min="16152" max="16152" width="26.75" style="1169" customWidth="1"/>
    <col min="16153" max="16156" width="6.75" style="1169" customWidth="1"/>
    <col min="16157" max="16157" width="6.625" style="1169" customWidth="1"/>
    <col min="16158" max="16158" width="17.625" style="1169" customWidth="1"/>
    <col min="16159" max="16159" width="10.75" style="1169" customWidth="1"/>
    <col min="16160" max="16384" width="8.875" style="1169"/>
  </cols>
  <sheetData>
    <row r="1" spans="1:36" s="1109" customFormat="1" ht="31.5" customHeight="1" x14ac:dyDescent="0.25">
      <c r="Q1" s="1110"/>
      <c r="R1" s="1110"/>
      <c r="S1" s="1111"/>
      <c r="T1" s="1110"/>
      <c r="U1" s="1110"/>
      <c r="V1" s="1110"/>
      <c r="W1" s="1111"/>
      <c r="X1" s="1110"/>
      <c r="Y1" s="1110"/>
      <c r="Z1" s="1110"/>
      <c r="AA1" s="1110"/>
      <c r="AB1" s="2177" t="s">
        <v>1273</v>
      </c>
      <c r="AC1" s="2177"/>
      <c r="AD1" s="1110"/>
      <c r="AE1" s="1110"/>
      <c r="AF1" s="1110"/>
      <c r="AG1" s="1110"/>
      <c r="AH1" s="1110"/>
      <c r="AI1" s="1110"/>
      <c r="AJ1" s="1110"/>
    </row>
    <row r="2" spans="1:36" s="1109" customFormat="1" ht="31.5" customHeight="1" x14ac:dyDescent="0.2">
      <c r="Q2" s="1110"/>
      <c r="R2" s="1110"/>
      <c r="S2" s="1111"/>
      <c r="T2" s="1110"/>
      <c r="U2" s="1110"/>
      <c r="V2" s="1110"/>
      <c r="W2" s="1111"/>
      <c r="X2" s="1110"/>
      <c r="Y2" s="1110"/>
      <c r="Z2" s="1110"/>
      <c r="AA2" s="1110"/>
      <c r="AB2" s="1110"/>
      <c r="AC2" s="1110"/>
      <c r="AD2" s="1110"/>
      <c r="AE2" s="1110"/>
      <c r="AF2" s="1110"/>
      <c r="AG2" s="1110"/>
      <c r="AH2" s="1110"/>
      <c r="AI2" s="1110"/>
      <c r="AJ2" s="1110"/>
    </row>
    <row r="3" spans="1:36" s="1109" customFormat="1" ht="18" customHeight="1" x14ac:dyDescent="0.2">
      <c r="Q3" s="1110"/>
      <c r="R3" s="1110"/>
      <c r="S3" s="1111"/>
      <c r="T3" s="1110"/>
      <c r="U3" s="1110"/>
      <c r="V3" s="1110"/>
      <c r="W3" s="1111"/>
      <c r="X3" s="1110"/>
      <c r="Y3" s="1110"/>
      <c r="Z3" s="1110"/>
      <c r="AA3" s="1110"/>
      <c r="AB3" s="1110"/>
      <c r="AC3" s="1110"/>
      <c r="AD3" s="1110"/>
      <c r="AE3" s="1110"/>
      <c r="AF3" s="1110"/>
      <c r="AG3" s="1110"/>
      <c r="AH3" s="1110"/>
      <c r="AI3" s="1110"/>
      <c r="AJ3" s="1110"/>
    </row>
    <row r="4" spans="1:36" s="1109" customFormat="1" ht="30.75" customHeight="1" x14ac:dyDescent="0.2">
      <c r="A4" s="2178"/>
      <c r="B4" s="2178"/>
      <c r="C4" s="2178"/>
      <c r="D4" s="2178"/>
      <c r="E4" s="2178"/>
      <c r="F4" s="2178"/>
      <c r="G4" s="2178"/>
      <c r="H4" s="2178"/>
      <c r="I4" s="2178"/>
      <c r="J4" s="2178"/>
      <c r="K4" s="2178"/>
      <c r="L4" s="2178"/>
      <c r="M4" s="2178"/>
      <c r="N4" s="2178"/>
      <c r="O4" s="2178"/>
      <c r="P4" s="2178"/>
      <c r="Q4" s="2178"/>
      <c r="R4" s="2178"/>
      <c r="S4" s="2178"/>
      <c r="T4" s="1217"/>
      <c r="U4" s="2179"/>
      <c r="V4" s="2179"/>
      <c r="W4" s="2179"/>
      <c r="X4" s="2179"/>
      <c r="Y4" s="2179"/>
      <c r="Z4" s="2179"/>
      <c r="AA4" s="2179"/>
      <c r="AB4" s="2179"/>
      <c r="AC4" s="2179"/>
      <c r="AD4" s="2179"/>
      <c r="AE4" s="2179"/>
      <c r="AF4" s="1110"/>
      <c r="AG4" s="1110"/>
      <c r="AH4" s="1110"/>
      <c r="AI4" s="1110"/>
      <c r="AJ4" s="1110"/>
    </row>
    <row r="5" spans="1:36" s="1110" customFormat="1" ht="18" customHeight="1" x14ac:dyDescent="0.2">
      <c r="A5" s="1112"/>
      <c r="B5" s="1112"/>
      <c r="C5" s="1112"/>
      <c r="D5" s="1112"/>
      <c r="E5" s="1112"/>
      <c r="F5" s="1112"/>
      <c r="G5" s="1112"/>
      <c r="H5" s="1112"/>
      <c r="I5" s="1112"/>
      <c r="J5" s="1112"/>
      <c r="K5" s="1112"/>
      <c r="L5" s="1112"/>
      <c r="M5" s="1112"/>
      <c r="N5" s="1112"/>
      <c r="O5" s="1112"/>
      <c r="P5" s="1112"/>
      <c r="S5" s="1111"/>
      <c r="W5" s="1111"/>
    </row>
    <row r="6" spans="1:36" s="1110" customFormat="1" ht="18" customHeight="1" x14ac:dyDescent="0.2">
      <c r="A6" s="1112"/>
      <c r="B6" s="1112"/>
      <c r="C6" s="1112"/>
      <c r="D6" s="1112"/>
      <c r="E6" s="1112"/>
      <c r="F6" s="1112"/>
      <c r="G6" s="1112"/>
      <c r="H6" s="1112"/>
      <c r="I6" s="1112"/>
      <c r="J6" s="1112"/>
      <c r="K6" s="1112"/>
      <c r="L6" s="1112"/>
      <c r="M6" s="1112"/>
      <c r="N6" s="1112"/>
      <c r="O6" s="1112"/>
      <c r="P6" s="1112"/>
      <c r="S6" s="1111"/>
      <c r="W6" s="1111"/>
    </row>
    <row r="7" spans="1:36" s="1110" customFormat="1" ht="30" customHeight="1" x14ac:dyDescent="0.2">
      <c r="A7" s="1112"/>
      <c r="B7" s="1112"/>
      <c r="C7" s="1112"/>
      <c r="D7" s="1112"/>
      <c r="F7" s="2057" t="s">
        <v>1291</v>
      </c>
      <c r="G7" s="2058"/>
      <c r="H7" s="2058"/>
      <c r="I7" s="2180"/>
      <c r="J7" s="2181"/>
      <c r="K7" s="2182"/>
      <c r="L7" s="2182"/>
      <c r="M7" s="2182"/>
      <c r="N7" s="2182"/>
      <c r="O7" s="2182"/>
      <c r="P7" s="2182"/>
      <c r="Q7" s="2183"/>
      <c r="R7" s="2184" t="s">
        <v>1292</v>
      </c>
      <c r="S7" s="2185"/>
      <c r="U7" s="2064" t="s">
        <v>1293</v>
      </c>
      <c r="V7" s="2186"/>
      <c r="W7" s="2187"/>
      <c r="X7" s="2188"/>
      <c r="Y7" s="2188"/>
      <c r="Z7" s="2189"/>
      <c r="AA7" s="2190" t="s">
        <v>1316</v>
      </c>
      <c r="AB7" s="2066"/>
      <c r="AC7" s="2067"/>
    </row>
    <row r="8" spans="1:36" s="1110" customFormat="1" ht="10.5" customHeight="1" thickBot="1" x14ac:dyDescent="0.25">
      <c r="A8" s="1112"/>
      <c r="B8" s="1112"/>
      <c r="C8" s="1112"/>
      <c r="D8" s="1112"/>
      <c r="E8" s="1112"/>
      <c r="F8" s="1112"/>
      <c r="G8" s="1112"/>
      <c r="H8" s="1112"/>
      <c r="I8" s="1112"/>
      <c r="J8" s="1112"/>
      <c r="K8" s="1112"/>
      <c r="L8" s="1112"/>
      <c r="M8" s="1112"/>
      <c r="N8" s="1112"/>
      <c r="O8" s="1112"/>
      <c r="P8" s="1112"/>
      <c r="S8" s="1111"/>
      <c r="W8" s="1111"/>
    </row>
    <row r="9" spans="1:36" s="1110" customFormat="1" ht="32.450000000000003" customHeight="1" x14ac:dyDescent="0.2">
      <c r="A9" s="2191" t="s">
        <v>1317</v>
      </c>
      <c r="B9" s="2194" t="s">
        <v>1318</v>
      </c>
      <c r="C9" s="2195"/>
      <c r="D9" s="2195"/>
      <c r="E9" s="2195"/>
      <c r="F9" s="2195"/>
      <c r="G9" s="2195"/>
      <c r="H9" s="2195"/>
      <c r="I9" s="2195"/>
      <c r="J9" s="2195"/>
      <c r="K9" s="2195"/>
      <c r="L9" s="2195"/>
      <c r="M9" s="2195"/>
      <c r="N9" s="2195"/>
      <c r="O9" s="2195"/>
      <c r="P9" s="2195"/>
      <c r="Q9" s="2195"/>
      <c r="R9" s="2195"/>
      <c r="S9" s="2195"/>
      <c r="T9" s="2195"/>
      <c r="U9" s="2195"/>
      <c r="V9" s="2195"/>
      <c r="W9" s="2195"/>
      <c r="X9" s="2195"/>
      <c r="Y9" s="2195"/>
      <c r="Z9" s="2195"/>
      <c r="AA9" s="2195"/>
      <c r="AB9" s="2195"/>
      <c r="AC9" s="2195"/>
      <c r="AD9" s="2195"/>
      <c r="AE9" s="2196"/>
    </row>
    <row r="10" spans="1:36" s="1110" customFormat="1" ht="33" customHeight="1" x14ac:dyDescent="0.2">
      <c r="A10" s="2192" t="s">
        <v>1319</v>
      </c>
      <c r="B10" s="2197" t="s">
        <v>1560</v>
      </c>
      <c r="C10" s="2198"/>
      <c r="D10" s="2198"/>
      <c r="E10" s="2198"/>
      <c r="F10" s="2198"/>
      <c r="G10" s="2198"/>
      <c r="H10" s="2198"/>
      <c r="I10" s="2198"/>
      <c r="J10" s="2198"/>
      <c r="K10" s="2198"/>
      <c r="L10" s="2198"/>
      <c r="M10" s="2198"/>
      <c r="N10" s="2198"/>
      <c r="O10" s="2198"/>
      <c r="P10" s="2198"/>
      <c r="Q10" s="2199" t="s">
        <v>1320</v>
      </c>
      <c r="R10" s="2199"/>
      <c r="S10" s="2199"/>
      <c r="T10" s="2200" t="s">
        <v>1719</v>
      </c>
      <c r="U10" s="2200" t="s">
        <v>1321</v>
      </c>
      <c r="V10" s="2200" t="s">
        <v>1322</v>
      </c>
      <c r="W10" s="2203" t="s">
        <v>1634</v>
      </c>
      <c r="X10" s="2206" t="s">
        <v>1323</v>
      </c>
      <c r="Y10" s="2209" t="s">
        <v>1324</v>
      </c>
      <c r="Z10" s="2209"/>
      <c r="AA10" s="2209"/>
      <c r="AB10" s="2209"/>
      <c r="AC10" s="2209"/>
      <c r="AD10" s="2210" t="s">
        <v>1325</v>
      </c>
      <c r="AE10" s="2213" t="s">
        <v>1326</v>
      </c>
    </row>
    <row r="11" spans="1:36" s="1110" customFormat="1" ht="39.6" customHeight="1" x14ac:dyDescent="0.2">
      <c r="A11" s="2192"/>
      <c r="B11" s="2216" t="s">
        <v>1327</v>
      </c>
      <c r="C11" s="2217"/>
      <c r="D11" s="2217" t="s">
        <v>1328</v>
      </c>
      <c r="E11" s="2217"/>
      <c r="F11" s="2217"/>
      <c r="G11" s="2217"/>
      <c r="H11" s="2217" t="s">
        <v>1329</v>
      </c>
      <c r="I11" s="2217"/>
      <c r="J11" s="2217"/>
      <c r="K11" s="2217"/>
      <c r="L11" s="2217" t="s">
        <v>1330</v>
      </c>
      <c r="M11" s="2217"/>
      <c r="N11" s="2217" t="s">
        <v>1547</v>
      </c>
      <c r="O11" s="2217"/>
      <c r="P11" s="2217"/>
      <c r="Q11" s="2200" t="s">
        <v>1331</v>
      </c>
      <c r="R11" s="2203" t="s">
        <v>1332</v>
      </c>
      <c r="S11" s="2200" t="s">
        <v>1561</v>
      </c>
      <c r="T11" s="2201"/>
      <c r="U11" s="2201"/>
      <c r="V11" s="2201"/>
      <c r="W11" s="2204"/>
      <c r="X11" s="2207"/>
      <c r="Y11" s="2220" t="s">
        <v>1536</v>
      </c>
      <c r="Z11" s="2221"/>
      <c r="AA11" s="2220" t="s">
        <v>1537</v>
      </c>
      <c r="AB11" s="2221"/>
      <c r="AC11" s="2210" t="s">
        <v>1474</v>
      </c>
      <c r="AD11" s="2211"/>
      <c r="AE11" s="2214"/>
      <c r="AJ11" s="1172"/>
    </row>
    <row r="12" spans="1:36" s="1110" customFormat="1" ht="31.15" customHeight="1" x14ac:dyDescent="0.2">
      <c r="A12" s="2192"/>
      <c r="B12" s="2216"/>
      <c r="C12" s="2217"/>
      <c r="D12" s="2217"/>
      <c r="E12" s="2217"/>
      <c r="F12" s="2217"/>
      <c r="G12" s="2217"/>
      <c r="H12" s="2217"/>
      <c r="I12" s="2217"/>
      <c r="J12" s="2217"/>
      <c r="K12" s="2217"/>
      <c r="L12" s="2217"/>
      <c r="M12" s="2217"/>
      <c r="N12" s="2217"/>
      <c r="O12" s="2217"/>
      <c r="P12" s="2217"/>
      <c r="Q12" s="2201"/>
      <c r="R12" s="2204"/>
      <c r="S12" s="2201"/>
      <c r="T12" s="2201"/>
      <c r="U12" s="2201"/>
      <c r="V12" s="2201"/>
      <c r="W12" s="2204"/>
      <c r="X12" s="2207"/>
      <c r="Y12" s="2222" t="s">
        <v>1314</v>
      </c>
      <c r="Z12" s="2224" t="s">
        <v>1470</v>
      </c>
      <c r="AA12" s="2222" t="s">
        <v>1314</v>
      </c>
      <c r="AB12" s="2224" t="s">
        <v>1470</v>
      </c>
      <c r="AC12" s="2211"/>
      <c r="AD12" s="2211"/>
      <c r="AE12" s="2214"/>
    </row>
    <row r="13" spans="1:36" s="1110" customFormat="1" ht="32.450000000000003" customHeight="1" thickBot="1" x14ac:dyDescent="0.25">
      <c r="A13" s="2193"/>
      <c r="B13" s="2218"/>
      <c r="C13" s="2219"/>
      <c r="D13" s="2219"/>
      <c r="E13" s="2219"/>
      <c r="F13" s="2219"/>
      <c r="G13" s="2219"/>
      <c r="H13" s="2219"/>
      <c r="I13" s="2219"/>
      <c r="J13" s="2219"/>
      <c r="K13" s="2219"/>
      <c r="L13" s="2219"/>
      <c r="M13" s="2219"/>
      <c r="N13" s="2219"/>
      <c r="O13" s="2219"/>
      <c r="P13" s="2219"/>
      <c r="Q13" s="2202"/>
      <c r="R13" s="2205"/>
      <c r="S13" s="2202"/>
      <c r="T13" s="2202"/>
      <c r="U13" s="2202"/>
      <c r="V13" s="2202"/>
      <c r="W13" s="2205"/>
      <c r="X13" s="2208"/>
      <c r="Y13" s="2223"/>
      <c r="Z13" s="2225"/>
      <c r="AA13" s="2223"/>
      <c r="AB13" s="2225"/>
      <c r="AC13" s="2212"/>
      <c r="AD13" s="2212"/>
      <c r="AE13" s="2215"/>
      <c r="AF13" s="1218"/>
      <c r="AH13" s="1219"/>
      <c r="AJ13" s="1220"/>
    </row>
    <row r="14" spans="1:36" s="1110" customFormat="1" ht="16.5" customHeight="1" thickBot="1" x14ac:dyDescent="0.25">
      <c r="A14" s="1221" t="s">
        <v>1285</v>
      </c>
      <c r="B14" s="2226">
        <v>1</v>
      </c>
      <c r="C14" s="2227"/>
      <c r="D14" s="2227">
        <v>2</v>
      </c>
      <c r="E14" s="2227"/>
      <c r="F14" s="2227"/>
      <c r="G14" s="2227"/>
      <c r="H14" s="2227">
        <v>3</v>
      </c>
      <c r="I14" s="2227"/>
      <c r="J14" s="2227"/>
      <c r="K14" s="2227"/>
      <c r="L14" s="2227">
        <v>4</v>
      </c>
      <c r="M14" s="2227"/>
      <c r="N14" s="2227">
        <v>5</v>
      </c>
      <c r="O14" s="2227"/>
      <c r="P14" s="2227"/>
      <c r="Q14" s="1222">
        <v>6</v>
      </c>
      <c r="R14" s="1222">
        <v>7</v>
      </c>
      <c r="S14" s="1222">
        <v>8</v>
      </c>
      <c r="T14" s="1222">
        <v>9</v>
      </c>
      <c r="U14" s="1222">
        <v>10</v>
      </c>
      <c r="V14" s="1222">
        <v>11</v>
      </c>
      <c r="W14" s="1222">
        <v>12</v>
      </c>
      <c r="X14" s="1222">
        <v>13</v>
      </c>
      <c r="Y14" s="1223">
        <v>14</v>
      </c>
      <c r="Z14" s="1224">
        <v>15</v>
      </c>
      <c r="AA14" s="1223">
        <v>16</v>
      </c>
      <c r="AB14" s="1224">
        <v>17</v>
      </c>
      <c r="AC14" s="1222">
        <v>18</v>
      </c>
      <c r="AD14" s="1222">
        <v>19</v>
      </c>
      <c r="AE14" s="1225">
        <v>20</v>
      </c>
    </row>
    <row r="15" spans="1:36" s="1110" customFormat="1" ht="30" customHeight="1" x14ac:dyDescent="0.2">
      <c r="A15" s="1226">
        <v>1</v>
      </c>
      <c r="B15" s="1179"/>
      <c r="C15" s="1180"/>
      <c r="D15" s="1179"/>
      <c r="E15" s="1182"/>
      <c r="F15" s="1182"/>
      <c r="G15" s="1180"/>
      <c r="H15" s="1179"/>
      <c r="I15" s="1182"/>
      <c r="J15" s="1182"/>
      <c r="K15" s="1180"/>
      <c r="L15" s="1179"/>
      <c r="M15" s="1180"/>
      <c r="N15" s="1227"/>
      <c r="O15" s="1184"/>
      <c r="P15" s="1228"/>
      <c r="Q15" s="1229"/>
      <c r="R15" s="1229"/>
      <c r="S15" s="1230"/>
      <c r="T15" s="1231"/>
      <c r="U15" s="1229"/>
      <c r="V15" s="1229"/>
      <c r="W15" s="1230"/>
      <c r="X15" s="1232"/>
      <c r="Y15" s="1233"/>
      <c r="Z15" s="1234"/>
      <c r="AA15" s="1235"/>
      <c r="AB15" s="1236"/>
      <c r="AC15" s="1231"/>
      <c r="AD15" s="1229"/>
      <c r="AE15" s="1237"/>
    </row>
    <row r="16" spans="1:36" s="1110" customFormat="1" ht="30" customHeight="1" x14ac:dyDescent="0.2">
      <c r="A16" s="1238">
        <v>2</v>
      </c>
      <c r="B16" s="1130"/>
      <c r="C16" s="1138"/>
      <c r="D16" s="1130"/>
      <c r="E16" s="1137"/>
      <c r="F16" s="1137"/>
      <c r="G16" s="1138"/>
      <c r="H16" s="1130"/>
      <c r="I16" s="1137"/>
      <c r="J16" s="1137"/>
      <c r="K16" s="1138"/>
      <c r="L16" s="1130"/>
      <c r="M16" s="1138"/>
      <c r="N16" s="1213"/>
      <c r="O16" s="1191"/>
      <c r="P16" s="1239"/>
      <c r="Q16" s="1240"/>
      <c r="R16" s="1240"/>
      <c r="S16" s="1241"/>
      <c r="T16" s="1242"/>
      <c r="U16" s="1240"/>
      <c r="V16" s="1240"/>
      <c r="W16" s="1241"/>
      <c r="X16" s="1243"/>
      <c r="Y16" s="1244"/>
      <c r="Z16" s="1245"/>
      <c r="AA16" s="1244"/>
      <c r="AB16" s="1246"/>
      <c r="AC16" s="1242"/>
      <c r="AD16" s="1240"/>
      <c r="AE16" s="1247"/>
    </row>
    <row r="17" spans="1:73" s="1110" customFormat="1" ht="30" customHeight="1" x14ac:dyDescent="0.2">
      <c r="A17" s="1238">
        <v>3</v>
      </c>
      <c r="B17" s="1130"/>
      <c r="C17" s="1138"/>
      <c r="D17" s="1130"/>
      <c r="E17" s="1137"/>
      <c r="F17" s="1137"/>
      <c r="G17" s="1138"/>
      <c r="H17" s="1130"/>
      <c r="I17" s="1137"/>
      <c r="J17" s="1137"/>
      <c r="K17" s="1138"/>
      <c r="L17" s="1130"/>
      <c r="M17" s="1138"/>
      <c r="N17" s="1213"/>
      <c r="O17" s="1191"/>
      <c r="P17" s="1239"/>
      <c r="Q17" s="1240"/>
      <c r="R17" s="1240"/>
      <c r="S17" s="1241"/>
      <c r="T17" s="1242"/>
      <c r="U17" s="1240"/>
      <c r="V17" s="1240"/>
      <c r="W17" s="1241"/>
      <c r="X17" s="1243"/>
      <c r="Y17" s="1244"/>
      <c r="Z17" s="1245"/>
      <c r="AA17" s="1244"/>
      <c r="AB17" s="1246"/>
      <c r="AC17" s="1242"/>
      <c r="AD17" s="1240"/>
      <c r="AE17" s="1247"/>
    </row>
    <row r="18" spans="1:73" s="1110" customFormat="1" ht="30" customHeight="1" x14ac:dyDescent="0.2">
      <c r="A18" s="1238">
        <v>4</v>
      </c>
      <c r="B18" s="1130"/>
      <c r="C18" s="1138"/>
      <c r="D18" s="1130"/>
      <c r="E18" s="1137"/>
      <c r="F18" s="1137"/>
      <c r="G18" s="1138"/>
      <c r="H18" s="1130"/>
      <c r="I18" s="1137"/>
      <c r="J18" s="1137"/>
      <c r="K18" s="1138"/>
      <c r="L18" s="1130"/>
      <c r="M18" s="1138"/>
      <c r="N18" s="1213"/>
      <c r="O18" s="1191"/>
      <c r="P18" s="1239"/>
      <c r="Q18" s="1240"/>
      <c r="R18" s="1240"/>
      <c r="S18" s="1241"/>
      <c r="T18" s="1242"/>
      <c r="U18" s="1240"/>
      <c r="V18" s="1240"/>
      <c r="W18" s="1241"/>
      <c r="X18" s="1243"/>
      <c r="Y18" s="1244"/>
      <c r="Z18" s="1245"/>
      <c r="AA18" s="1244"/>
      <c r="AB18" s="1246"/>
      <c r="AC18" s="1242"/>
      <c r="AD18" s="1240"/>
      <c r="AE18" s="1247"/>
    </row>
    <row r="19" spans="1:73" s="1110" customFormat="1" ht="30" customHeight="1" x14ac:dyDescent="0.2">
      <c r="A19" s="1238">
        <v>5</v>
      </c>
      <c r="B19" s="1130"/>
      <c r="C19" s="1138"/>
      <c r="D19" s="1130"/>
      <c r="E19" s="1137"/>
      <c r="F19" s="1137"/>
      <c r="G19" s="1138"/>
      <c r="H19" s="1130"/>
      <c r="I19" s="1137"/>
      <c r="J19" s="1137"/>
      <c r="K19" s="1138"/>
      <c r="L19" s="1130"/>
      <c r="M19" s="1138"/>
      <c r="N19" s="1213"/>
      <c r="O19" s="1191"/>
      <c r="P19" s="1239"/>
      <c r="Q19" s="1240"/>
      <c r="R19" s="1240"/>
      <c r="S19" s="1241"/>
      <c r="T19" s="1242"/>
      <c r="U19" s="1240"/>
      <c r="V19" s="1240"/>
      <c r="W19" s="1241"/>
      <c r="X19" s="1243"/>
      <c r="Y19" s="1244"/>
      <c r="Z19" s="1245"/>
      <c r="AA19" s="1244"/>
      <c r="AB19" s="1246"/>
      <c r="AC19" s="1242"/>
      <c r="AD19" s="1240"/>
      <c r="AE19" s="1247"/>
    </row>
    <row r="20" spans="1:73" s="1110" customFormat="1" ht="30" customHeight="1" x14ac:dyDescent="0.2">
      <c r="A20" s="1238">
        <v>6</v>
      </c>
      <c r="B20" s="1130"/>
      <c r="C20" s="1138"/>
      <c r="D20" s="1130"/>
      <c r="E20" s="1137"/>
      <c r="F20" s="1137"/>
      <c r="G20" s="1138"/>
      <c r="H20" s="1130"/>
      <c r="I20" s="1137"/>
      <c r="J20" s="1137"/>
      <c r="K20" s="1138"/>
      <c r="L20" s="1130"/>
      <c r="M20" s="1138"/>
      <c r="N20" s="1213"/>
      <c r="O20" s="1191"/>
      <c r="P20" s="1239"/>
      <c r="Q20" s="1240"/>
      <c r="R20" s="1240"/>
      <c r="S20" s="1241"/>
      <c r="T20" s="1242"/>
      <c r="U20" s="1240"/>
      <c r="V20" s="1240"/>
      <c r="W20" s="1241"/>
      <c r="X20" s="1243"/>
      <c r="Y20" s="1244"/>
      <c r="Z20" s="1245"/>
      <c r="AA20" s="1244"/>
      <c r="AB20" s="1246"/>
      <c r="AC20" s="1242"/>
      <c r="AD20" s="1240"/>
      <c r="AE20" s="1247"/>
    </row>
    <row r="21" spans="1:73" s="1110" customFormat="1" ht="30" customHeight="1" x14ac:dyDescent="0.2">
      <c r="A21" s="1238">
        <v>7</v>
      </c>
      <c r="B21" s="1130"/>
      <c r="C21" s="1138"/>
      <c r="D21" s="1130"/>
      <c r="E21" s="1137"/>
      <c r="F21" s="1137"/>
      <c r="G21" s="1138"/>
      <c r="H21" s="1130"/>
      <c r="I21" s="1137"/>
      <c r="J21" s="1137"/>
      <c r="K21" s="1138"/>
      <c r="L21" s="1130"/>
      <c r="M21" s="1138"/>
      <c r="N21" s="1213"/>
      <c r="O21" s="1191"/>
      <c r="P21" s="1239"/>
      <c r="Q21" s="1240"/>
      <c r="R21" s="1240"/>
      <c r="S21" s="1241"/>
      <c r="T21" s="1242"/>
      <c r="U21" s="1240"/>
      <c r="V21" s="1240"/>
      <c r="W21" s="1241"/>
      <c r="X21" s="1243"/>
      <c r="Y21" s="1244"/>
      <c r="Z21" s="1245"/>
      <c r="AA21" s="1244"/>
      <c r="AB21" s="1246"/>
      <c r="AC21" s="1242"/>
      <c r="AD21" s="1240"/>
      <c r="AE21" s="1247"/>
    </row>
    <row r="22" spans="1:73" s="1110" customFormat="1" ht="30" customHeight="1" x14ac:dyDescent="0.2">
      <c r="A22" s="1238">
        <v>8</v>
      </c>
      <c r="B22" s="1130"/>
      <c r="C22" s="1138"/>
      <c r="D22" s="1130"/>
      <c r="E22" s="1137"/>
      <c r="F22" s="1137"/>
      <c r="G22" s="1138"/>
      <c r="H22" s="1130"/>
      <c r="I22" s="1137"/>
      <c r="J22" s="1137"/>
      <c r="K22" s="1138"/>
      <c r="L22" s="1130"/>
      <c r="M22" s="1138"/>
      <c r="N22" s="1213"/>
      <c r="O22" s="1191"/>
      <c r="P22" s="1239"/>
      <c r="Q22" s="1240"/>
      <c r="R22" s="1240"/>
      <c r="S22" s="1241"/>
      <c r="T22" s="1242"/>
      <c r="U22" s="1240"/>
      <c r="V22" s="1240"/>
      <c r="W22" s="1241"/>
      <c r="X22" s="1243"/>
      <c r="Y22" s="1244"/>
      <c r="Z22" s="1245"/>
      <c r="AA22" s="1244"/>
      <c r="AB22" s="1246"/>
      <c r="AC22" s="1242"/>
      <c r="AD22" s="1240"/>
      <c r="AE22" s="1247"/>
    </row>
    <row r="23" spans="1:73" s="1110" customFormat="1" ht="30" customHeight="1" x14ac:dyDescent="0.2">
      <c r="A23" s="1238">
        <v>9</v>
      </c>
      <c r="B23" s="1130"/>
      <c r="C23" s="1138"/>
      <c r="D23" s="1130"/>
      <c r="E23" s="1137"/>
      <c r="F23" s="1137"/>
      <c r="G23" s="1138"/>
      <c r="H23" s="1130"/>
      <c r="I23" s="1137"/>
      <c r="J23" s="1137"/>
      <c r="K23" s="1138"/>
      <c r="L23" s="1130"/>
      <c r="M23" s="1138"/>
      <c r="N23" s="1213"/>
      <c r="O23" s="1191"/>
      <c r="P23" s="1239"/>
      <c r="Q23" s="1240"/>
      <c r="R23" s="1240"/>
      <c r="S23" s="1241"/>
      <c r="T23" s="1242"/>
      <c r="U23" s="1240"/>
      <c r="V23" s="1240"/>
      <c r="W23" s="1241"/>
      <c r="X23" s="1243"/>
      <c r="Y23" s="1244"/>
      <c r="Z23" s="1245"/>
      <c r="AA23" s="1244"/>
      <c r="AB23" s="1246"/>
      <c r="AC23" s="1242"/>
      <c r="AD23" s="1240"/>
      <c r="AE23" s="1247"/>
    </row>
    <row r="24" spans="1:73" s="1110" customFormat="1" ht="30" customHeight="1" x14ac:dyDescent="0.2">
      <c r="A24" s="1238">
        <v>10</v>
      </c>
      <c r="B24" s="1130"/>
      <c r="C24" s="1138"/>
      <c r="D24" s="1130"/>
      <c r="E24" s="1137"/>
      <c r="F24" s="1137"/>
      <c r="G24" s="1138"/>
      <c r="H24" s="1130"/>
      <c r="I24" s="1137"/>
      <c r="J24" s="1137"/>
      <c r="K24" s="1138"/>
      <c r="L24" s="1130"/>
      <c r="M24" s="1138"/>
      <c r="N24" s="1213"/>
      <c r="O24" s="1191"/>
      <c r="P24" s="1239"/>
      <c r="Q24" s="1240"/>
      <c r="R24" s="1240"/>
      <c r="S24" s="1241"/>
      <c r="T24" s="1242"/>
      <c r="U24" s="1240"/>
      <c r="V24" s="1240"/>
      <c r="W24" s="1241"/>
      <c r="X24" s="1243"/>
      <c r="Y24" s="1244"/>
      <c r="Z24" s="1245"/>
      <c r="AA24" s="1244"/>
      <c r="AB24" s="1246"/>
      <c r="AC24" s="1242"/>
      <c r="AD24" s="1240"/>
      <c r="AE24" s="1247"/>
    </row>
    <row r="25" spans="1:73" s="1110" customFormat="1" ht="30" customHeight="1" x14ac:dyDescent="0.2">
      <c r="A25" s="1238">
        <v>11</v>
      </c>
      <c r="B25" s="1130"/>
      <c r="C25" s="1138"/>
      <c r="D25" s="1130"/>
      <c r="E25" s="1137"/>
      <c r="F25" s="1137"/>
      <c r="G25" s="1138"/>
      <c r="H25" s="1130"/>
      <c r="I25" s="1137"/>
      <c r="J25" s="1137"/>
      <c r="K25" s="1138"/>
      <c r="L25" s="1130"/>
      <c r="M25" s="1138"/>
      <c r="N25" s="1213"/>
      <c r="O25" s="1191"/>
      <c r="P25" s="1239"/>
      <c r="Q25" s="1240"/>
      <c r="R25" s="1240"/>
      <c r="S25" s="1241"/>
      <c r="T25" s="1242"/>
      <c r="U25" s="1240"/>
      <c r="V25" s="1240"/>
      <c r="W25" s="1241"/>
      <c r="X25" s="1243"/>
      <c r="Y25" s="1244"/>
      <c r="Z25" s="1245"/>
      <c r="AA25" s="1244"/>
      <c r="AB25" s="1246"/>
      <c r="AC25" s="1242"/>
      <c r="AD25" s="1240"/>
      <c r="AE25" s="1247"/>
    </row>
    <row r="26" spans="1:73" s="1110" customFormat="1" ht="30" customHeight="1" x14ac:dyDescent="0.2">
      <c r="A26" s="1238">
        <v>12</v>
      </c>
      <c r="B26" s="1130"/>
      <c r="C26" s="1138"/>
      <c r="D26" s="1130"/>
      <c r="E26" s="1137"/>
      <c r="F26" s="1137"/>
      <c r="G26" s="1138"/>
      <c r="H26" s="1130"/>
      <c r="I26" s="1137"/>
      <c r="J26" s="1137"/>
      <c r="K26" s="1138"/>
      <c r="L26" s="1130"/>
      <c r="M26" s="1138"/>
      <c r="N26" s="1213"/>
      <c r="O26" s="1191"/>
      <c r="P26" s="1239"/>
      <c r="Q26" s="1240"/>
      <c r="R26" s="1240"/>
      <c r="S26" s="1241"/>
      <c r="T26" s="1242"/>
      <c r="U26" s="1240"/>
      <c r="V26" s="1240"/>
      <c r="W26" s="1241"/>
      <c r="X26" s="1243"/>
      <c r="Y26" s="1244"/>
      <c r="Z26" s="1245"/>
      <c r="AA26" s="1244"/>
      <c r="AB26" s="1246"/>
      <c r="AC26" s="1242"/>
      <c r="AD26" s="1240"/>
      <c r="AE26" s="1247"/>
    </row>
    <row r="27" spans="1:73" s="1110" customFormat="1" ht="30" customHeight="1" x14ac:dyDescent="0.2">
      <c r="A27" s="1238">
        <v>13</v>
      </c>
      <c r="B27" s="1130"/>
      <c r="C27" s="1138"/>
      <c r="D27" s="1130"/>
      <c r="E27" s="1137"/>
      <c r="F27" s="1137"/>
      <c r="G27" s="1138"/>
      <c r="H27" s="1130"/>
      <c r="I27" s="1137"/>
      <c r="J27" s="1137"/>
      <c r="K27" s="1138"/>
      <c r="L27" s="1130"/>
      <c r="M27" s="1138"/>
      <c r="N27" s="1213"/>
      <c r="O27" s="1191"/>
      <c r="P27" s="1239"/>
      <c r="Q27" s="1240"/>
      <c r="R27" s="1240"/>
      <c r="S27" s="1241"/>
      <c r="T27" s="1242"/>
      <c r="U27" s="1240"/>
      <c r="V27" s="1240"/>
      <c r="W27" s="1241"/>
      <c r="X27" s="1243"/>
      <c r="Y27" s="1244"/>
      <c r="Z27" s="1245"/>
      <c r="AA27" s="1244"/>
      <c r="AB27" s="1246"/>
      <c r="AC27" s="1242"/>
      <c r="AD27" s="1240"/>
      <c r="AE27" s="1247"/>
    </row>
    <row r="28" spans="1:73" s="1110" customFormat="1" ht="30" customHeight="1" x14ac:dyDescent="0.2">
      <c r="A28" s="1238">
        <v>14</v>
      </c>
      <c r="B28" s="1130"/>
      <c r="C28" s="1138"/>
      <c r="D28" s="1130"/>
      <c r="E28" s="1137"/>
      <c r="F28" s="1137"/>
      <c r="G28" s="1138"/>
      <c r="H28" s="1130"/>
      <c r="I28" s="1137"/>
      <c r="J28" s="1137"/>
      <c r="K28" s="1138"/>
      <c r="L28" s="1130"/>
      <c r="M28" s="1138"/>
      <c r="N28" s="1213"/>
      <c r="O28" s="1191"/>
      <c r="P28" s="1239"/>
      <c r="Q28" s="1240"/>
      <c r="R28" s="1240"/>
      <c r="S28" s="1241"/>
      <c r="T28" s="1242"/>
      <c r="U28" s="1240"/>
      <c r="V28" s="1240"/>
      <c r="W28" s="1241"/>
      <c r="X28" s="1243"/>
      <c r="Y28" s="1244"/>
      <c r="Z28" s="1245"/>
      <c r="AA28" s="1244"/>
      <c r="AB28" s="1246"/>
      <c r="AC28" s="1242"/>
      <c r="AD28" s="1240"/>
      <c r="AE28" s="1247"/>
    </row>
    <row r="29" spans="1:73" s="1110" customFormat="1" ht="30" customHeight="1" thickBot="1" x14ac:dyDescent="0.25">
      <c r="A29" s="1248" t="s">
        <v>1285</v>
      </c>
      <c r="B29" s="1143"/>
      <c r="C29" s="1151"/>
      <c r="D29" s="1143"/>
      <c r="E29" s="1150"/>
      <c r="F29" s="1150"/>
      <c r="G29" s="1151"/>
      <c r="H29" s="1143"/>
      <c r="I29" s="1150"/>
      <c r="J29" s="1150"/>
      <c r="K29" s="1151"/>
      <c r="L29" s="1143"/>
      <c r="M29" s="1151"/>
      <c r="N29" s="1214"/>
      <c r="O29" s="1198"/>
      <c r="P29" s="1249"/>
      <c r="Q29" s="1250"/>
      <c r="R29" s="1250"/>
      <c r="S29" s="1251"/>
      <c r="T29" s="1252"/>
      <c r="U29" s="1250"/>
      <c r="V29" s="1250"/>
      <c r="W29" s="1251"/>
      <c r="X29" s="1253"/>
      <c r="Y29" s="1254"/>
      <c r="Z29" s="1255"/>
      <c r="AA29" s="1254"/>
      <c r="AB29" s="1256"/>
      <c r="AC29" s="1252"/>
      <c r="AD29" s="1250"/>
      <c r="AE29" s="1257"/>
    </row>
    <row r="30" spans="1:73" s="1110" customFormat="1" ht="12" customHeight="1" x14ac:dyDescent="0.2">
      <c r="A30" s="1155"/>
      <c r="B30" s="1155"/>
      <c r="C30" s="1155"/>
      <c r="D30" s="1155"/>
      <c r="E30" s="1155"/>
      <c r="F30" s="1155"/>
      <c r="G30" s="1155"/>
      <c r="H30" s="1155"/>
      <c r="I30" s="1155"/>
      <c r="J30" s="1155"/>
      <c r="K30" s="1155"/>
      <c r="L30" s="1155"/>
      <c r="M30" s="1155"/>
      <c r="N30" s="1155"/>
      <c r="O30" s="1155"/>
      <c r="P30" s="1155"/>
      <c r="Q30" s="1156"/>
      <c r="R30" s="1156"/>
      <c r="S30" s="1258"/>
      <c r="T30" s="1156"/>
      <c r="U30" s="1156"/>
      <c r="V30" s="1156"/>
      <c r="W30" s="1258"/>
      <c r="X30" s="1156"/>
      <c r="Y30" s="1156"/>
      <c r="Z30" s="1156"/>
      <c r="AA30" s="1156"/>
      <c r="AB30" s="1156"/>
      <c r="AC30" s="1156"/>
      <c r="AD30" s="1156"/>
      <c r="AE30" s="1156"/>
    </row>
    <row r="31" spans="1:73" s="1259" customFormat="1" ht="34.9" customHeight="1" x14ac:dyDescent="0.2">
      <c r="A31" s="2242" t="s">
        <v>1333</v>
      </c>
      <c r="B31" s="2243"/>
      <c r="C31" s="2243"/>
      <c r="D31" s="2243"/>
      <c r="E31" s="2243"/>
      <c r="F31" s="2243"/>
      <c r="G31" s="2243"/>
      <c r="H31" s="2243"/>
      <c r="I31" s="2243"/>
      <c r="J31" s="2243"/>
      <c r="K31" s="2243"/>
      <c r="L31" s="2243"/>
      <c r="M31" s="2243"/>
      <c r="N31" s="2243"/>
      <c r="O31" s="2243"/>
      <c r="P31" s="2243"/>
      <c r="Q31" s="2243"/>
      <c r="R31" s="2243"/>
      <c r="S31" s="2243"/>
      <c r="T31" s="2230" t="s">
        <v>1722</v>
      </c>
      <c r="U31" s="2230"/>
      <c r="V31" s="2230"/>
      <c r="W31" s="2230"/>
      <c r="X31" s="2230"/>
      <c r="Y31" s="2230"/>
      <c r="Z31" s="2230"/>
      <c r="AA31" s="2230"/>
      <c r="AB31" s="2230"/>
      <c r="AC31" s="2230"/>
      <c r="AD31" s="2230"/>
      <c r="AE31" s="2231"/>
      <c r="AF31" s="1204"/>
      <c r="AG31" s="1204"/>
      <c r="AH31" s="1204"/>
      <c r="AI31" s="1204"/>
      <c r="AJ31" s="1204"/>
      <c r="BQ31" s="1260"/>
      <c r="BR31" s="1260"/>
      <c r="BS31" s="1260"/>
      <c r="BT31" s="1260"/>
      <c r="BU31" s="1260"/>
    </row>
    <row r="32" spans="1:73" s="1259" customFormat="1" ht="24" customHeight="1" x14ac:dyDescent="0.2">
      <c r="A32" s="2232" t="s">
        <v>1334</v>
      </c>
      <c r="B32" s="2233"/>
      <c r="C32" s="2233"/>
      <c r="D32" s="2233"/>
      <c r="E32" s="2233"/>
      <c r="F32" s="2233"/>
      <c r="G32" s="2233"/>
      <c r="H32" s="2233"/>
      <c r="I32" s="2233"/>
      <c r="J32" s="2233"/>
      <c r="K32" s="2233"/>
      <c r="L32" s="2233"/>
      <c r="M32" s="2233"/>
      <c r="N32" s="2233"/>
      <c r="O32" s="2233"/>
      <c r="P32" s="2233"/>
      <c r="Q32" s="2233"/>
      <c r="R32" s="2233"/>
      <c r="S32" s="2233"/>
      <c r="T32" s="2234" t="s">
        <v>1606</v>
      </c>
      <c r="U32" s="2234"/>
      <c r="V32" s="2234"/>
      <c r="W32" s="2234"/>
      <c r="X32" s="2234"/>
      <c r="Y32" s="2234"/>
      <c r="Z32" s="2234"/>
      <c r="AA32" s="2234"/>
      <c r="AB32" s="2234"/>
      <c r="AC32" s="2234"/>
      <c r="AD32" s="2234"/>
      <c r="AE32" s="2235"/>
      <c r="AF32" s="1204"/>
      <c r="AG32" s="1204"/>
      <c r="AH32" s="1204"/>
      <c r="AI32" s="1204"/>
      <c r="AJ32" s="1204"/>
      <c r="BQ32" s="1260"/>
      <c r="BR32" s="1260"/>
      <c r="BS32" s="1260"/>
      <c r="BT32" s="1260"/>
      <c r="BU32" s="1260"/>
    </row>
    <row r="33" spans="1:73" s="1259" customFormat="1" ht="24" customHeight="1" x14ac:dyDescent="0.2">
      <c r="A33" s="2236" t="s">
        <v>1335</v>
      </c>
      <c r="B33" s="2237"/>
      <c r="C33" s="2237"/>
      <c r="D33" s="2237"/>
      <c r="E33" s="2237"/>
      <c r="F33" s="2237"/>
      <c r="G33" s="2237"/>
      <c r="H33" s="2237"/>
      <c r="I33" s="2237"/>
      <c r="J33" s="2237"/>
      <c r="K33" s="2237"/>
      <c r="L33" s="2237"/>
      <c r="M33" s="2237"/>
      <c r="N33" s="2237"/>
      <c r="O33" s="2237"/>
      <c r="P33" s="2237"/>
      <c r="Q33" s="2237"/>
      <c r="R33" s="2237"/>
      <c r="S33" s="2237"/>
      <c r="T33" s="2238" t="s">
        <v>1635</v>
      </c>
      <c r="U33" s="2238"/>
      <c r="V33" s="2238"/>
      <c r="W33" s="2238"/>
      <c r="X33" s="2238"/>
      <c r="Y33" s="2238"/>
      <c r="Z33" s="2238"/>
      <c r="AA33" s="2238"/>
      <c r="AB33" s="2238"/>
      <c r="AC33" s="2238"/>
      <c r="AD33" s="2238"/>
      <c r="AE33" s="2239"/>
      <c r="AF33" s="1204"/>
      <c r="AG33" s="1204"/>
      <c r="AH33" s="1204"/>
      <c r="AI33" s="1204"/>
      <c r="AJ33" s="1204"/>
      <c r="BQ33" s="1260"/>
      <c r="BR33" s="1260"/>
      <c r="BS33" s="1260"/>
      <c r="BT33" s="1260"/>
      <c r="BU33" s="1260"/>
    </row>
    <row r="34" spans="1:73" ht="8.4499999999999993" customHeight="1" x14ac:dyDescent="0.2">
      <c r="A34" s="1155"/>
      <c r="B34" s="1155"/>
      <c r="C34" s="1155"/>
      <c r="D34" s="1155"/>
      <c r="E34" s="1155"/>
      <c r="F34" s="1155"/>
      <c r="G34" s="1155"/>
      <c r="H34" s="1155"/>
      <c r="I34" s="1155"/>
      <c r="J34" s="1155"/>
      <c r="K34" s="1155"/>
      <c r="L34" s="1155"/>
      <c r="M34" s="1155"/>
      <c r="N34" s="1155"/>
      <c r="O34" s="1155"/>
      <c r="P34" s="1155"/>
      <c r="Q34" s="1156"/>
      <c r="R34" s="1156"/>
      <c r="S34" s="1258"/>
      <c r="T34" s="1156"/>
      <c r="U34" s="1156"/>
      <c r="V34" s="1156"/>
      <c r="W34" s="1258"/>
      <c r="X34" s="1156"/>
      <c r="Y34" s="1156"/>
      <c r="Z34" s="1156"/>
      <c r="AA34" s="1156"/>
      <c r="AB34" s="1156"/>
      <c r="AC34" s="1156"/>
      <c r="AD34" s="1156"/>
      <c r="AE34" s="1156"/>
    </row>
    <row r="35" spans="1:73" x14ac:dyDescent="0.2">
      <c r="A35" s="1155"/>
      <c r="B35" s="1155"/>
      <c r="C35" s="1155"/>
      <c r="D35" s="1155"/>
      <c r="E35" s="1155"/>
      <c r="F35" s="1155"/>
      <c r="G35" s="1155"/>
      <c r="H35" s="1155"/>
      <c r="I35" s="1155"/>
      <c r="J35" s="1155"/>
      <c r="K35" s="1155"/>
      <c r="L35" s="1155"/>
      <c r="M35" s="1155"/>
      <c r="N35" s="1155"/>
      <c r="O35" s="1155"/>
      <c r="P35" s="1155"/>
      <c r="Q35" s="1156"/>
      <c r="R35" s="1156"/>
      <c r="S35" s="1258"/>
      <c r="T35" s="1156"/>
      <c r="U35" s="1156"/>
      <c r="V35" s="1156"/>
      <c r="W35" s="1258"/>
      <c r="X35" s="1156"/>
      <c r="Y35" s="1156"/>
      <c r="Z35" s="1156"/>
      <c r="AA35" s="1156"/>
      <c r="AB35" s="1156"/>
      <c r="AC35" s="1156"/>
      <c r="AD35" s="1156"/>
      <c r="AE35" s="1156"/>
    </row>
    <row r="36" spans="1:73" ht="15" customHeight="1" x14ac:dyDescent="0.2">
      <c r="A36" s="1172"/>
      <c r="B36" s="1172"/>
      <c r="C36" s="1172"/>
      <c r="D36" s="1172"/>
      <c r="E36" s="1172"/>
      <c r="F36" s="1172"/>
      <c r="G36" s="1172"/>
      <c r="H36" s="1172"/>
      <c r="I36" s="1172"/>
      <c r="J36" s="1172"/>
      <c r="K36" s="1172"/>
      <c r="L36" s="1172"/>
      <c r="M36" s="1172"/>
      <c r="N36" s="1172"/>
      <c r="O36" s="1172"/>
      <c r="P36" s="1172"/>
      <c r="Q36" s="1168"/>
      <c r="R36" s="2240" t="s">
        <v>1336</v>
      </c>
      <c r="S36" s="2241"/>
      <c r="T36" s="2241"/>
      <c r="U36" s="2241"/>
      <c r="V36" s="2241"/>
      <c r="W36" s="2241"/>
      <c r="X36" s="2241"/>
      <c r="Y36" s="2241"/>
      <c r="Z36" s="2241"/>
      <c r="AA36" s="2241"/>
      <c r="AB36" s="2241"/>
      <c r="AC36" s="2241"/>
      <c r="AD36" s="2241"/>
      <c r="AE36" s="2241"/>
    </row>
    <row r="37" spans="1:73" x14ac:dyDescent="0.2">
      <c r="A37" s="1168"/>
      <c r="B37" s="1168"/>
      <c r="C37" s="1168"/>
      <c r="D37" s="1168"/>
      <c r="E37" s="1168"/>
      <c r="F37" s="1168"/>
      <c r="G37" s="1168"/>
      <c r="H37" s="1168"/>
      <c r="I37" s="1168"/>
      <c r="J37" s="1168"/>
      <c r="K37" s="1168"/>
      <c r="L37" s="1168"/>
      <c r="M37" s="1168"/>
      <c r="N37" s="1168"/>
      <c r="O37" s="1168"/>
      <c r="P37" s="1168"/>
    </row>
    <row r="38" spans="1:73" x14ac:dyDescent="0.2">
      <c r="A38" s="1173"/>
      <c r="B38" s="1173"/>
      <c r="C38" s="1173"/>
      <c r="D38" s="1173"/>
      <c r="E38" s="1173"/>
      <c r="F38" s="1173"/>
      <c r="G38" s="1173"/>
      <c r="H38" s="1173"/>
      <c r="I38" s="1173"/>
      <c r="J38" s="1173"/>
      <c r="K38" s="1173"/>
      <c r="L38" s="1173"/>
      <c r="M38" s="1173"/>
      <c r="N38" s="1173"/>
      <c r="O38" s="1173"/>
      <c r="P38" s="1173"/>
    </row>
    <row r="39" spans="1:73" x14ac:dyDescent="0.2">
      <c r="A39" s="1168"/>
      <c r="B39" s="1168"/>
      <c r="C39" s="1168"/>
      <c r="D39" s="1168"/>
      <c r="E39" s="1168"/>
      <c r="F39" s="1168"/>
      <c r="G39" s="1168"/>
      <c r="H39" s="1168"/>
      <c r="I39" s="1168"/>
      <c r="J39" s="1168"/>
      <c r="K39" s="1168"/>
      <c r="L39" s="1168"/>
      <c r="M39" s="1168"/>
      <c r="N39" s="1168"/>
      <c r="O39" s="1168"/>
      <c r="P39" s="1168"/>
      <c r="W39" s="2228"/>
      <c r="X39" s="2229"/>
      <c r="Y39" s="2229"/>
      <c r="Z39" s="2229"/>
      <c r="AA39" s="2229"/>
      <c r="AB39" s="2229"/>
      <c r="AC39" s="2229"/>
      <c r="AD39" s="2229"/>
      <c r="AE39" s="2229"/>
    </row>
  </sheetData>
  <mergeCells count="49">
    <mergeCell ref="W39:AE39"/>
    <mergeCell ref="T31:AE31"/>
    <mergeCell ref="A32:S32"/>
    <mergeCell ref="T32:AE32"/>
    <mergeCell ref="A33:S33"/>
    <mergeCell ref="T33:AE33"/>
    <mergeCell ref="R36:AE36"/>
    <mergeCell ref="A31:S31"/>
    <mergeCell ref="B14:C14"/>
    <mergeCell ref="D14:G14"/>
    <mergeCell ref="H14:K14"/>
    <mergeCell ref="L14:M14"/>
    <mergeCell ref="N14:P14"/>
    <mergeCell ref="AA11:AB11"/>
    <mergeCell ref="AC11:AC13"/>
    <mergeCell ref="Y12:Y13"/>
    <mergeCell ref="Z12:Z13"/>
    <mergeCell ref="AA12:AA13"/>
    <mergeCell ref="AB12:AB13"/>
    <mergeCell ref="N11:P13"/>
    <mergeCell ref="Q11:Q13"/>
    <mergeCell ref="R11:R13"/>
    <mergeCell ref="S11:S13"/>
    <mergeCell ref="Y11:Z11"/>
    <mergeCell ref="A9:A13"/>
    <mergeCell ref="B9:AE9"/>
    <mergeCell ref="B10:P10"/>
    <mergeCell ref="Q10:S10"/>
    <mergeCell ref="T10:T13"/>
    <mergeCell ref="U10:U13"/>
    <mergeCell ref="V10:V13"/>
    <mergeCell ref="W10:W13"/>
    <mergeCell ref="X10:X13"/>
    <mergeCell ref="Y10:AC10"/>
    <mergeCell ref="AD10:AD13"/>
    <mergeCell ref="AE10:AE13"/>
    <mergeCell ref="B11:C13"/>
    <mergeCell ref="D11:G13"/>
    <mergeCell ref="H11:K13"/>
    <mergeCell ref="L11:M13"/>
    <mergeCell ref="AB1:AC1"/>
    <mergeCell ref="A4:S4"/>
    <mergeCell ref="U4:AE4"/>
    <mergeCell ref="F7:I7"/>
    <mergeCell ref="J7:Q7"/>
    <mergeCell ref="R7:S7"/>
    <mergeCell ref="U7:V7"/>
    <mergeCell ref="W7:Z7"/>
    <mergeCell ref="AA7:AC7"/>
  </mergeCells>
  <printOptions horizontalCentered="1"/>
  <pageMargins left="0.25" right="0.25" top="0.25" bottom="0.25" header="0.3" footer="0.3"/>
  <pageSetup paperSize="9" scale="53" fitToHeight="0"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B51D-C132-41E1-AB42-5FCCDFCE8F34}">
  <sheetPr>
    <tabColor rgb="FF00B050"/>
    <pageSetUpPr fitToPage="1"/>
  </sheetPr>
  <dimension ref="A1:AG48"/>
  <sheetViews>
    <sheetView rightToLeft="1" view="pageBreakPreview" zoomScale="60" zoomScaleNormal="85" workbookViewId="0">
      <selection activeCell="A90" sqref="A90"/>
    </sheetView>
  </sheetViews>
  <sheetFormatPr defaultRowHeight="14.25" x14ac:dyDescent="0.2"/>
  <cols>
    <col min="1" max="1" width="5.75" style="1110" customWidth="1"/>
    <col min="2" max="12" width="5.25" style="1110" customWidth="1"/>
    <col min="13" max="13" width="11.125" style="1110" customWidth="1"/>
    <col min="14" max="15" width="10.5" style="1110" customWidth="1"/>
    <col min="16" max="17" width="5.75" style="1110" customWidth="1"/>
    <col min="18" max="18" width="8.75" style="1110" customWidth="1"/>
    <col min="19" max="21" width="4.25" style="1110" customWidth="1"/>
    <col min="22" max="23" width="7" style="1110" customWidth="1"/>
    <col min="24" max="26" width="13.5" style="1110" customWidth="1"/>
    <col min="27" max="31" width="4.25" style="1110" customWidth="1"/>
    <col min="32" max="32" width="13.125" style="1110" customWidth="1"/>
    <col min="33" max="256" width="8.875" style="1169"/>
    <col min="257" max="257" width="5.75" style="1169" customWidth="1"/>
    <col min="258" max="268" width="5.25" style="1169" customWidth="1"/>
    <col min="269" max="269" width="11.125" style="1169" customWidth="1"/>
    <col min="270" max="271" width="10.5" style="1169" customWidth="1"/>
    <col min="272" max="273" width="5.75" style="1169" customWidth="1"/>
    <col min="274" max="274" width="8.75" style="1169" customWidth="1"/>
    <col min="275" max="277" width="4.25" style="1169" customWidth="1"/>
    <col min="278" max="279" width="7" style="1169" customWidth="1"/>
    <col min="280" max="282" width="13.5" style="1169" customWidth="1"/>
    <col min="283" max="287" width="4.25" style="1169" customWidth="1"/>
    <col min="288" max="288" width="13.125" style="1169" customWidth="1"/>
    <col min="289" max="512" width="8.875" style="1169"/>
    <col min="513" max="513" width="5.75" style="1169" customWidth="1"/>
    <col min="514" max="524" width="5.25" style="1169" customWidth="1"/>
    <col min="525" max="525" width="11.125" style="1169" customWidth="1"/>
    <col min="526" max="527" width="10.5" style="1169" customWidth="1"/>
    <col min="528" max="529" width="5.75" style="1169" customWidth="1"/>
    <col min="530" max="530" width="8.75" style="1169" customWidth="1"/>
    <col min="531" max="533" width="4.25" style="1169" customWidth="1"/>
    <col min="534" max="535" width="7" style="1169" customWidth="1"/>
    <col min="536" max="538" width="13.5" style="1169" customWidth="1"/>
    <col min="539" max="543" width="4.25" style="1169" customWidth="1"/>
    <col min="544" max="544" width="13.125" style="1169" customWidth="1"/>
    <col min="545" max="768" width="8.875" style="1169"/>
    <col min="769" max="769" width="5.75" style="1169" customWidth="1"/>
    <col min="770" max="780" width="5.25" style="1169" customWidth="1"/>
    <col min="781" max="781" width="11.125" style="1169" customWidth="1"/>
    <col min="782" max="783" width="10.5" style="1169" customWidth="1"/>
    <col min="784" max="785" width="5.75" style="1169" customWidth="1"/>
    <col min="786" max="786" width="8.75" style="1169" customWidth="1"/>
    <col min="787" max="789" width="4.25" style="1169" customWidth="1"/>
    <col min="790" max="791" width="7" style="1169" customWidth="1"/>
    <col min="792" max="794" width="13.5" style="1169" customWidth="1"/>
    <col min="795" max="799" width="4.25" style="1169" customWidth="1"/>
    <col min="800" max="800" width="13.125" style="1169" customWidth="1"/>
    <col min="801" max="1024" width="8.875" style="1169"/>
    <col min="1025" max="1025" width="5.75" style="1169" customWidth="1"/>
    <col min="1026" max="1036" width="5.25" style="1169" customWidth="1"/>
    <col min="1037" max="1037" width="11.125" style="1169" customWidth="1"/>
    <col min="1038" max="1039" width="10.5" style="1169" customWidth="1"/>
    <col min="1040" max="1041" width="5.75" style="1169" customWidth="1"/>
    <col min="1042" max="1042" width="8.75" style="1169" customWidth="1"/>
    <col min="1043" max="1045" width="4.25" style="1169" customWidth="1"/>
    <col min="1046" max="1047" width="7" style="1169" customWidth="1"/>
    <col min="1048" max="1050" width="13.5" style="1169" customWidth="1"/>
    <col min="1051" max="1055" width="4.25" style="1169" customWidth="1"/>
    <col min="1056" max="1056" width="13.125" style="1169" customWidth="1"/>
    <col min="1057" max="1280" width="8.875" style="1169"/>
    <col min="1281" max="1281" width="5.75" style="1169" customWidth="1"/>
    <col min="1282" max="1292" width="5.25" style="1169" customWidth="1"/>
    <col min="1293" max="1293" width="11.125" style="1169" customWidth="1"/>
    <col min="1294" max="1295" width="10.5" style="1169" customWidth="1"/>
    <col min="1296" max="1297" width="5.75" style="1169" customWidth="1"/>
    <col min="1298" max="1298" width="8.75" style="1169" customWidth="1"/>
    <col min="1299" max="1301" width="4.25" style="1169" customWidth="1"/>
    <col min="1302" max="1303" width="7" style="1169" customWidth="1"/>
    <col min="1304" max="1306" width="13.5" style="1169" customWidth="1"/>
    <col min="1307" max="1311" width="4.25" style="1169" customWidth="1"/>
    <col min="1312" max="1312" width="13.125" style="1169" customWidth="1"/>
    <col min="1313" max="1536" width="8.875" style="1169"/>
    <col min="1537" max="1537" width="5.75" style="1169" customWidth="1"/>
    <col min="1538" max="1548" width="5.25" style="1169" customWidth="1"/>
    <col min="1549" max="1549" width="11.125" style="1169" customWidth="1"/>
    <col min="1550" max="1551" width="10.5" style="1169" customWidth="1"/>
    <col min="1552" max="1553" width="5.75" style="1169" customWidth="1"/>
    <col min="1554" max="1554" width="8.75" style="1169" customWidth="1"/>
    <col min="1555" max="1557" width="4.25" style="1169" customWidth="1"/>
    <col min="1558" max="1559" width="7" style="1169" customWidth="1"/>
    <col min="1560" max="1562" width="13.5" style="1169" customWidth="1"/>
    <col min="1563" max="1567" width="4.25" style="1169" customWidth="1"/>
    <col min="1568" max="1568" width="13.125" style="1169" customWidth="1"/>
    <col min="1569" max="1792" width="8.875" style="1169"/>
    <col min="1793" max="1793" width="5.75" style="1169" customWidth="1"/>
    <col min="1794" max="1804" width="5.25" style="1169" customWidth="1"/>
    <col min="1805" max="1805" width="11.125" style="1169" customWidth="1"/>
    <col min="1806" max="1807" width="10.5" style="1169" customWidth="1"/>
    <col min="1808" max="1809" width="5.75" style="1169" customWidth="1"/>
    <col min="1810" max="1810" width="8.75" style="1169" customWidth="1"/>
    <col min="1811" max="1813" width="4.25" style="1169" customWidth="1"/>
    <col min="1814" max="1815" width="7" style="1169" customWidth="1"/>
    <col min="1816" max="1818" width="13.5" style="1169" customWidth="1"/>
    <col min="1819" max="1823" width="4.25" style="1169" customWidth="1"/>
    <col min="1824" max="1824" width="13.125" style="1169" customWidth="1"/>
    <col min="1825" max="2048" width="8.875" style="1169"/>
    <col min="2049" max="2049" width="5.75" style="1169" customWidth="1"/>
    <col min="2050" max="2060" width="5.25" style="1169" customWidth="1"/>
    <col min="2061" max="2061" width="11.125" style="1169" customWidth="1"/>
    <col min="2062" max="2063" width="10.5" style="1169" customWidth="1"/>
    <col min="2064" max="2065" width="5.75" style="1169" customWidth="1"/>
    <col min="2066" max="2066" width="8.75" style="1169" customWidth="1"/>
    <col min="2067" max="2069" width="4.25" style="1169" customWidth="1"/>
    <col min="2070" max="2071" width="7" style="1169" customWidth="1"/>
    <col min="2072" max="2074" width="13.5" style="1169" customWidth="1"/>
    <col min="2075" max="2079" width="4.25" style="1169" customWidth="1"/>
    <col min="2080" max="2080" width="13.125" style="1169" customWidth="1"/>
    <col min="2081" max="2304" width="8.875" style="1169"/>
    <col min="2305" max="2305" width="5.75" style="1169" customWidth="1"/>
    <col min="2306" max="2316" width="5.25" style="1169" customWidth="1"/>
    <col min="2317" max="2317" width="11.125" style="1169" customWidth="1"/>
    <col min="2318" max="2319" width="10.5" style="1169" customWidth="1"/>
    <col min="2320" max="2321" width="5.75" style="1169" customWidth="1"/>
    <col min="2322" max="2322" width="8.75" style="1169" customWidth="1"/>
    <col min="2323" max="2325" width="4.25" style="1169" customWidth="1"/>
    <col min="2326" max="2327" width="7" style="1169" customWidth="1"/>
    <col min="2328" max="2330" width="13.5" style="1169" customWidth="1"/>
    <col min="2331" max="2335" width="4.25" style="1169" customWidth="1"/>
    <col min="2336" max="2336" width="13.125" style="1169" customWidth="1"/>
    <col min="2337" max="2560" width="8.875" style="1169"/>
    <col min="2561" max="2561" width="5.75" style="1169" customWidth="1"/>
    <col min="2562" max="2572" width="5.25" style="1169" customWidth="1"/>
    <col min="2573" max="2573" width="11.125" style="1169" customWidth="1"/>
    <col min="2574" max="2575" width="10.5" style="1169" customWidth="1"/>
    <col min="2576" max="2577" width="5.75" style="1169" customWidth="1"/>
    <col min="2578" max="2578" width="8.75" style="1169" customWidth="1"/>
    <col min="2579" max="2581" width="4.25" style="1169" customWidth="1"/>
    <col min="2582" max="2583" width="7" style="1169" customWidth="1"/>
    <col min="2584" max="2586" width="13.5" style="1169" customWidth="1"/>
    <col min="2587" max="2591" width="4.25" style="1169" customWidth="1"/>
    <col min="2592" max="2592" width="13.125" style="1169" customWidth="1"/>
    <col min="2593" max="2816" width="8.875" style="1169"/>
    <col min="2817" max="2817" width="5.75" style="1169" customWidth="1"/>
    <col min="2818" max="2828" width="5.25" style="1169" customWidth="1"/>
    <col min="2829" max="2829" width="11.125" style="1169" customWidth="1"/>
    <col min="2830" max="2831" width="10.5" style="1169" customWidth="1"/>
    <col min="2832" max="2833" width="5.75" style="1169" customWidth="1"/>
    <col min="2834" max="2834" width="8.75" style="1169" customWidth="1"/>
    <col min="2835" max="2837" width="4.25" style="1169" customWidth="1"/>
    <col min="2838" max="2839" width="7" style="1169" customWidth="1"/>
    <col min="2840" max="2842" width="13.5" style="1169" customWidth="1"/>
    <col min="2843" max="2847" width="4.25" style="1169" customWidth="1"/>
    <col min="2848" max="2848" width="13.125" style="1169" customWidth="1"/>
    <col min="2849" max="3072" width="8.875" style="1169"/>
    <col min="3073" max="3073" width="5.75" style="1169" customWidth="1"/>
    <col min="3074" max="3084" width="5.25" style="1169" customWidth="1"/>
    <col min="3085" max="3085" width="11.125" style="1169" customWidth="1"/>
    <col min="3086" max="3087" width="10.5" style="1169" customWidth="1"/>
    <col min="3088" max="3089" width="5.75" style="1169" customWidth="1"/>
    <col min="3090" max="3090" width="8.75" style="1169" customWidth="1"/>
    <col min="3091" max="3093" width="4.25" style="1169" customWidth="1"/>
    <col min="3094" max="3095" width="7" style="1169" customWidth="1"/>
    <col min="3096" max="3098" width="13.5" style="1169" customWidth="1"/>
    <col min="3099" max="3103" width="4.25" style="1169" customWidth="1"/>
    <col min="3104" max="3104" width="13.125" style="1169" customWidth="1"/>
    <col min="3105" max="3328" width="8.875" style="1169"/>
    <col min="3329" max="3329" width="5.75" style="1169" customWidth="1"/>
    <col min="3330" max="3340" width="5.25" style="1169" customWidth="1"/>
    <col min="3341" max="3341" width="11.125" style="1169" customWidth="1"/>
    <col min="3342" max="3343" width="10.5" style="1169" customWidth="1"/>
    <col min="3344" max="3345" width="5.75" style="1169" customWidth="1"/>
    <col min="3346" max="3346" width="8.75" style="1169" customWidth="1"/>
    <col min="3347" max="3349" width="4.25" style="1169" customWidth="1"/>
    <col min="3350" max="3351" width="7" style="1169" customWidth="1"/>
    <col min="3352" max="3354" width="13.5" style="1169" customWidth="1"/>
    <col min="3355" max="3359" width="4.25" style="1169" customWidth="1"/>
    <col min="3360" max="3360" width="13.125" style="1169" customWidth="1"/>
    <col min="3361" max="3584" width="8.875" style="1169"/>
    <col min="3585" max="3585" width="5.75" style="1169" customWidth="1"/>
    <col min="3586" max="3596" width="5.25" style="1169" customWidth="1"/>
    <col min="3597" max="3597" width="11.125" style="1169" customWidth="1"/>
    <col min="3598" max="3599" width="10.5" style="1169" customWidth="1"/>
    <col min="3600" max="3601" width="5.75" style="1169" customWidth="1"/>
    <col min="3602" max="3602" width="8.75" style="1169" customWidth="1"/>
    <col min="3603" max="3605" width="4.25" style="1169" customWidth="1"/>
    <col min="3606" max="3607" width="7" style="1169" customWidth="1"/>
    <col min="3608" max="3610" width="13.5" style="1169" customWidth="1"/>
    <col min="3611" max="3615" width="4.25" style="1169" customWidth="1"/>
    <col min="3616" max="3616" width="13.125" style="1169" customWidth="1"/>
    <col min="3617" max="3840" width="8.875" style="1169"/>
    <col min="3841" max="3841" width="5.75" style="1169" customWidth="1"/>
    <col min="3842" max="3852" width="5.25" style="1169" customWidth="1"/>
    <col min="3853" max="3853" width="11.125" style="1169" customWidth="1"/>
    <col min="3854" max="3855" width="10.5" style="1169" customWidth="1"/>
    <col min="3856" max="3857" width="5.75" style="1169" customWidth="1"/>
    <col min="3858" max="3858" width="8.75" style="1169" customWidth="1"/>
    <col min="3859" max="3861" width="4.25" style="1169" customWidth="1"/>
    <col min="3862" max="3863" width="7" style="1169" customWidth="1"/>
    <col min="3864" max="3866" width="13.5" style="1169" customWidth="1"/>
    <col min="3867" max="3871" width="4.25" style="1169" customWidth="1"/>
    <col min="3872" max="3872" width="13.125" style="1169" customWidth="1"/>
    <col min="3873" max="4096" width="8.875" style="1169"/>
    <col min="4097" max="4097" width="5.75" style="1169" customWidth="1"/>
    <col min="4098" max="4108" width="5.25" style="1169" customWidth="1"/>
    <col min="4109" max="4109" width="11.125" style="1169" customWidth="1"/>
    <col min="4110" max="4111" width="10.5" style="1169" customWidth="1"/>
    <col min="4112" max="4113" width="5.75" style="1169" customWidth="1"/>
    <col min="4114" max="4114" width="8.75" style="1169" customWidth="1"/>
    <col min="4115" max="4117" width="4.25" style="1169" customWidth="1"/>
    <col min="4118" max="4119" width="7" style="1169" customWidth="1"/>
    <col min="4120" max="4122" width="13.5" style="1169" customWidth="1"/>
    <col min="4123" max="4127" width="4.25" style="1169" customWidth="1"/>
    <col min="4128" max="4128" width="13.125" style="1169" customWidth="1"/>
    <col min="4129" max="4352" width="8.875" style="1169"/>
    <col min="4353" max="4353" width="5.75" style="1169" customWidth="1"/>
    <col min="4354" max="4364" width="5.25" style="1169" customWidth="1"/>
    <col min="4365" max="4365" width="11.125" style="1169" customWidth="1"/>
    <col min="4366" max="4367" width="10.5" style="1169" customWidth="1"/>
    <col min="4368" max="4369" width="5.75" style="1169" customWidth="1"/>
    <col min="4370" max="4370" width="8.75" style="1169" customWidth="1"/>
    <col min="4371" max="4373" width="4.25" style="1169" customWidth="1"/>
    <col min="4374" max="4375" width="7" style="1169" customWidth="1"/>
    <col min="4376" max="4378" width="13.5" style="1169" customWidth="1"/>
    <col min="4379" max="4383" width="4.25" style="1169" customWidth="1"/>
    <col min="4384" max="4384" width="13.125" style="1169" customWidth="1"/>
    <col min="4385" max="4608" width="8.875" style="1169"/>
    <col min="4609" max="4609" width="5.75" style="1169" customWidth="1"/>
    <col min="4610" max="4620" width="5.25" style="1169" customWidth="1"/>
    <col min="4621" max="4621" width="11.125" style="1169" customWidth="1"/>
    <col min="4622" max="4623" width="10.5" style="1169" customWidth="1"/>
    <col min="4624" max="4625" width="5.75" style="1169" customWidth="1"/>
    <col min="4626" max="4626" width="8.75" style="1169" customWidth="1"/>
    <col min="4627" max="4629" width="4.25" style="1169" customWidth="1"/>
    <col min="4630" max="4631" width="7" style="1169" customWidth="1"/>
    <col min="4632" max="4634" width="13.5" style="1169" customWidth="1"/>
    <col min="4635" max="4639" width="4.25" style="1169" customWidth="1"/>
    <col min="4640" max="4640" width="13.125" style="1169" customWidth="1"/>
    <col min="4641" max="4864" width="8.875" style="1169"/>
    <col min="4865" max="4865" width="5.75" style="1169" customWidth="1"/>
    <col min="4866" max="4876" width="5.25" style="1169" customWidth="1"/>
    <col min="4877" max="4877" width="11.125" style="1169" customWidth="1"/>
    <col min="4878" max="4879" width="10.5" style="1169" customWidth="1"/>
    <col min="4880" max="4881" width="5.75" style="1169" customWidth="1"/>
    <col min="4882" max="4882" width="8.75" style="1169" customWidth="1"/>
    <col min="4883" max="4885" width="4.25" style="1169" customWidth="1"/>
    <col min="4886" max="4887" width="7" style="1169" customWidth="1"/>
    <col min="4888" max="4890" width="13.5" style="1169" customWidth="1"/>
    <col min="4891" max="4895" width="4.25" style="1169" customWidth="1"/>
    <col min="4896" max="4896" width="13.125" style="1169" customWidth="1"/>
    <col min="4897" max="5120" width="8.875" style="1169"/>
    <col min="5121" max="5121" width="5.75" style="1169" customWidth="1"/>
    <col min="5122" max="5132" width="5.25" style="1169" customWidth="1"/>
    <col min="5133" max="5133" width="11.125" style="1169" customWidth="1"/>
    <col min="5134" max="5135" width="10.5" style="1169" customWidth="1"/>
    <col min="5136" max="5137" width="5.75" style="1169" customWidth="1"/>
    <col min="5138" max="5138" width="8.75" style="1169" customWidth="1"/>
    <col min="5139" max="5141" width="4.25" style="1169" customWidth="1"/>
    <col min="5142" max="5143" width="7" style="1169" customWidth="1"/>
    <col min="5144" max="5146" width="13.5" style="1169" customWidth="1"/>
    <col min="5147" max="5151" width="4.25" style="1169" customWidth="1"/>
    <col min="5152" max="5152" width="13.125" style="1169" customWidth="1"/>
    <col min="5153" max="5376" width="8.875" style="1169"/>
    <col min="5377" max="5377" width="5.75" style="1169" customWidth="1"/>
    <col min="5378" max="5388" width="5.25" style="1169" customWidth="1"/>
    <col min="5389" max="5389" width="11.125" style="1169" customWidth="1"/>
    <col min="5390" max="5391" width="10.5" style="1169" customWidth="1"/>
    <col min="5392" max="5393" width="5.75" style="1169" customWidth="1"/>
    <col min="5394" max="5394" width="8.75" style="1169" customWidth="1"/>
    <col min="5395" max="5397" width="4.25" style="1169" customWidth="1"/>
    <col min="5398" max="5399" width="7" style="1169" customWidth="1"/>
    <col min="5400" max="5402" width="13.5" style="1169" customWidth="1"/>
    <col min="5403" max="5407" width="4.25" style="1169" customWidth="1"/>
    <col min="5408" max="5408" width="13.125" style="1169" customWidth="1"/>
    <col min="5409" max="5632" width="8.875" style="1169"/>
    <col min="5633" max="5633" width="5.75" style="1169" customWidth="1"/>
    <col min="5634" max="5644" width="5.25" style="1169" customWidth="1"/>
    <col min="5645" max="5645" width="11.125" style="1169" customWidth="1"/>
    <col min="5646" max="5647" width="10.5" style="1169" customWidth="1"/>
    <col min="5648" max="5649" width="5.75" style="1169" customWidth="1"/>
    <col min="5650" max="5650" width="8.75" style="1169" customWidth="1"/>
    <col min="5651" max="5653" width="4.25" style="1169" customWidth="1"/>
    <col min="5654" max="5655" width="7" style="1169" customWidth="1"/>
    <col min="5656" max="5658" width="13.5" style="1169" customWidth="1"/>
    <col min="5659" max="5663" width="4.25" style="1169" customWidth="1"/>
    <col min="5664" max="5664" width="13.125" style="1169" customWidth="1"/>
    <col min="5665" max="5888" width="8.875" style="1169"/>
    <col min="5889" max="5889" width="5.75" style="1169" customWidth="1"/>
    <col min="5890" max="5900" width="5.25" style="1169" customWidth="1"/>
    <col min="5901" max="5901" width="11.125" style="1169" customWidth="1"/>
    <col min="5902" max="5903" width="10.5" style="1169" customWidth="1"/>
    <col min="5904" max="5905" width="5.75" style="1169" customWidth="1"/>
    <col min="5906" max="5906" width="8.75" style="1169" customWidth="1"/>
    <col min="5907" max="5909" width="4.25" style="1169" customWidth="1"/>
    <col min="5910" max="5911" width="7" style="1169" customWidth="1"/>
    <col min="5912" max="5914" width="13.5" style="1169" customWidth="1"/>
    <col min="5915" max="5919" width="4.25" style="1169" customWidth="1"/>
    <col min="5920" max="5920" width="13.125" style="1169" customWidth="1"/>
    <col min="5921" max="6144" width="8.875" style="1169"/>
    <col min="6145" max="6145" width="5.75" style="1169" customWidth="1"/>
    <col min="6146" max="6156" width="5.25" style="1169" customWidth="1"/>
    <col min="6157" max="6157" width="11.125" style="1169" customWidth="1"/>
    <col min="6158" max="6159" width="10.5" style="1169" customWidth="1"/>
    <col min="6160" max="6161" width="5.75" style="1169" customWidth="1"/>
    <col min="6162" max="6162" width="8.75" style="1169" customWidth="1"/>
    <col min="6163" max="6165" width="4.25" style="1169" customWidth="1"/>
    <col min="6166" max="6167" width="7" style="1169" customWidth="1"/>
    <col min="6168" max="6170" width="13.5" style="1169" customWidth="1"/>
    <col min="6171" max="6175" width="4.25" style="1169" customWidth="1"/>
    <col min="6176" max="6176" width="13.125" style="1169" customWidth="1"/>
    <col min="6177" max="6400" width="8.875" style="1169"/>
    <col min="6401" max="6401" width="5.75" style="1169" customWidth="1"/>
    <col min="6402" max="6412" width="5.25" style="1169" customWidth="1"/>
    <col min="6413" max="6413" width="11.125" style="1169" customWidth="1"/>
    <col min="6414" max="6415" width="10.5" style="1169" customWidth="1"/>
    <col min="6416" max="6417" width="5.75" style="1169" customWidth="1"/>
    <col min="6418" max="6418" width="8.75" style="1169" customWidth="1"/>
    <col min="6419" max="6421" width="4.25" style="1169" customWidth="1"/>
    <col min="6422" max="6423" width="7" style="1169" customWidth="1"/>
    <col min="6424" max="6426" width="13.5" style="1169" customWidth="1"/>
    <col min="6427" max="6431" width="4.25" style="1169" customWidth="1"/>
    <col min="6432" max="6432" width="13.125" style="1169" customWidth="1"/>
    <col min="6433" max="6656" width="8.875" style="1169"/>
    <col min="6657" max="6657" width="5.75" style="1169" customWidth="1"/>
    <col min="6658" max="6668" width="5.25" style="1169" customWidth="1"/>
    <col min="6669" max="6669" width="11.125" style="1169" customWidth="1"/>
    <col min="6670" max="6671" width="10.5" style="1169" customWidth="1"/>
    <col min="6672" max="6673" width="5.75" style="1169" customWidth="1"/>
    <col min="6674" max="6674" width="8.75" style="1169" customWidth="1"/>
    <col min="6675" max="6677" width="4.25" style="1169" customWidth="1"/>
    <col min="6678" max="6679" width="7" style="1169" customWidth="1"/>
    <col min="6680" max="6682" width="13.5" style="1169" customWidth="1"/>
    <col min="6683" max="6687" width="4.25" style="1169" customWidth="1"/>
    <col min="6688" max="6688" width="13.125" style="1169" customWidth="1"/>
    <col min="6689" max="6912" width="8.875" style="1169"/>
    <col min="6913" max="6913" width="5.75" style="1169" customWidth="1"/>
    <col min="6914" max="6924" width="5.25" style="1169" customWidth="1"/>
    <col min="6925" max="6925" width="11.125" style="1169" customWidth="1"/>
    <col min="6926" max="6927" width="10.5" style="1169" customWidth="1"/>
    <col min="6928" max="6929" width="5.75" style="1169" customWidth="1"/>
    <col min="6930" max="6930" width="8.75" style="1169" customWidth="1"/>
    <col min="6931" max="6933" width="4.25" style="1169" customWidth="1"/>
    <col min="6934" max="6935" width="7" style="1169" customWidth="1"/>
    <col min="6936" max="6938" width="13.5" style="1169" customWidth="1"/>
    <col min="6939" max="6943" width="4.25" style="1169" customWidth="1"/>
    <col min="6944" max="6944" width="13.125" style="1169" customWidth="1"/>
    <col min="6945" max="7168" width="8.875" style="1169"/>
    <col min="7169" max="7169" width="5.75" style="1169" customWidth="1"/>
    <col min="7170" max="7180" width="5.25" style="1169" customWidth="1"/>
    <col min="7181" max="7181" width="11.125" style="1169" customWidth="1"/>
    <col min="7182" max="7183" width="10.5" style="1169" customWidth="1"/>
    <col min="7184" max="7185" width="5.75" style="1169" customWidth="1"/>
    <col min="7186" max="7186" width="8.75" style="1169" customWidth="1"/>
    <col min="7187" max="7189" width="4.25" style="1169" customWidth="1"/>
    <col min="7190" max="7191" width="7" style="1169" customWidth="1"/>
    <col min="7192" max="7194" width="13.5" style="1169" customWidth="1"/>
    <col min="7195" max="7199" width="4.25" style="1169" customWidth="1"/>
    <col min="7200" max="7200" width="13.125" style="1169" customWidth="1"/>
    <col min="7201" max="7424" width="8.875" style="1169"/>
    <col min="7425" max="7425" width="5.75" style="1169" customWidth="1"/>
    <col min="7426" max="7436" width="5.25" style="1169" customWidth="1"/>
    <col min="7437" max="7437" width="11.125" style="1169" customWidth="1"/>
    <col min="7438" max="7439" width="10.5" style="1169" customWidth="1"/>
    <col min="7440" max="7441" width="5.75" style="1169" customWidth="1"/>
    <col min="7442" max="7442" width="8.75" style="1169" customWidth="1"/>
    <col min="7443" max="7445" width="4.25" style="1169" customWidth="1"/>
    <col min="7446" max="7447" width="7" style="1169" customWidth="1"/>
    <col min="7448" max="7450" width="13.5" style="1169" customWidth="1"/>
    <col min="7451" max="7455" width="4.25" style="1169" customWidth="1"/>
    <col min="7456" max="7456" width="13.125" style="1169" customWidth="1"/>
    <col min="7457" max="7680" width="8.875" style="1169"/>
    <col min="7681" max="7681" width="5.75" style="1169" customWidth="1"/>
    <col min="7682" max="7692" width="5.25" style="1169" customWidth="1"/>
    <col min="7693" max="7693" width="11.125" style="1169" customWidth="1"/>
    <col min="7694" max="7695" width="10.5" style="1169" customWidth="1"/>
    <col min="7696" max="7697" width="5.75" style="1169" customWidth="1"/>
    <col min="7698" max="7698" width="8.75" style="1169" customWidth="1"/>
    <col min="7699" max="7701" width="4.25" style="1169" customWidth="1"/>
    <col min="7702" max="7703" width="7" style="1169" customWidth="1"/>
    <col min="7704" max="7706" width="13.5" style="1169" customWidth="1"/>
    <col min="7707" max="7711" width="4.25" style="1169" customWidth="1"/>
    <col min="7712" max="7712" width="13.125" style="1169" customWidth="1"/>
    <col min="7713" max="7936" width="8.875" style="1169"/>
    <col min="7937" max="7937" width="5.75" style="1169" customWidth="1"/>
    <col min="7938" max="7948" width="5.25" style="1169" customWidth="1"/>
    <col min="7949" max="7949" width="11.125" style="1169" customWidth="1"/>
    <col min="7950" max="7951" width="10.5" style="1169" customWidth="1"/>
    <col min="7952" max="7953" width="5.75" style="1169" customWidth="1"/>
    <col min="7954" max="7954" width="8.75" style="1169" customWidth="1"/>
    <col min="7955" max="7957" width="4.25" style="1169" customWidth="1"/>
    <col min="7958" max="7959" width="7" style="1169" customWidth="1"/>
    <col min="7960" max="7962" width="13.5" style="1169" customWidth="1"/>
    <col min="7963" max="7967" width="4.25" style="1169" customWidth="1"/>
    <col min="7968" max="7968" width="13.125" style="1169" customWidth="1"/>
    <col min="7969" max="8192" width="8.875" style="1169"/>
    <col min="8193" max="8193" width="5.75" style="1169" customWidth="1"/>
    <col min="8194" max="8204" width="5.25" style="1169" customWidth="1"/>
    <col min="8205" max="8205" width="11.125" style="1169" customWidth="1"/>
    <col min="8206" max="8207" width="10.5" style="1169" customWidth="1"/>
    <col min="8208" max="8209" width="5.75" style="1169" customWidth="1"/>
    <col min="8210" max="8210" width="8.75" style="1169" customWidth="1"/>
    <col min="8211" max="8213" width="4.25" style="1169" customWidth="1"/>
    <col min="8214" max="8215" width="7" style="1169" customWidth="1"/>
    <col min="8216" max="8218" width="13.5" style="1169" customWidth="1"/>
    <col min="8219" max="8223" width="4.25" style="1169" customWidth="1"/>
    <col min="8224" max="8224" width="13.125" style="1169" customWidth="1"/>
    <col min="8225" max="8448" width="8.875" style="1169"/>
    <col min="8449" max="8449" width="5.75" style="1169" customWidth="1"/>
    <col min="8450" max="8460" width="5.25" style="1169" customWidth="1"/>
    <col min="8461" max="8461" width="11.125" style="1169" customWidth="1"/>
    <col min="8462" max="8463" width="10.5" style="1169" customWidth="1"/>
    <col min="8464" max="8465" width="5.75" style="1169" customWidth="1"/>
    <col min="8466" max="8466" width="8.75" style="1169" customWidth="1"/>
    <col min="8467" max="8469" width="4.25" style="1169" customWidth="1"/>
    <col min="8470" max="8471" width="7" style="1169" customWidth="1"/>
    <col min="8472" max="8474" width="13.5" style="1169" customWidth="1"/>
    <col min="8475" max="8479" width="4.25" style="1169" customWidth="1"/>
    <col min="8480" max="8480" width="13.125" style="1169" customWidth="1"/>
    <col min="8481" max="8704" width="8.875" style="1169"/>
    <col min="8705" max="8705" width="5.75" style="1169" customWidth="1"/>
    <col min="8706" max="8716" width="5.25" style="1169" customWidth="1"/>
    <col min="8717" max="8717" width="11.125" style="1169" customWidth="1"/>
    <col min="8718" max="8719" width="10.5" style="1169" customWidth="1"/>
    <col min="8720" max="8721" width="5.75" style="1169" customWidth="1"/>
    <col min="8722" max="8722" width="8.75" style="1169" customWidth="1"/>
    <col min="8723" max="8725" width="4.25" style="1169" customWidth="1"/>
    <col min="8726" max="8727" width="7" style="1169" customWidth="1"/>
    <col min="8728" max="8730" width="13.5" style="1169" customWidth="1"/>
    <col min="8731" max="8735" width="4.25" style="1169" customWidth="1"/>
    <col min="8736" max="8736" width="13.125" style="1169" customWidth="1"/>
    <col min="8737" max="8960" width="8.875" style="1169"/>
    <col min="8961" max="8961" width="5.75" style="1169" customWidth="1"/>
    <col min="8962" max="8972" width="5.25" style="1169" customWidth="1"/>
    <col min="8973" max="8973" width="11.125" style="1169" customWidth="1"/>
    <col min="8974" max="8975" width="10.5" style="1169" customWidth="1"/>
    <col min="8976" max="8977" width="5.75" style="1169" customWidth="1"/>
    <col min="8978" max="8978" width="8.75" style="1169" customWidth="1"/>
    <col min="8979" max="8981" width="4.25" style="1169" customWidth="1"/>
    <col min="8982" max="8983" width="7" style="1169" customWidth="1"/>
    <col min="8984" max="8986" width="13.5" style="1169" customWidth="1"/>
    <col min="8987" max="8991" width="4.25" style="1169" customWidth="1"/>
    <col min="8992" max="8992" width="13.125" style="1169" customWidth="1"/>
    <col min="8993" max="9216" width="8.875" style="1169"/>
    <col min="9217" max="9217" width="5.75" style="1169" customWidth="1"/>
    <col min="9218" max="9228" width="5.25" style="1169" customWidth="1"/>
    <col min="9229" max="9229" width="11.125" style="1169" customWidth="1"/>
    <col min="9230" max="9231" width="10.5" style="1169" customWidth="1"/>
    <col min="9232" max="9233" width="5.75" style="1169" customWidth="1"/>
    <col min="9234" max="9234" width="8.75" style="1169" customWidth="1"/>
    <col min="9235" max="9237" width="4.25" style="1169" customWidth="1"/>
    <col min="9238" max="9239" width="7" style="1169" customWidth="1"/>
    <col min="9240" max="9242" width="13.5" style="1169" customWidth="1"/>
    <col min="9243" max="9247" width="4.25" style="1169" customWidth="1"/>
    <col min="9248" max="9248" width="13.125" style="1169" customWidth="1"/>
    <col min="9249" max="9472" width="8.875" style="1169"/>
    <col min="9473" max="9473" width="5.75" style="1169" customWidth="1"/>
    <col min="9474" max="9484" width="5.25" style="1169" customWidth="1"/>
    <col min="9485" max="9485" width="11.125" style="1169" customWidth="1"/>
    <col min="9486" max="9487" width="10.5" style="1169" customWidth="1"/>
    <col min="9488" max="9489" width="5.75" style="1169" customWidth="1"/>
    <col min="9490" max="9490" width="8.75" style="1169" customWidth="1"/>
    <col min="9491" max="9493" width="4.25" style="1169" customWidth="1"/>
    <col min="9494" max="9495" width="7" style="1169" customWidth="1"/>
    <col min="9496" max="9498" width="13.5" style="1169" customWidth="1"/>
    <col min="9499" max="9503" width="4.25" style="1169" customWidth="1"/>
    <col min="9504" max="9504" width="13.125" style="1169" customWidth="1"/>
    <col min="9505" max="9728" width="8.875" style="1169"/>
    <col min="9729" max="9729" width="5.75" style="1169" customWidth="1"/>
    <col min="9730" max="9740" width="5.25" style="1169" customWidth="1"/>
    <col min="9741" max="9741" width="11.125" style="1169" customWidth="1"/>
    <col min="9742" max="9743" width="10.5" style="1169" customWidth="1"/>
    <col min="9744" max="9745" width="5.75" style="1169" customWidth="1"/>
    <col min="9746" max="9746" width="8.75" style="1169" customWidth="1"/>
    <col min="9747" max="9749" width="4.25" style="1169" customWidth="1"/>
    <col min="9750" max="9751" width="7" style="1169" customWidth="1"/>
    <col min="9752" max="9754" width="13.5" style="1169" customWidth="1"/>
    <col min="9755" max="9759" width="4.25" style="1169" customWidth="1"/>
    <col min="9760" max="9760" width="13.125" style="1169" customWidth="1"/>
    <col min="9761" max="9984" width="8.875" style="1169"/>
    <col min="9985" max="9985" width="5.75" style="1169" customWidth="1"/>
    <col min="9986" max="9996" width="5.25" style="1169" customWidth="1"/>
    <col min="9997" max="9997" width="11.125" style="1169" customWidth="1"/>
    <col min="9998" max="9999" width="10.5" style="1169" customWidth="1"/>
    <col min="10000" max="10001" width="5.75" style="1169" customWidth="1"/>
    <col min="10002" max="10002" width="8.75" style="1169" customWidth="1"/>
    <col min="10003" max="10005" width="4.25" style="1169" customWidth="1"/>
    <col min="10006" max="10007" width="7" style="1169" customWidth="1"/>
    <col min="10008" max="10010" width="13.5" style="1169" customWidth="1"/>
    <col min="10011" max="10015" width="4.25" style="1169" customWidth="1"/>
    <col min="10016" max="10016" width="13.125" style="1169" customWidth="1"/>
    <col min="10017" max="10240" width="8.875" style="1169"/>
    <col min="10241" max="10241" width="5.75" style="1169" customWidth="1"/>
    <col min="10242" max="10252" width="5.25" style="1169" customWidth="1"/>
    <col min="10253" max="10253" width="11.125" style="1169" customWidth="1"/>
    <col min="10254" max="10255" width="10.5" style="1169" customWidth="1"/>
    <col min="10256" max="10257" width="5.75" style="1169" customWidth="1"/>
    <col min="10258" max="10258" width="8.75" style="1169" customWidth="1"/>
    <col min="10259" max="10261" width="4.25" style="1169" customWidth="1"/>
    <col min="10262" max="10263" width="7" style="1169" customWidth="1"/>
    <col min="10264" max="10266" width="13.5" style="1169" customWidth="1"/>
    <col min="10267" max="10271" width="4.25" style="1169" customWidth="1"/>
    <col min="10272" max="10272" width="13.125" style="1169" customWidth="1"/>
    <col min="10273" max="10496" width="8.875" style="1169"/>
    <col min="10497" max="10497" width="5.75" style="1169" customWidth="1"/>
    <col min="10498" max="10508" width="5.25" style="1169" customWidth="1"/>
    <col min="10509" max="10509" width="11.125" style="1169" customWidth="1"/>
    <col min="10510" max="10511" width="10.5" style="1169" customWidth="1"/>
    <col min="10512" max="10513" width="5.75" style="1169" customWidth="1"/>
    <col min="10514" max="10514" width="8.75" style="1169" customWidth="1"/>
    <col min="10515" max="10517" width="4.25" style="1169" customWidth="1"/>
    <col min="10518" max="10519" width="7" style="1169" customWidth="1"/>
    <col min="10520" max="10522" width="13.5" style="1169" customWidth="1"/>
    <col min="10523" max="10527" width="4.25" style="1169" customWidth="1"/>
    <col min="10528" max="10528" width="13.125" style="1169" customWidth="1"/>
    <col min="10529" max="10752" width="8.875" style="1169"/>
    <col min="10753" max="10753" width="5.75" style="1169" customWidth="1"/>
    <col min="10754" max="10764" width="5.25" style="1169" customWidth="1"/>
    <col min="10765" max="10765" width="11.125" style="1169" customWidth="1"/>
    <col min="10766" max="10767" width="10.5" style="1169" customWidth="1"/>
    <col min="10768" max="10769" width="5.75" style="1169" customWidth="1"/>
    <col min="10770" max="10770" width="8.75" style="1169" customWidth="1"/>
    <col min="10771" max="10773" width="4.25" style="1169" customWidth="1"/>
    <col min="10774" max="10775" width="7" style="1169" customWidth="1"/>
    <col min="10776" max="10778" width="13.5" style="1169" customWidth="1"/>
    <col min="10779" max="10783" width="4.25" style="1169" customWidth="1"/>
    <col min="10784" max="10784" width="13.125" style="1169" customWidth="1"/>
    <col min="10785" max="11008" width="8.875" style="1169"/>
    <col min="11009" max="11009" width="5.75" style="1169" customWidth="1"/>
    <col min="11010" max="11020" width="5.25" style="1169" customWidth="1"/>
    <col min="11021" max="11021" width="11.125" style="1169" customWidth="1"/>
    <col min="11022" max="11023" width="10.5" style="1169" customWidth="1"/>
    <col min="11024" max="11025" width="5.75" style="1169" customWidth="1"/>
    <col min="11026" max="11026" width="8.75" style="1169" customWidth="1"/>
    <col min="11027" max="11029" width="4.25" style="1169" customWidth="1"/>
    <col min="11030" max="11031" width="7" style="1169" customWidth="1"/>
    <col min="11032" max="11034" width="13.5" style="1169" customWidth="1"/>
    <col min="11035" max="11039" width="4.25" style="1169" customWidth="1"/>
    <col min="11040" max="11040" width="13.125" style="1169" customWidth="1"/>
    <col min="11041" max="11264" width="8.875" style="1169"/>
    <col min="11265" max="11265" width="5.75" style="1169" customWidth="1"/>
    <col min="11266" max="11276" width="5.25" style="1169" customWidth="1"/>
    <col min="11277" max="11277" width="11.125" style="1169" customWidth="1"/>
    <col min="11278" max="11279" width="10.5" style="1169" customWidth="1"/>
    <col min="11280" max="11281" width="5.75" style="1169" customWidth="1"/>
    <col min="11282" max="11282" width="8.75" style="1169" customWidth="1"/>
    <col min="11283" max="11285" width="4.25" style="1169" customWidth="1"/>
    <col min="11286" max="11287" width="7" style="1169" customWidth="1"/>
    <col min="11288" max="11290" width="13.5" style="1169" customWidth="1"/>
    <col min="11291" max="11295" width="4.25" style="1169" customWidth="1"/>
    <col min="11296" max="11296" width="13.125" style="1169" customWidth="1"/>
    <col min="11297" max="11520" width="8.875" style="1169"/>
    <col min="11521" max="11521" width="5.75" style="1169" customWidth="1"/>
    <col min="11522" max="11532" width="5.25" style="1169" customWidth="1"/>
    <col min="11533" max="11533" width="11.125" style="1169" customWidth="1"/>
    <col min="11534" max="11535" width="10.5" style="1169" customWidth="1"/>
    <col min="11536" max="11537" width="5.75" style="1169" customWidth="1"/>
    <col min="11538" max="11538" width="8.75" style="1169" customWidth="1"/>
    <col min="11539" max="11541" width="4.25" style="1169" customWidth="1"/>
    <col min="11542" max="11543" width="7" style="1169" customWidth="1"/>
    <col min="11544" max="11546" width="13.5" style="1169" customWidth="1"/>
    <col min="11547" max="11551" width="4.25" style="1169" customWidth="1"/>
    <col min="11552" max="11552" width="13.125" style="1169" customWidth="1"/>
    <col min="11553" max="11776" width="8.875" style="1169"/>
    <col min="11777" max="11777" width="5.75" style="1169" customWidth="1"/>
    <col min="11778" max="11788" width="5.25" style="1169" customWidth="1"/>
    <col min="11789" max="11789" width="11.125" style="1169" customWidth="1"/>
    <col min="11790" max="11791" width="10.5" style="1169" customWidth="1"/>
    <col min="11792" max="11793" width="5.75" style="1169" customWidth="1"/>
    <col min="11794" max="11794" width="8.75" style="1169" customWidth="1"/>
    <col min="11795" max="11797" width="4.25" style="1169" customWidth="1"/>
    <col min="11798" max="11799" width="7" style="1169" customWidth="1"/>
    <col min="11800" max="11802" width="13.5" style="1169" customWidth="1"/>
    <col min="11803" max="11807" width="4.25" style="1169" customWidth="1"/>
    <col min="11808" max="11808" width="13.125" style="1169" customWidth="1"/>
    <col min="11809" max="12032" width="8.875" style="1169"/>
    <col min="12033" max="12033" width="5.75" style="1169" customWidth="1"/>
    <col min="12034" max="12044" width="5.25" style="1169" customWidth="1"/>
    <col min="12045" max="12045" width="11.125" style="1169" customWidth="1"/>
    <col min="12046" max="12047" width="10.5" style="1169" customWidth="1"/>
    <col min="12048" max="12049" width="5.75" style="1169" customWidth="1"/>
    <col min="12050" max="12050" width="8.75" style="1169" customWidth="1"/>
    <col min="12051" max="12053" width="4.25" style="1169" customWidth="1"/>
    <col min="12054" max="12055" width="7" style="1169" customWidth="1"/>
    <col min="12056" max="12058" width="13.5" style="1169" customWidth="1"/>
    <col min="12059" max="12063" width="4.25" style="1169" customWidth="1"/>
    <col min="12064" max="12064" width="13.125" style="1169" customWidth="1"/>
    <col min="12065" max="12288" width="8.875" style="1169"/>
    <col min="12289" max="12289" width="5.75" style="1169" customWidth="1"/>
    <col min="12290" max="12300" width="5.25" style="1169" customWidth="1"/>
    <col min="12301" max="12301" width="11.125" style="1169" customWidth="1"/>
    <col min="12302" max="12303" width="10.5" style="1169" customWidth="1"/>
    <col min="12304" max="12305" width="5.75" style="1169" customWidth="1"/>
    <col min="12306" max="12306" width="8.75" style="1169" customWidth="1"/>
    <col min="12307" max="12309" width="4.25" style="1169" customWidth="1"/>
    <col min="12310" max="12311" width="7" style="1169" customWidth="1"/>
    <col min="12312" max="12314" width="13.5" style="1169" customWidth="1"/>
    <col min="12315" max="12319" width="4.25" style="1169" customWidth="1"/>
    <col min="12320" max="12320" width="13.125" style="1169" customWidth="1"/>
    <col min="12321" max="12544" width="8.875" style="1169"/>
    <col min="12545" max="12545" width="5.75" style="1169" customWidth="1"/>
    <col min="12546" max="12556" width="5.25" style="1169" customWidth="1"/>
    <col min="12557" max="12557" width="11.125" style="1169" customWidth="1"/>
    <col min="12558" max="12559" width="10.5" style="1169" customWidth="1"/>
    <col min="12560" max="12561" width="5.75" style="1169" customWidth="1"/>
    <col min="12562" max="12562" width="8.75" style="1169" customWidth="1"/>
    <col min="12563" max="12565" width="4.25" style="1169" customWidth="1"/>
    <col min="12566" max="12567" width="7" style="1169" customWidth="1"/>
    <col min="12568" max="12570" width="13.5" style="1169" customWidth="1"/>
    <col min="12571" max="12575" width="4.25" style="1169" customWidth="1"/>
    <col min="12576" max="12576" width="13.125" style="1169" customWidth="1"/>
    <col min="12577" max="12800" width="8.875" style="1169"/>
    <col min="12801" max="12801" width="5.75" style="1169" customWidth="1"/>
    <col min="12802" max="12812" width="5.25" style="1169" customWidth="1"/>
    <col min="12813" max="12813" width="11.125" style="1169" customWidth="1"/>
    <col min="12814" max="12815" width="10.5" style="1169" customWidth="1"/>
    <col min="12816" max="12817" width="5.75" style="1169" customWidth="1"/>
    <col min="12818" max="12818" width="8.75" style="1169" customWidth="1"/>
    <col min="12819" max="12821" width="4.25" style="1169" customWidth="1"/>
    <col min="12822" max="12823" width="7" style="1169" customWidth="1"/>
    <col min="12824" max="12826" width="13.5" style="1169" customWidth="1"/>
    <col min="12827" max="12831" width="4.25" style="1169" customWidth="1"/>
    <col min="12832" max="12832" width="13.125" style="1169" customWidth="1"/>
    <col min="12833" max="13056" width="8.875" style="1169"/>
    <col min="13057" max="13057" width="5.75" style="1169" customWidth="1"/>
    <col min="13058" max="13068" width="5.25" style="1169" customWidth="1"/>
    <col min="13069" max="13069" width="11.125" style="1169" customWidth="1"/>
    <col min="13070" max="13071" width="10.5" style="1169" customWidth="1"/>
    <col min="13072" max="13073" width="5.75" style="1169" customWidth="1"/>
    <col min="13074" max="13074" width="8.75" style="1169" customWidth="1"/>
    <col min="13075" max="13077" width="4.25" style="1169" customWidth="1"/>
    <col min="13078" max="13079" width="7" style="1169" customWidth="1"/>
    <col min="13080" max="13082" width="13.5" style="1169" customWidth="1"/>
    <col min="13083" max="13087" width="4.25" style="1169" customWidth="1"/>
    <col min="13088" max="13088" width="13.125" style="1169" customWidth="1"/>
    <col min="13089" max="13312" width="8.875" style="1169"/>
    <col min="13313" max="13313" width="5.75" style="1169" customWidth="1"/>
    <col min="13314" max="13324" width="5.25" style="1169" customWidth="1"/>
    <col min="13325" max="13325" width="11.125" style="1169" customWidth="1"/>
    <col min="13326" max="13327" width="10.5" style="1169" customWidth="1"/>
    <col min="13328" max="13329" width="5.75" style="1169" customWidth="1"/>
    <col min="13330" max="13330" width="8.75" style="1169" customWidth="1"/>
    <col min="13331" max="13333" width="4.25" style="1169" customWidth="1"/>
    <col min="13334" max="13335" width="7" style="1169" customWidth="1"/>
    <col min="13336" max="13338" width="13.5" style="1169" customWidth="1"/>
    <col min="13339" max="13343" width="4.25" style="1169" customWidth="1"/>
    <col min="13344" max="13344" width="13.125" style="1169" customWidth="1"/>
    <col min="13345" max="13568" width="8.875" style="1169"/>
    <col min="13569" max="13569" width="5.75" style="1169" customWidth="1"/>
    <col min="13570" max="13580" width="5.25" style="1169" customWidth="1"/>
    <col min="13581" max="13581" width="11.125" style="1169" customWidth="1"/>
    <col min="13582" max="13583" width="10.5" style="1169" customWidth="1"/>
    <col min="13584" max="13585" width="5.75" style="1169" customWidth="1"/>
    <col min="13586" max="13586" width="8.75" style="1169" customWidth="1"/>
    <col min="13587" max="13589" width="4.25" style="1169" customWidth="1"/>
    <col min="13590" max="13591" width="7" style="1169" customWidth="1"/>
    <col min="13592" max="13594" width="13.5" style="1169" customWidth="1"/>
    <col min="13595" max="13599" width="4.25" style="1169" customWidth="1"/>
    <col min="13600" max="13600" width="13.125" style="1169" customWidth="1"/>
    <col min="13601" max="13824" width="8.875" style="1169"/>
    <col min="13825" max="13825" width="5.75" style="1169" customWidth="1"/>
    <col min="13826" max="13836" width="5.25" style="1169" customWidth="1"/>
    <col min="13837" max="13837" width="11.125" style="1169" customWidth="1"/>
    <col min="13838" max="13839" width="10.5" style="1169" customWidth="1"/>
    <col min="13840" max="13841" width="5.75" style="1169" customWidth="1"/>
    <col min="13842" max="13842" width="8.75" style="1169" customWidth="1"/>
    <col min="13843" max="13845" width="4.25" style="1169" customWidth="1"/>
    <col min="13846" max="13847" width="7" style="1169" customWidth="1"/>
    <col min="13848" max="13850" width="13.5" style="1169" customWidth="1"/>
    <col min="13851" max="13855" width="4.25" style="1169" customWidth="1"/>
    <col min="13856" max="13856" width="13.125" style="1169" customWidth="1"/>
    <col min="13857" max="14080" width="8.875" style="1169"/>
    <col min="14081" max="14081" width="5.75" style="1169" customWidth="1"/>
    <col min="14082" max="14092" width="5.25" style="1169" customWidth="1"/>
    <col min="14093" max="14093" width="11.125" style="1169" customWidth="1"/>
    <col min="14094" max="14095" width="10.5" style="1169" customWidth="1"/>
    <col min="14096" max="14097" width="5.75" style="1169" customWidth="1"/>
    <col min="14098" max="14098" width="8.75" style="1169" customWidth="1"/>
    <col min="14099" max="14101" width="4.25" style="1169" customWidth="1"/>
    <col min="14102" max="14103" width="7" style="1169" customWidth="1"/>
    <col min="14104" max="14106" width="13.5" style="1169" customWidth="1"/>
    <col min="14107" max="14111" width="4.25" style="1169" customWidth="1"/>
    <col min="14112" max="14112" width="13.125" style="1169" customWidth="1"/>
    <col min="14113" max="14336" width="8.875" style="1169"/>
    <col min="14337" max="14337" width="5.75" style="1169" customWidth="1"/>
    <col min="14338" max="14348" width="5.25" style="1169" customWidth="1"/>
    <col min="14349" max="14349" width="11.125" style="1169" customWidth="1"/>
    <col min="14350" max="14351" width="10.5" style="1169" customWidth="1"/>
    <col min="14352" max="14353" width="5.75" style="1169" customWidth="1"/>
    <col min="14354" max="14354" width="8.75" style="1169" customWidth="1"/>
    <col min="14355" max="14357" width="4.25" style="1169" customWidth="1"/>
    <col min="14358" max="14359" width="7" style="1169" customWidth="1"/>
    <col min="14360" max="14362" width="13.5" style="1169" customWidth="1"/>
    <col min="14363" max="14367" width="4.25" style="1169" customWidth="1"/>
    <col min="14368" max="14368" width="13.125" style="1169" customWidth="1"/>
    <col min="14369" max="14592" width="8.875" style="1169"/>
    <col min="14593" max="14593" width="5.75" style="1169" customWidth="1"/>
    <col min="14594" max="14604" width="5.25" style="1169" customWidth="1"/>
    <col min="14605" max="14605" width="11.125" style="1169" customWidth="1"/>
    <col min="14606" max="14607" width="10.5" style="1169" customWidth="1"/>
    <col min="14608" max="14609" width="5.75" style="1169" customWidth="1"/>
    <col min="14610" max="14610" width="8.75" style="1169" customWidth="1"/>
    <col min="14611" max="14613" width="4.25" style="1169" customWidth="1"/>
    <col min="14614" max="14615" width="7" style="1169" customWidth="1"/>
    <col min="14616" max="14618" width="13.5" style="1169" customWidth="1"/>
    <col min="14619" max="14623" width="4.25" style="1169" customWidth="1"/>
    <col min="14624" max="14624" width="13.125" style="1169" customWidth="1"/>
    <col min="14625" max="14848" width="8.875" style="1169"/>
    <col min="14849" max="14849" width="5.75" style="1169" customWidth="1"/>
    <col min="14850" max="14860" width="5.25" style="1169" customWidth="1"/>
    <col min="14861" max="14861" width="11.125" style="1169" customWidth="1"/>
    <col min="14862" max="14863" width="10.5" style="1169" customWidth="1"/>
    <col min="14864" max="14865" width="5.75" style="1169" customWidth="1"/>
    <col min="14866" max="14866" width="8.75" style="1169" customWidth="1"/>
    <col min="14867" max="14869" width="4.25" style="1169" customWidth="1"/>
    <col min="14870" max="14871" width="7" style="1169" customWidth="1"/>
    <col min="14872" max="14874" width="13.5" style="1169" customWidth="1"/>
    <col min="14875" max="14879" width="4.25" style="1169" customWidth="1"/>
    <col min="14880" max="14880" width="13.125" style="1169" customWidth="1"/>
    <col min="14881" max="15104" width="8.875" style="1169"/>
    <col min="15105" max="15105" width="5.75" style="1169" customWidth="1"/>
    <col min="15106" max="15116" width="5.25" style="1169" customWidth="1"/>
    <col min="15117" max="15117" width="11.125" style="1169" customWidth="1"/>
    <col min="15118" max="15119" width="10.5" style="1169" customWidth="1"/>
    <col min="15120" max="15121" width="5.75" style="1169" customWidth="1"/>
    <col min="15122" max="15122" width="8.75" style="1169" customWidth="1"/>
    <col min="15123" max="15125" width="4.25" style="1169" customWidth="1"/>
    <col min="15126" max="15127" width="7" style="1169" customWidth="1"/>
    <col min="15128" max="15130" width="13.5" style="1169" customWidth="1"/>
    <col min="15131" max="15135" width="4.25" style="1169" customWidth="1"/>
    <col min="15136" max="15136" width="13.125" style="1169" customWidth="1"/>
    <col min="15137" max="15360" width="8.875" style="1169"/>
    <col min="15361" max="15361" width="5.75" style="1169" customWidth="1"/>
    <col min="15362" max="15372" width="5.25" style="1169" customWidth="1"/>
    <col min="15373" max="15373" width="11.125" style="1169" customWidth="1"/>
    <col min="15374" max="15375" width="10.5" style="1169" customWidth="1"/>
    <col min="15376" max="15377" width="5.75" style="1169" customWidth="1"/>
    <col min="15378" max="15378" width="8.75" style="1169" customWidth="1"/>
    <col min="15379" max="15381" width="4.25" style="1169" customWidth="1"/>
    <col min="15382" max="15383" width="7" style="1169" customWidth="1"/>
    <col min="15384" max="15386" width="13.5" style="1169" customWidth="1"/>
    <col min="15387" max="15391" width="4.25" style="1169" customWidth="1"/>
    <col min="15392" max="15392" width="13.125" style="1169" customWidth="1"/>
    <col min="15393" max="15616" width="8.875" style="1169"/>
    <col min="15617" max="15617" width="5.75" style="1169" customWidth="1"/>
    <col min="15618" max="15628" width="5.25" style="1169" customWidth="1"/>
    <col min="15629" max="15629" width="11.125" style="1169" customWidth="1"/>
    <col min="15630" max="15631" width="10.5" style="1169" customWidth="1"/>
    <col min="15632" max="15633" width="5.75" style="1169" customWidth="1"/>
    <col min="15634" max="15634" width="8.75" style="1169" customWidth="1"/>
    <col min="15635" max="15637" width="4.25" style="1169" customWidth="1"/>
    <col min="15638" max="15639" width="7" style="1169" customWidth="1"/>
    <col min="15640" max="15642" width="13.5" style="1169" customWidth="1"/>
    <col min="15643" max="15647" width="4.25" style="1169" customWidth="1"/>
    <col min="15648" max="15648" width="13.125" style="1169" customWidth="1"/>
    <col min="15649" max="15872" width="8.875" style="1169"/>
    <col min="15873" max="15873" width="5.75" style="1169" customWidth="1"/>
    <col min="15874" max="15884" width="5.25" style="1169" customWidth="1"/>
    <col min="15885" max="15885" width="11.125" style="1169" customWidth="1"/>
    <col min="15886" max="15887" width="10.5" style="1169" customWidth="1"/>
    <col min="15888" max="15889" width="5.75" style="1169" customWidth="1"/>
    <col min="15890" max="15890" width="8.75" style="1169" customWidth="1"/>
    <col min="15891" max="15893" width="4.25" style="1169" customWidth="1"/>
    <col min="15894" max="15895" width="7" style="1169" customWidth="1"/>
    <col min="15896" max="15898" width="13.5" style="1169" customWidth="1"/>
    <col min="15899" max="15903" width="4.25" style="1169" customWidth="1"/>
    <col min="15904" max="15904" width="13.125" style="1169" customWidth="1"/>
    <col min="15905" max="16128" width="8.875" style="1169"/>
    <col min="16129" max="16129" width="5.75" style="1169" customWidth="1"/>
    <col min="16130" max="16140" width="5.25" style="1169" customWidth="1"/>
    <col min="16141" max="16141" width="11.125" style="1169" customWidth="1"/>
    <col min="16142" max="16143" width="10.5" style="1169" customWidth="1"/>
    <col min="16144" max="16145" width="5.75" style="1169" customWidth="1"/>
    <col min="16146" max="16146" width="8.75" style="1169" customWidth="1"/>
    <col min="16147" max="16149" width="4.25" style="1169" customWidth="1"/>
    <col min="16150" max="16151" width="7" style="1169" customWidth="1"/>
    <col min="16152" max="16154" width="13.5" style="1169" customWidth="1"/>
    <col min="16155" max="16159" width="4.25" style="1169" customWidth="1"/>
    <col min="16160" max="16160" width="13.125" style="1169" customWidth="1"/>
    <col min="16161" max="16384" width="8.875" style="1169"/>
  </cols>
  <sheetData>
    <row r="1" spans="1:33" s="1109" customFormat="1" ht="31.5" customHeight="1" x14ac:dyDescent="0.2">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1110"/>
      <c r="Z1" s="1261" t="s">
        <v>1337</v>
      </c>
      <c r="AA1" s="1110"/>
      <c r="AB1" s="1110"/>
      <c r="AC1" s="1110"/>
      <c r="AD1" s="1110"/>
      <c r="AE1" s="1110"/>
      <c r="AF1" s="1110"/>
    </row>
    <row r="2" spans="1:33" s="1109" customFormat="1" ht="31.5" customHeight="1" x14ac:dyDescent="0.2">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row>
    <row r="3" spans="1:33" s="1109" customFormat="1" ht="18" customHeight="1" x14ac:dyDescent="0.2">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s="1109" customFormat="1" ht="30.75" customHeight="1" x14ac:dyDescent="0.2">
      <c r="A4" s="2011"/>
      <c r="B4" s="2011"/>
      <c r="C4" s="2011"/>
      <c r="D4" s="2011"/>
      <c r="E4" s="2011"/>
      <c r="F4" s="2011"/>
      <c r="G4" s="2011"/>
      <c r="H4" s="2011"/>
      <c r="I4" s="2011"/>
      <c r="J4" s="2011"/>
      <c r="K4" s="2011"/>
      <c r="L4" s="2011"/>
      <c r="M4" s="2011"/>
      <c r="N4" s="2011"/>
      <c r="O4" s="2011"/>
      <c r="P4" s="2011"/>
      <c r="Q4" s="2011"/>
      <c r="R4" s="1205"/>
      <c r="S4" s="1205"/>
      <c r="T4" s="2244"/>
      <c r="U4" s="2244"/>
      <c r="V4" s="2244"/>
      <c r="W4" s="2244"/>
      <c r="X4" s="2244"/>
      <c r="Y4" s="2244"/>
      <c r="Z4" s="2244"/>
      <c r="AA4" s="2244"/>
      <c r="AB4" s="2244"/>
      <c r="AC4" s="2244"/>
      <c r="AD4" s="2244"/>
      <c r="AE4" s="2244"/>
      <c r="AF4" s="2244"/>
      <c r="AG4" s="1262"/>
    </row>
    <row r="5" spans="1:33" s="1110" customFormat="1" ht="18" customHeight="1" x14ac:dyDescent="0.2">
      <c r="A5" s="1112"/>
    </row>
    <row r="6" spans="1:33" s="1110" customFormat="1" ht="18" customHeight="1" x14ac:dyDescent="0.2">
      <c r="A6" s="1112"/>
    </row>
    <row r="7" spans="1:33" s="1109" customFormat="1" ht="30" customHeight="1" x14ac:dyDescent="0.2">
      <c r="A7" s="2245" t="s">
        <v>1307</v>
      </c>
      <c r="B7" s="2246"/>
      <c r="C7" s="2247"/>
      <c r="D7" s="2248"/>
      <c r="E7" s="2248"/>
      <c r="F7" s="2248"/>
      <c r="G7" s="2248"/>
      <c r="H7" s="2248"/>
      <c r="I7" s="2249" t="s">
        <v>1308</v>
      </c>
      <c r="J7" s="2062"/>
      <c r="K7" s="2062"/>
      <c r="L7" s="2063"/>
      <c r="M7" s="1263"/>
      <c r="N7" s="2250" t="s">
        <v>1338</v>
      </c>
      <c r="O7" s="2251"/>
      <c r="P7" s="2252"/>
      <c r="Q7" s="2253"/>
      <c r="R7" s="2253"/>
      <c r="S7" s="2254"/>
      <c r="T7" s="2255" t="s">
        <v>1339</v>
      </c>
      <c r="U7" s="2256"/>
      <c r="V7" s="2256"/>
      <c r="W7" s="2256"/>
      <c r="X7" s="1264"/>
      <c r="Y7" s="1265" t="s">
        <v>1340</v>
      </c>
      <c r="Z7" s="2257"/>
      <c r="AA7" s="2258"/>
      <c r="AB7" s="2258"/>
      <c r="AC7" s="2258"/>
      <c r="AD7" s="2258"/>
      <c r="AE7" s="2249" t="s">
        <v>1341</v>
      </c>
      <c r="AF7" s="2063"/>
    </row>
    <row r="8" spans="1:33" s="1110" customFormat="1" ht="10.5" customHeight="1" thickBot="1" x14ac:dyDescent="0.25">
      <c r="A8" s="1112"/>
    </row>
    <row r="9" spans="1:33" s="1111" customFormat="1" ht="15" customHeight="1" x14ac:dyDescent="0.2">
      <c r="A9" s="2259" t="s">
        <v>1546</v>
      </c>
      <c r="B9" s="2262" t="s">
        <v>1542</v>
      </c>
      <c r="C9" s="2262"/>
      <c r="D9" s="2262"/>
      <c r="E9" s="2262"/>
      <c r="F9" s="2262"/>
      <c r="G9" s="2262"/>
      <c r="H9" s="2262"/>
      <c r="I9" s="2262"/>
      <c r="J9" s="2262"/>
      <c r="K9" s="2262"/>
      <c r="L9" s="2262"/>
      <c r="M9" s="2262"/>
      <c r="N9" s="2262"/>
      <c r="O9" s="2262"/>
      <c r="P9" s="2262"/>
      <c r="Q9" s="2262"/>
      <c r="R9" s="2262"/>
      <c r="S9" s="2262"/>
      <c r="T9" s="2262"/>
      <c r="U9" s="2263"/>
      <c r="V9" s="2266" t="s">
        <v>1535</v>
      </c>
      <c r="W9" s="2267"/>
      <c r="X9" s="2272" t="s">
        <v>1342</v>
      </c>
      <c r="Y9" s="2273"/>
      <c r="Z9" s="2266" t="s">
        <v>1543</v>
      </c>
      <c r="AA9" s="2278"/>
      <c r="AB9" s="2278"/>
      <c r="AC9" s="2278"/>
      <c r="AD9" s="2278"/>
      <c r="AE9" s="2278"/>
      <c r="AF9" s="2267"/>
    </row>
    <row r="10" spans="1:33" s="1111" customFormat="1" ht="15" customHeight="1" x14ac:dyDescent="0.2">
      <c r="A10" s="2260"/>
      <c r="B10" s="2264"/>
      <c r="C10" s="2264"/>
      <c r="D10" s="2264"/>
      <c r="E10" s="2264"/>
      <c r="F10" s="2264"/>
      <c r="G10" s="2264"/>
      <c r="H10" s="2264"/>
      <c r="I10" s="2264"/>
      <c r="J10" s="2264"/>
      <c r="K10" s="2264"/>
      <c r="L10" s="2264"/>
      <c r="M10" s="2264"/>
      <c r="N10" s="2264"/>
      <c r="O10" s="2264"/>
      <c r="P10" s="2264"/>
      <c r="Q10" s="2264"/>
      <c r="R10" s="2264"/>
      <c r="S10" s="2264"/>
      <c r="T10" s="2264"/>
      <c r="U10" s="2265"/>
      <c r="V10" s="2268"/>
      <c r="W10" s="2269"/>
      <c r="X10" s="2274"/>
      <c r="Y10" s="2275"/>
      <c r="Z10" s="2268"/>
      <c r="AA10" s="2279"/>
      <c r="AB10" s="2279"/>
      <c r="AC10" s="2279"/>
      <c r="AD10" s="2279"/>
      <c r="AE10" s="2279"/>
      <c r="AF10" s="2269"/>
    </row>
    <row r="11" spans="1:33" s="1111" customFormat="1" ht="15" customHeight="1" x14ac:dyDescent="0.2">
      <c r="A11" s="2260"/>
      <c r="B11" s="2281" t="s">
        <v>1343</v>
      </c>
      <c r="C11" s="2282"/>
      <c r="D11" s="2282"/>
      <c r="E11" s="2282"/>
      <c r="F11" s="2282"/>
      <c r="G11" s="2282"/>
      <c r="H11" s="2282"/>
      <c r="I11" s="2282"/>
      <c r="J11" s="2282"/>
      <c r="K11" s="2282"/>
      <c r="L11" s="2283"/>
      <c r="M11" s="2290" t="s">
        <v>1528</v>
      </c>
      <c r="N11" s="2293" t="s">
        <v>1344</v>
      </c>
      <c r="O11" s="2294" t="s">
        <v>1521</v>
      </c>
      <c r="P11" s="2295" t="s">
        <v>1345</v>
      </c>
      <c r="Q11" s="2282"/>
      <c r="R11" s="2283"/>
      <c r="S11" s="2296" t="s">
        <v>1346</v>
      </c>
      <c r="T11" s="2285"/>
      <c r="U11" s="2311"/>
      <c r="V11" s="2270"/>
      <c r="W11" s="2271"/>
      <c r="X11" s="2274"/>
      <c r="Y11" s="2275"/>
      <c r="Z11" s="2270"/>
      <c r="AA11" s="2280"/>
      <c r="AB11" s="2280"/>
      <c r="AC11" s="2280"/>
      <c r="AD11" s="2280"/>
      <c r="AE11" s="2280"/>
      <c r="AF11" s="2271"/>
    </row>
    <row r="12" spans="1:33" s="1111" customFormat="1" ht="15" customHeight="1" x14ac:dyDescent="0.2">
      <c r="A12" s="2260"/>
      <c r="B12" s="2284"/>
      <c r="C12" s="2285"/>
      <c r="D12" s="2285"/>
      <c r="E12" s="2285"/>
      <c r="F12" s="2285"/>
      <c r="G12" s="2285"/>
      <c r="H12" s="2285"/>
      <c r="I12" s="2285"/>
      <c r="J12" s="2285"/>
      <c r="K12" s="2285"/>
      <c r="L12" s="2286"/>
      <c r="M12" s="2291"/>
      <c r="N12" s="2293"/>
      <c r="O12" s="2293"/>
      <c r="P12" s="2296"/>
      <c r="Q12" s="2285"/>
      <c r="R12" s="2286"/>
      <c r="S12" s="2296"/>
      <c r="T12" s="2285"/>
      <c r="U12" s="2311"/>
      <c r="V12" s="2314" t="s">
        <v>1347</v>
      </c>
      <c r="W12" s="2315"/>
      <c r="X12" s="2276"/>
      <c r="Y12" s="2277"/>
      <c r="Z12" s="2316" t="s">
        <v>1348</v>
      </c>
      <c r="AA12" s="2285" t="s">
        <v>1349</v>
      </c>
      <c r="AB12" s="2285"/>
      <c r="AC12" s="2285"/>
      <c r="AD12" s="2285"/>
      <c r="AE12" s="2285"/>
      <c r="AF12" s="2311"/>
    </row>
    <row r="13" spans="1:33" s="1111" customFormat="1" ht="15" customHeight="1" x14ac:dyDescent="0.2">
      <c r="A13" s="2260"/>
      <c r="B13" s="2284"/>
      <c r="C13" s="2285"/>
      <c r="D13" s="2285"/>
      <c r="E13" s="2285"/>
      <c r="F13" s="2285"/>
      <c r="G13" s="2285"/>
      <c r="H13" s="2285"/>
      <c r="I13" s="2285"/>
      <c r="J13" s="2285"/>
      <c r="K13" s="2285"/>
      <c r="L13" s="2286"/>
      <c r="M13" s="2291"/>
      <c r="N13" s="2293"/>
      <c r="O13" s="2293"/>
      <c r="P13" s="2296"/>
      <c r="Q13" s="2285"/>
      <c r="R13" s="2286"/>
      <c r="S13" s="2296"/>
      <c r="T13" s="2285"/>
      <c r="U13" s="2311"/>
      <c r="V13" s="2314"/>
      <c r="W13" s="2315"/>
      <c r="X13" s="2316" t="s">
        <v>1350</v>
      </c>
      <c r="Y13" s="2317" t="s">
        <v>1351</v>
      </c>
      <c r="Z13" s="2316"/>
      <c r="AA13" s="2285"/>
      <c r="AB13" s="2285"/>
      <c r="AC13" s="2285"/>
      <c r="AD13" s="2285"/>
      <c r="AE13" s="2285"/>
      <c r="AF13" s="2311"/>
    </row>
    <row r="14" spans="1:33" s="1111" customFormat="1" ht="15" customHeight="1" x14ac:dyDescent="0.2">
      <c r="A14" s="2260"/>
      <c r="B14" s="2284"/>
      <c r="C14" s="2285"/>
      <c r="D14" s="2285"/>
      <c r="E14" s="2285"/>
      <c r="F14" s="2285"/>
      <c r="G14" s="2285"/>
      <c r="H14" s="2285"/>
      <c r="I14" s="2285"/>
      <c r="J14" s="2285"/>
      <c r="K14" s="2285"/>
      <c r="L14" s="2286"/>
      <c r="M14" s="2292"/>
      <c r="N14" s="2293"/>
      <c r="O14" s="2293"/>
      <c r="P14" s="2296"/>
      <c r="Q14" s="2285"/>
      <c r="R14" s="2286"/>
      <c r="S14" s="2296"/>
      <c r="T14" s="2285"/>
      <c r="U14" s="2311"/>
      <c r="V14" s="2314"/>
      <c r="W14" s="2315"/>
      <c r="X14" s="2316"/>
      <c r="Y14" s="2317"/>
      <c r="Z14" s="2316"/>
      <c r="AA14" s="2285"/>
      <c r="AB14" s="2285"/>
      <c r="AC14" s="2285"/>
      <c r="AD14" s="2285"/>
      <c r="AE14" s="2285"/>
      <c r="AF14" s="2311"/>
    </row>
    <row r="15" spans="1:33" s="1111" customFormat="1" ht="15" customHeight="1" x14ac:dyDescent="0.2">
      <c r="A15" s="2260"/>
      <c r="B15" s="2284"/>
      <c r="C15" s="2285"/>
      <c r="D15" s="2285"/>
      <c r="E15" s="2285"/>
      <c r="F15" s="2285"/>
      <c r="G15" s="2285"/>
      <c r="H15" s="2285"/>
      <c r="I15" s="2285"/>
      <c r="J15" s="2285"/>
      <c r="K15" s="2285"/>
      <c r="L15" s="2286"/>
      <c r="M15" s="2293" t="s">
        <v>1558</v>
      </c>
      <c r="N15" s="2293"/>
      <c r="O15" s="2293"/>
      <c r="P15" s="2296"/>
      <c r="Q15" s="2285"/>
      <c r="R15" s="2286"/>
      <c r="S15" s="2296"/>
      <c r="T15" s="2285"/>
      <c r="U15" s="2311"/>
      <c r="V15" s="2314"/>
      <c r="W15" s="2315"/>
      <c r="X15" s="2316"/>
      <c r="Y15" s="2317"/>
      <c r="Z15" s="2316"/>
      <c r="AA15" s="2285"/>
      <c r="AB15" s="2285"/>
      <c r="AC15" s="2285"/>
      <c r="AD15" s="2285"/>
      <c r="AE15" s="2285"/>
      <c r="AF15" s="2311"/>
    </row>
    <row r="16" spans="1:33" s="1111" customFormat="1" ht="15" customHeight="1" x14ac:dyDescent="0.2">
      <c r="A16" s="2260"/>
      <c r="B16" s="2284"/>
      <c r="C16" s="2285"/>
      <c r="D16" s="2285"/>
      <c r="E16" s="2285"/>
      <c r="F16" s="2285"/>
      <c r="G16" s="2285"/>
      <c r="H16" s="2285"/>
      <c r="I16" s="2285"/>
      <c r="J16" s="2285"/>
      <c r="K16" s="2285"/>
      <c r="L16" s="2286"/>
      <c r="M16" s="2293"/>
      <c r="N16" s="2293"/>
      <c r="O16" s="2293"/>
      <c r="P16" s="2297"/>
      <c r="Q16" s="2298"/>
      <c r="R16" s="2299"/>
      <c r="S16" s="2296"/>
      <c r="T16" s="2285"/>
      <c r="U16" s="2311"/>
      <c r="V16" s="2314"/>
      <c r="W16" s="2315"/>
      <c r="X16" s="2316"/>
      <c r="Y16" s="2317"/>
      <c r="Z16" s="2316"/>
      <c r="AA16" s="2285"/>
      <c r="AB16" s="2285"/>
      <c r="AC16" s="2285"/>
      <c r="AD16" s="2285"/>
      <c r="AE16" s="2285"/>
      <c r="AF16" s="2311"/>
    </row>
    <row r="17" spans="1:32" s="1111" customFormat="1" ht="15" customHeight="1" x14ac:dyDescent="0.2">
      <c r="A17" s="2260"/>
      <c r="B17" s="2284"/>
      <c r="C17" s="2285"/>
      <c r="D17" s="2285"/>
      <c r="E17" s="2285"/>
      <c r="F17" s="2285"/>
      <c r="G17" s="2285"/>
      <c r="H17" s="2285"/>
      <c r="I17" s="2285"/>
      <c r="J17" s="2285"/>
      <c r="K17" s="2285"/>
      <c r="L17" s="2286"/>
      <c r="M17" s="2293"/>
      <c r="N17" s="2293"/>
      <c r="O17" s="2300" t="s">
        <v>1469</v>
      </c>
      <c r="P17" s="2302" t="s">
        <v>1352</v>
      </c>
      <c r="Q17" s="2305" t="s">
        <v>1353</v>
      </c>
      <c r="R17" s="2308" t="s">
        <v>1354</v>
      </c>
      <c r="S17" s="2296"/>
      <c r="T17" s="2285"/>
      <c r="U17" s="2311"/>
      <c r="V17" s="2314"/>
      <c r="W17" s="2315"/>
      <c r="X17" s="2316"/>
      <c r="Y17" s="2317"/>
      <c r="Z17" s="2316"/>
      <c r="AA17" s="2285"/>
      <c r="AB17" s="2285"/>
      <c r="AC17" s="2285"/>
      <c r="AD17" s="2285"/>
      <c r="AE17" s="2285"/>
      <c r="AF17" s="2311"/>
    </row>
    <row r="18" spans="1:32" s="1111" customFormat="1" ht="15" customHeight="1" x14ac:dyDescent="0.2">
      <c r="A18" s="2260"/>
      <c r="B18" s="2284"/>
      <c r="C18" s="2285"/>
      <c r="D18" s="2285"/>
      <c r="E18" s="2285"/>
      <c r="F18" s="2285"/>
      <c r="G18" s="2285"/>
      <c r="H18" s="2285"/>
      <c r="I18" s="2285"/>
      <c r="J18" s="2285"/>
      <c r="K18" s="2285"/>
      <c r="L18" s="2286"/>
      <c r="M18" s="2293"/>
      <c r="N18" s="2293"/>
      <c r="O18" s="2300"/>
      <c r="P18" s="2303"/>
      <c r="Q18" s="2306"/>
      <c r="R18" s="2309"/>
      <c r="S18" s="2296"/>
      <c r="T18" s="2285"/>
      <c r="U18" s="2311"/>
      <c r="V18" s="2314"/>
      <c r="W18" s="2315"/>
      <c r="X18" s="2316"/>
      <c r="Y18" s="2317"/>
      <c r="Z18" s="2316"/>
      <c r="AA18" s="2285"/>
      <c r="AB18" s="2285"/>
      <c r="AC18" s="2285"/>
      <c r="AD18" s="2285"/>
      <c r="AE18" s="2285"/>
      <c r="AF18" s="2311"/>
    </row>
    <row r="19" spans="1:32" s="1111" customFormat="1" ht="15" customHeight="1" x14ac:dyDescent="0.2">
      <c r="A19" s="2260"/>
      <c r="B19" s="2284"/>
      <c r="C19" s="2285"/>
      <c r="D19" s="2285"/>
      <c r="E19" s="2285"/>
      <c r="F19" s="2285"/>
      <c r="G19" s="2285"/>
      <c r="H19" s="2285"/>
      <c r="I19" s="2285"/>
      <c r="J19" s="2285"/>
      <c r="K19" s="2285"/>
      <c r="L19" s="2286"/>
      <c r="M19" s="2300" t="s">
        <v>1355</v>
      </c>
      <c r="N19" s="2300" t="s">
        <v>1356</v>
      </c>
      <c r="O19" s="2300"/>
      <c r="P19" s="2303"/>
      <c r="Q19" s="2306"/>
      <c r="R19" s="2309"/>
      <c r="S19" s="2296"/>
      <c r="T19" s="2285"/>
      <c r="U19" s="2311"/>
      <c r="V19" s="2314"/>
      <c r="W19" s="2315"/>
      <c r="X19" s="2318" t="s">
        <v>1357</v>
      </c>
      <c r="Y19" s="2331" t="s">
        <v>1358</v>
      </c>
      <c r="Z19" s="2333" t="s">
        <v>1359</v>
      </c>
      <c r="AA19" s="2296"/>
      <c r="AB19" s="2285"/>
      <c r="AC19" s="2285"/>
      <c r="AD19" s="2285"/>
      <c r="AE19" s="2285"/>
      <c r="AF19" s="2311"/>
    </row>
    <row r="20" spans="1:32" s="1111" customFormat="1" ht="15" customHeight="1" thickBot="1" x14ac:dyDescent="0.25">
      <c r="A20" s="2261"/>
      <c r="B20" s="2287"/>
      <c r="C20" s="2288"/>
      <c r="D20" s="2288"/>
      <c r="E20" s="2288"/>
      <c r="F20" s="2288"/>
      <c r="G20" s="2288"/>
      <c r="H20" s="2288"/>
      <c r="I20" s="2288"/>
      <c r="J20" s="2288"/>
      <c r="K20" s="2288"/>
      <c r="L20" s="2289"/>
      <c r="M20" s="2301"/>
      <c r="N20" s="2301"/>
      <c r="O20" s="2301"/>
      <c r="P20" s="2304"/>
      <c r="Q20" s="2307"/>
      <c r="R20" s="2310"/>
      <c r="S20" s="2312"/>
      <c r="T20" s="2288"/>
      <c r="U20" s="2313"/>
      <c r="V20" s="1266"/>
      <c r="W20" s="1267"/>
      <c r="X20" s="2319"/>
      <c r="Y20" s="2332"/>
      <c r="Z20" s="2334"/>
      <c r="AA20" s="2312"/>
      <c r="AB20" s="2288"/>
      <c r="AC20" s="2288"/>
      <c r="AD20" s="2288"/>
      <c r="AE20" s="2288"/>
      <c r="AF20" s="2313"/>
    </row>
    <row r="21" spans="1:32" s="1111" customFormat="1" ht="16.5" customHeight="1" thickBot="1" x14ac:dyDescent="0.25">
      <c r="A21" s="1268" t="s">
        <v>1285</v>
      </c>
      <c r="B21" s="2320">
        <v>1</v>
      </c>
      <c r="C21" s="2320"/>
      <c r="D21" s="2320"/>
      <c r="E21" s="2320"/>
      <c r="F21" s="2320"/>
      <c r="G21" s="2320">
        <v>2</v>
      </c>
      <c r="H21" s="2320"/>
      <c r="I21" s="2320"/>
      <c r="J21" s="2320"/>
      <c r="K21" s="2320"/>
      <c r="L21" s="2321"/>
      <c r="M21" s="1269">
        <v>3</v>
      </c>
      <c r="N21" s="1269">
        <v>4</v>
      </c>
      <c r="O21" s="1270">
        <v>5</v>
      </c>
      <c r="P21" s="2322">
        <v>6</v>
      </c>
      <c r="Q21" s="2320"/>
      <c r="R21" s="2321"/>
      <c r="S21" s="2320">
        <v>7</v>
      </c>
      <c r="T21" s="2320"/>
      <c r="U21" s="2323"/>
      <c r="V21" s="2324">
        <v>8</v>
      </c>
      <c r="W21" s="2323"/>
      <c r="X21" s="1271">
        <v>9</v>
      </c>
      <c r="Y21" s="1272">
        <v>10</v>
      </c>
      <c r="Z21" s="1273">
        <v>11</v>
      </c>
      <c r="AA21" s="2322">
        <v>12</v>
      </c>
      <c r="AB21" s="2320"/>
      <c r="AC21" s="2320"/>
      <c r="AD21" s="2320"/>
      <c r="AE21" s="2320"/>
      <c r="AF21" s="2323"/>
    </row>
    <row r="22" spans="1:32" s="1111" customFormat="1" ht="21.6" customHeight="1" x14ac:dyDescent="0.2">
      <c r="A22" s="2351">
        <v>1</v>
      </c>
      <c r="B22" s="2339"/>
      <c r="C22" s="2339"/>
      <c r="D22" s="2339"/>
      <c r="E22" s="2339"/>
      <c r="F22" s="2339"/>
      <c r="G22" s="2339"/>
      <c r="H22" s="2339"/>
      <c r="I22" s="2339"/>
      <c r="J22" s="2339"/>
      <c r="K22" s="2339"/>
      <c r="L22" s="2352"/>
      <c r="M22" s="2353"/>
      <c r="N22" s="2353"/>
      <c r="O22" s="2354"/>
      <c r="P22" s="2120"/>
      <c r="Q22" s="2122"/>
      <c r="R22" s="2153"/>
      <c r="S22" s="2339"/>
      <c r="T22" s="2339"/>
      <c r="U22" s="2341"/>
      <c r="V22" s="2342"/>
      <c r="W22" s="2343"/>
      <c r="X22" s="2344"/>
      <c r="Y22" s="2335"/>
      <c r="Z22" s="2336"/>
      <c r="AA22" s="2338"/>
      <c r="AB22" s="2339"/>
      <c r="AC22" s="2339"/>
      <c r="AD22" s="2339"/>
      <c r="AE22" s="2339"/>
      <c r="AF22" s="2340"/>
    </row>
    <row r="23" spans="1:32" s="1111" customFormat="1" ht="19.149999999999999" customHeight="1" x14ac:dyDescent="0.2">
      <c r="A23" s="2347"/>
      <c r="B23" s="1274"/>
      <c r="C23" s="1275"/>
      <c r="D23" s="1275"/>
      <c r="E23" s="1275"/>
      <c r="F23" s="1275"/>
      <c r="G23" s="1275"/>
      <c r="H23" s="1275"/>
      <c r="I23" s="1275"/>
      <c r="J23" s="1275"/>
      <c r="K23" s="1275"/>
      <c r="L23" s="1276"/>
      <c r="M23" s="2349"/>
      <c r="N23" s="2349"/>
      <c r="O23" s="2350"/>
      <c r="P23" s="2121"/>
      <c r="Q23" s="2123"/>
      <c r="R23" s="2154"/>
      <c r="S23" s="1275"/>
      <c r="T23" s="1275"/>
      <c r="U23" s="1277"/>
      <c r="V23" s="2327"/>
      <c r="W23" s="2328"/>
      <c r="X23" s="2329"/>
      <c r="Y23" s="2330"/>
      <c r="Z23" s="2337"/>
      <c r="AA23" s="1278"/>
      <c r="AB23" s="1275"/>
      <c r="AC23" s="1275"/>
      <c r="AD23" s="1275"/>
      <c r="AE23" s="1275"/>
      <c r="AF23" s="1279"/>
    </row>
    <row r="24" spans="1:32" s="1111" customFormat="1" ht="21.6" customHeight="1" x14ac:dyDescent="0.2">
      <c r="A24" s="2347">
        <v>2</v>
      </c>
      <c r="B24" s="2325"/>
      <c r="C24" s="2325"/>
      <c r="D24" s="2325"/>
      <c r="E24" s="2325"/>
      <c r="F24" s="2325"/>
      <c r="G24" s="2325"/>
      <c r="H24" s="2325"/>
      <c r="I24" s="2325"/>
      <c r="J24" s="2325"/>
      <c r="K24" s="2325"/>
      <c r="L24" s="2348"/>
      <c r="M24" s="2349"/>
      <c r="N24" s="2349"/>
      <c r="O24" s="2350"/>
      <c r="P24" s="2121"/>
      <c r="Q24" s="2123"/>
      <c r="R24" s="2154"/>
      <c r="S24" s="2325"/>
      <c r="T24" s="2325"/>
      <c r="U24" s="2326"/>
      <c r="V24" s="2327"/>
      <c r="W24" s="2328"/>
      <c r="X24" s="2329"/>
      <c r="Y24" s="2330"/>
      <c r="Z24" s="2337"/>
      <c r="AA24" s="2345"/>
      <c r="AB24" s="2325"/>
      <c r="AC24" s="2325"/>
      <c r="AD24" s="2325"/>
      <c r="AE24" s="2325"/>
      <c r="AF24" s="2346"/>
    </row>
    <row r="25" spans="1:32" s="1111" customFormat="1" ht="19.149999999999999" customHeight="1" x14ac:dyDescent="0.2">
      <c r="A25" s="2347"/>
      <c r="B25" s="1274"/>
      <c r="C25" s="1275"/>
      <c r="D25" s="1275"/>
      <c r="E25" s="1275"/>
      <c r="F25" s="1275"/>
      <c r="G25" s="1275"/>
      <c r="H25" s="1275"/>
      <c r="I25" s="1275"/>
      <c r="J25" s="1275"/>
      <c r="K25" s="1275"/>
      <c r="L25" s="1276"/>
      <c r="M25" s="2349"/>
      <c r="N25" s="2349"/>
      <c r="O25" s="2350"/>
      <c r="P25" s="2121"/>
      <c r="Q25" s="2123"/>
      <c r="R25" s="2154"/>
      <c r="S25" s="1275"/>
      <c r="T25" s="1275"/>
      <c r="U25" s="1277"/>
      <c r="V25" s="2327"/>
      <c r="W25" s="2328"/>
      <c r="X25" s="2329"/>
      <c r="Y25" s="2330"/>
      <c r="Z25" s="2337"/>
      <c r="AA25" s="1278"/>
      <c r="AB25" s="1275"/>
      <c r="AC25" s="1275"/>
      <c r="AD25" s="1275"/>
      <c r="AE25" s="1275"/>
      <c r="AF25" s="1279"/>
    </row>
    <row r="26" spans="1:32" s="1111" customFormat="1" ht="21.6" customHeight="1" x14ac:dyDescent="0.2">
      <c r="A26" s="2347">
        <v>3</v>
      </c>
      <c r="B26" s="2325"/>
      <c r="C26" s="2325"/>
      <c r="D26" s="2325"/>
      <c r="E26" s="2325"/>
      <c r="F26" s="2325"/>
      <c r="G26" s="2325"/>
      <c r="H26" s="2325"/>
      <c r="I26" s="2325"/>
      <c r="J26" s="2325"/>
      <c r="K26" s="2325"/>
      <c r="L26" s="2348"/>
      <c r="M26" s="2349"/>
      <c r="N26" s="2349"/>
      <c r="O26" s="2350"/>
      <c r="P26" s="2121"/>
      <c r="Q26" s="2123"/>
      <c r="R26" s="2154"/>
      <c r="S26" s="2325"/>
      <c r="T26" s="2325"/>
      <c r="U26" s="2326"/>
      <c r="V26" s="2327"/>
      <c r="W26" s="2328"/>
      <c r="X26" s="2329"/>
      <c r="Y26" s="2330"/>
      <c r="Z26" s="2337"/>
      <c r="AA26" s="2345"/>
      <c r="AB26" s="2325"/>
      <c r="AC26" s="2325"/>
      <c r="AD26" s="2325"/>
      <c r="AE26" s="2325"/>
      <c r="AF26" s="2346"/>
    </row>
    <row r="27" spans="1:32" s="1111" customFormat="1" ht="19.149999999999999" customHeight="1" x14ac:dyDescent="0.2">
      <c r="A27" s="2347"/>
      <c r="B27" s="1274"/>
      <c r="C27" s="1275"/>
      <c r="D27" s="1275"/>
      <c r="E27" s="1275"/>
      <c r="F27" s="1275"/>
      <c r="G27" s="1275"/>
      <c r="H27" s="1275"/>
      <c r="I27" s="1275"/>
      <c r="J27" s="1275"/>
      <c r="K27" s="1275"/>
      <c r="L27" s="1276"/>
      <c r="M27" s="2349"/>
      <c r="N27" s="2349"/>
      <c r="O27" s="2350"/>
      <c r="P27" s="2121"/>
      <c r="Q27" s="2123"/>
      <c r="R27" s="2154"/>
      <c r="S27" s="1275"/>
      <c r="T27" s="1275"/>
      <c r="U27" s="1277"/>
      <c r="V27" s="2327"/>
      <c r="W27" s="2328"/>
      <c r="X27" s="2329"/>
      <c r="Y27" s="2330"/>
      <c r="Z27" s="2337"/>
      <c r="AA27" s="1278"/>
      <c r="AB27" s="1275"/>
      <c r="AC27" s="1275"/>
      <c r="AD27" s="1275"/>
      <c r="AE27" s="1275"/>
      <c r="AF27" s="1279"/>
    </row>
    <row r="28" spans="1:32" s="1111" customFormat="1" ht="21.6" customHeight="1" x14ac:dyDescent="0.2">
      <c r="A28" s="2347">
        <v>4</v>
      </c>
      <c r="B28" s="2325"/>
      <c r="C28" s="2325"/>
      <c r="D28" s="2325"/>
      <c r="E28" s="2325"/>
      <c r="F28" s="2325"/>
      <c r="G28" s="2325"/>
      <c r="H28" s="2325"/>
      <c r="I28" s="2325"/>
      <c r="J28" s="2325"/>
      <c r="K28" s="2325"/>
      <c r="L28" s="2348"/>
      <c r="M28" s="2349"/>
      <c r="N28" s="2349"/>
      <c r="O28" s="2350"/>
      <c r="P28" s="2121"/>
      <c r="Q28" s="2123"/>
      <c r="R28" s="2154"/>
      <c r="S28" s="2325"/>
      <c r="T28" s="2325"/>
      <c r="U28" s="2326"/>
      <c r="V28" s="2327"/>
      <c r="W28" s="2328"/>
      <c r="X28" s="2329"/>
      <c r="Y28" s="2330"/>
      <c r="Z28" s="2337"/>
      <c r="AA28" s="2345"/>
      <c r="AB28" s="2325"/>
      <c r="AC28" s="2325"/>
      <c r="AD28" s="2325"/>
      <c r="AE28" s="2325"/>
      <c r="AF28" s="2346"/>
    </row>
    <row r="29" spans="1:32" s="1111" customFormat="1" ht="19.149999999999999" customHeight="1" x14ac:dyDescent="0.2">
      <c r="A29" s="2347"/>
      <c r="B29" s="1274"/>
      <c r="C29" s="1275"/>
      <c r="D29" s="1275"/>
      <c r="E29" s="1275"/>
      <c r="F29" s="1275"/>
      <c r="G29" s="1275"/>
      <c r="H29" s="1275"/>
      <c r="I29" s="1275"/>
      <c r="J29" s="1275"/>
      <c r="K29" s="1275"/>
      <c r="L29" s="1276"/>
      <c r="M29" s="2349"/>
      <c r="N29" s="2349"/>
      <c r="O29" s="2350"/>
      <c r="P29" s="2121"/>
      <c r="Q29" s="2123"/>
      <c r="R29" s="2154"/>
      <c r="S29" s="1275"/>
      <c r="T29" s="1275"/>
      <c r="U29" s="1277"/>
      <c r="V29" s="2327"/>
      <c r="W29" s="2328"/>
      <c r="X29" s="2329"/>
      <c r="Y29" s="2330"/>
      <c r="Z29" s="2337"/>
      <c r="AA29" s="1278"/>
      <c r="AB29" s="1275"/>
      <c r="AC29" s="1275"/>
      <c r="AD29" s="1275"/>
      <c r="AE29" s="1275"/>
      <c r="AF29" s="1279"/>
    </row>
    <row r="30" spans="1:32" s="1111" customFormat="1" ht="21.6" customHeight="1" x14ac:dyDescent="0.2">
      <c r="A30" s="2347">
        <v>5</v>
      </c>
      <c r="B30" s="2325"/>
      <c r="C30" s="2325"/>
      <c r="D30" s="2325"/>
      <c r="E30" s="2325"/>
      <c r="F30" s="2325"/>
      <c r="G30" s="2325"/>
      <c r="H30" s="2325"/>
      <c r="I30" s="2325"/>
      <c r="J30" s="2325"/>
      <c r="K30" s="2325"/>
      <c r="L30" s="2348"/>
      <c r="M30" s="2349"/>
      <c r="N30" s="2349"/>
      <c r="O30" s="2350"/>
      <c r="P30" s="2121"/>
      <c r="Q30" s="2123"/>
      <c r="R30" s="2154"/>
      <c r="S30" s="2325"/>
      <c r="T30" s="2325"/>
      <c r="U30" s="2326"/>
      <c r="V30" s="2327"/>
      <c r="W30" s="2328"/>
      <c r="X30" s="2329"/>
      <c r="Y30" s="2330"/>
      <c r="Z30" s="2337"/>
      <c r="AA30" s="2345"/>
      <c r="AB30" s="2325"/>
      <c r="AC30" s="2325"/>
      <c r="AD30" s="2325"/>
      <c r="AE30" s="2325"/>
      <c r="AF30" s="2346"/>
    </row>
    <row r="31" spans="1:32" s="1111" customFormat="1" ht="19.149999999999999" customHeight="1" x14ac:dyDescent="0.2">
      <c r="A31" s="2347"/>
      <c r="B31" s="1274"/>
      <c r="C31" s="1275"/>
      <c r="D31" s="1275"/>
      <c r="E31" s="1275"/>
      <c r="F31" s="1275"/>
      <c r="G31" s="1275"/>
      <c r="H31" s="1275"/>
      <c r="I31" s="1275"/>
      <c r="J31" s="1275"/>
      <c r="K31" s="1275"/>
      <c r="L31" s="1276"/>
      <c r="M31" s="2349"/>
      <c r="N31" s="2349"/>
      <c r="O31" s="2350"/>
      <c r="P31" s="2121"/>
      <c r="Q31" s="2123"/>
      <c r="R31" s="2154"/>
      <c r="S31" s="1275"/>
      <c r="T31" s="1275"/>
      <c r="U31" s="1277"/>
      <c r="V31" s="2327"/>
      <c r="W31" s="2328"/>
      <c r="X31" s="2329"/>
      <c r="Y31" s="2330"/>
      <c r="Z31" s="2337"/>
      <c r="AA31" s="1278"/>
      <c r="AB31" s="1275"/>
      <c r="AC31" s="1275"/>
      <c r="AD31" s="1275"/>
      <c r="AE31" s="1275"/>
      <c r="AF31" s="1279"/>
    </row>
    <row r="32" spans="1:32" s="1111" customFormat="1" ht="21.6" customHeight="1" x14ac:dyDescent="0.2">
      <c r="A32" s="2347">
        <v>6</v>
      </c>
      <c r="B32" s="2325"/>
      <c r="C32" s="2325"/>
      <c r="D32" s="2325"/>
      <c r="E32" s="2325"/>
      <c r="F32" s="2325"/>
      <c r="G32" s="2325"/>
      <c r="H32" s="2325"/>
      <c r="I32" s="2325"/>
      <c r="J32" s="2325"/>
      <c r="K32" s="2325"/>
      <c r="L32" s="2348"/>
      <c r="M32" s="2349"/>
      <c r="N32" s="2349"/>
      <c r="O32" s="2350"/>
      <c r="P32" s="2121"/>
      <c r="Q32" s="2123"/>
      <c r="R32" s="2154"/>
      <c r="S32" s="2325"/>
      <c r="T32" s="2325"/>
      <c r="U32" s="2326"/>
      <c r="V32" s="2327"/>
      <c r="W32" s="2328"/>
      <c r="X32" s="2329"/>
      <c r="Y32" s="2330"/>
      <c r="Z32" s="2337"/>
      <c r="AA32" s="2345"/>
      <c r="AB32" s="2325"/>
      <c r="AC32" s="2325"/>
      <c r="AD32" s="2325"/>
      <c r="AE32" s="2325"/>
      <c r="AF32" s="2346"/>
    </row>
    <row r="33" spans="1:32" s="1111" customFormat="1" ht="19.149999999999999" customHeight="1" x14ac:dyDescent="0.2">
      <c r="A33" s="2347"/>
      <c r="B33" s="1274"/>
      <c r="C33" s="1275"/>
      <c r="D33" s="1275"/>
      <c r="E33" s="1275"/>
      <c r="F33" s="1275"/>
      <c r="G33" s="1275"/>
      <c r="H33" s="1275"/>
      <c r="I33" s="1275"/>
      <c r="J33" s="1275"/>
      <c r="K33" s="1275"/>
      <c r="L33" s="1276"/>
      <c r="M33" s="2349"/>
      <c r="N33" s="2349"/>
      <c r="O33" s="2350"/>
      <c r="P33" s="2121"/>
      <c r="Q33" s="2123"/>
      <c r="R33" s="2154"/>
      <c r="S33" s="1275"/>
      <c r="T33" s="1275"/>
      <c r="U33" s="1277"/>
      <c r="V33" s="2327"/>
      <c r="W33" s="2328"/>
      <c r="X33" s="2329"/>
      <c r="Y33" s="2330"/>
      <c r="Z33" s="2337"/>
      <c r="AA33" s="1278"/>
      <c r="AB33" s="1275"/>
      <c r="AC33" s="1275"/>
      <c r="AD33" s="1275"/>
      <c r="AE33" s="1275"/>
      <c r="AF33" s="1279"/>
    </row>
    <row r="34" spans="1:32" s="1111" customFormat="1" ht="21.6" customHeight="1" x14ac:dyDescent="0.2">
      <c r="A34" s="2347" t="s">
        <v>1285</v>
      </c>
      <c r="B34" s="2325"/>
      <c r="C34" s="2325"/>
      <c r="D34" s="2325"/>
      <c r="E34" s="2325"/>
      <c r="F34" s="2325"/>
      <c r="G34" s="2325"/>
      <c r="H34" s="2325"/>
      <c r="I34" s="2325"/>
      <c r="J34" s="2325"/>
      <c r="K34" s="2325"/>
      <c r="L34" s="2348"/>
      <c r="M34" s="2349"/>
      <c r="N34" s="2349"/>
      <c r="O34" s="2350"/>
      <c r="P34" s="2121"/>
      <c r="Q34" s="2123"/>
      <c r="R34" s="2154"/>
      <c r="S34" s="2325"/>
      <c r="T34" s="2325"/>
      <c r="U34" s="2326"/>
      <c r="V34" s="2327"/>
      <c r="W34" s="2328"/>
      <c r="X34" s="2329"/>
      <c r="Y34" s="2330"/>
      <c r="Z34" s="2337"/>
      <c r="AA34" s="2345"/>
      <c r="AB34" s="2325"/>
      <c r="AC34" s="2325"/>
      <c r="AD34" s="2325"/>
      <c r="AE34" s="2325"/>
      <c r="AF34" s="2346"/>
    </row>
    <row r="35" spans="1:32" s="1111" customFormat="1" ht="19.149999999999999" customHeight="1" thickBot="1" x14ac:dyDescent="0.25">
      <c r="A35" s="2373"/>
      <c r="B35" s="1280"/>
      <c r="C35" s="1281"/>
      <c r="D35" s="1281"/>
      <c r="E35" s="1281"/>
      <c r="F35" s="1281"/>
      <c r="G35" s="1281"/>
      <c r="H35" s="1281"/>
      <c r="I35" s="1281"/>
      <c r="J35" s="1281"/>
      <c r="K35" s="1281"/>
      <c r="L35" s="1282"/>
      <c r="M35" s="2374"/>
      <c r="N35" s="2374"/>
      <c r="O35" s="2375"/>
      <c r="P35" s="2161"/>
      <c r="Q35" s="2162"/>
      <c r="R35" s="2175"/>
      <c r="S35" s="1281"/>
      <c r="T35" s="1281"/>
      <c r="U35" s="1283"/>
      <c r="V35" s="2364"/>
      <c r="W35" s="2365"/>
      <c r="X35" s="2366"/>
      <c r="Y35" s="2367"/>
      <c r="Z35" s="2368"/>
      <c r="AA35" s="1284"/>
      <c r="AB35" s="1281"/>
      <c r="AC35" s="1281"/>
      <c r="AD35" s="1281"/>
      <c r="AE35" s="1281"/>
      <c r="AF35" s="1285"/>
    </row>
    <row r="36" spans="1:32" s="1111" customFormat="1" ht="12.6" customHeight="1" x14ac:dyDescent="0.2">
      <c r="A36" s="1155"/>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row>
    <row r="37" spans="1:32" s="1158" customFormat="1" ht="34.9" customHeight="1" x14ac:dyDescent="0.2">
      <c r="A37" s="2356" t="s">
        <v>1360</v>
      </c>
      <c r="B37" s="2357"/>
      <c r="C37" s="2357"/>
      <c r="D37" s="2357"/>
      <c r="E37" s="2357"/>
      <c r="F37" s="2357"/>
      <c r="G37" s="2357"/>
      <c r="H37" s="2357"/>
      <c r="I37" s="2357"/>
      <c r="J37" s="2357"/>
      <c r="K37" s="2357"/>
      <c r="L37" s="2357"/>
      <c r="M37" s="2357"/>
      <c r="N37" s="2357"/>
      <c r="O37" s="2357"/>
      <c r="P37" s="2357"/>
      <c r="Q37" s="2357"/>
      <c r="R37" s="2358" t="s">
        <v>1559</v>
      </c>
      <c r="S37" s="2358"/>
      <c r="T37" s="2358"/>
      <c r="U37" s="2358"/>
      <c r="V37" s="2358"/>
      <c r="W37" s="2358"/>
      <c r="X37" s="2358"/>
      <c r="Y37" s="2358"/>
      <c r="Z37" s="2358"/>
      <c r="AA37" s="2358"/>
      <c r="AB37" s="2358"/>
      <c r="AC37" s="2358"/>
      <c r="AD37" s="2358"/>
      <c r="AE37" s="2358"/>
      <c r="AF37" s="2359"/>
    </row>
    <row r="38" spans="1:32" s="1158" customFormat="1" ht="24" customHeight="1" x14ac:dyDescent="0.2">
      <c r="A38" s="2360" t="s">
        <v>1741</v>
      </c>
      <c r="B38" s="2361"/>
      <c r="C38" s="2361"/>
      <c r="D38" s="2361"/>
      <c r="E38" s="2361"/>
      <c r="F38" s="2361"/>
      <c r="G38" s="2361"/>
      <c r="H38" s="2361"/>
      <c r="I38" s="2361"/>
      <c r="J38" s="2361"/>
      <c r="K38" s="2361"/>
      <c r="L38" s="2361"/>
      <c r="M38" s="2361"/>
      <c r="N38" s="2361"/>
      <c r="O38" s="2361"/>
      <c r="P38" s="2361"/>
      <c r="Q38" s="2361"/>
      <c r="R38" s="2362" t="s">
        <v>1742</v>
      </c>
      <c r="S38" s="2362"/>
      <c r="T38" s="2362"/>
      <c r="U38" s="2362"/>
      <c r="V38" s="2362"/>
      <c r="W38" s="2362"/>
      <c r="X38" s="2362"/>
      <c r="Y38" s="2362"/>
      <c r="Z38" s="2362"/>
      <c r="AA38" s="2362"/>
      <c r="AB38" s="2362"/>
      <c r="AC38" s="2362"/>
      <c r="AD38" s="2362"/>
      <c r="AE38" s="2362"/>
      <c r="AF38" s="2363"/>
    </row>
    <row r="39" spans="1:32" s="1158" customFormat="1" ht="24" customHeight="1" x14ac:dyDescent="0.2">
      <c r="A39" s="2360" t="s">
        <v>1361</v>
      </c>
      <c r="B39" s="2361"/>
      <c r="C39" s="2361"/>
      <c r="D39" s="2361"/>
      <c r="E39" s="2361"/>
      <c r="F39" s="2361"/>
      <c r="G39" s="2361"/>
      <c r="H39" s="2361"/>
      <c r="I39" s="2361"/>
      <c r="J39" s="2361"/>
      <c r="K39" s="2361"/>
      <c r="L39" s="2361"/>
      <c r="M39" s="2361"/>
      <c r="N39" s="2361"/>
      <c r="O39" s="2361"/>
      <c r="P39" s="2361"/>
      <c r="Q39" s="2361"/>
      <c r="R39" s="2362" t="s">
        <v>1362</v>
      </c>
      <c r="S39" s="2362"/>
      <c r="T39" s="2362"/>
      <c r="U39" s="2362"/>
      <c r="V39" s="2362"/>
      <c r="W39" s="2362"/>
      <c r="X39" s="2362"/>
      <c r="Y39" s="2362"/>
      <c r="Z39" s="2362"/>
      <c r="AA39" s="2362"/>
      <c r="AB39" s="2362"/>
      <c r="AC39" s="2362"/>
      <c r="AD39" s="2362"/>
      <c r="AE39" s="2362"/>
      <c r="AF39" s="2363"/>
    </row>
    <row r="40" spans="1:32" s="1158" customFormat="1" ht="34.9" customHeight="1" x14ac:dyDescent="0.2">
      <c r="A40" s="2360" t="s">
        <v>1363</v>
      </c>
      <c r="B40" s="2361"/>
      <c r="C40" s="2361"/>
      <c r="D40" s="2361"/>
      <c r="E40" s="2361"/>
      <c r="F40" s="2361"/>
      <c r="G40" s="2361"/>
      <c r="H40" s="2361"/>
      <c r="I40" s="2361"/>
      <c r="J40" s="2361"/>
      <c r="K40" s="2361"/>
      <c r="L40" s="2361"/>
      <c r="M40" s="2361"/>
      <c r="N40" s="2361"/>
      <c r="O40" s="2361"/>
      <c r="P40" s="2361"/>
      <c r="Q40" s="2361"/>
      <c r="R40" s="2362" t="s">
        <v>1364</v>
      </c>
      <c r="S40" s="2362"/>
      <c r="T40" s="2362"/>
      <c r="U40" s="2362"/>
      <c r="V40" s="2362"/>
      <c r="W40" s="2362"/>
      <c r="X40" s="2362"/>
      <c r="Y40" s="2362"/>
      <c r="Z40" s="2362"/>
      <c r="AA40" s="2362"/>
      <c r="AB40" s="2362"/>
      <c r="AC40" s="2362"/>
      <c r="AD40" s="2362"/>
      <c r="AE40" s="2362"/>
      <c r="AF40" s="2363"/>
    </row>
    <row r="41" spans="1:32" s="1158" customFormat="1" ht="48" customHeight="1" x14ac:dyDescent="0.2">
      <c r="A41" s="2369" t="s">
        <v>1365</v>
      </c>
      <c r="B41" s="2370"/>
      <c r="C41" s="2370"/>
      <c r="D41" s="2370"/>
      <c r="E41" s="2370"/>
      <c r="F41" s="2370"/>
      <c r="G41" s="2370"/>
      <c r="H41" s="2370"/>
      <c r="I41" s="2370"/>
      <c r="J41" s="2370"/>
      <c r="K41" s="2370"/>
      <c r="L41" s="2370"/>
      <c r="M41" s="2370"/>
      <c r="N41" s="2370"/>
      <c r="O41" s="2370"/>
      <c r="P41" s="2370"/>
      <c r="Q41" s="2370"/>
      <c r="R41" s="2371" t="s">
        <v>1366</v>
      </c>
      <c r="S41" s="2371"/>
      <c r="T41" s="2371"/>
      <c r="U41" s="2371"/>
      <c r="V41" s="2371"/>
      <c r="W41" s="2371"/>
      <c r="X41" s="2371"/>
      <c r="Y41" s="2371"/>
      <c r="Z41" s="2371"/>
      <c r="AA41" s="2371"/>
      <c r="AB41" s="2371"/>
      <c r="AC41" s="2371"/>
      <c r="AD41" s="2371"/>
      <c r="AE41" s="2371"/>
      <c r="AF41" s="2372"/>
    </row>
    <row r="42" spans="1:32" s="1158" customFormat="1" ht="24" customHeight="1" x14ac:dyDescent="0.2">
      <c r="A42" s="2086"/>
      <c r="B42" s="2086"/>
      <c r="C42" s="2086"/>
      <c r="D42" s="2086"/>
      <c r="E42" s="2086"/>
      <c r="F42" s="2086"/>
      <c r="G42" s="2086"/>
      <c r="H42" s="2086"/>
      <c r="I42" s="2086"/>
      <c r="J42" s="2086"/>
      <c r="K42" s="2086"/>
      <c r="L42" s="2086"/>
      <c r="M42" s="2086"/>
      <c r="N42" s="2086"/>
      <c r="O42" s="2086"/>
      <c r="P42" s="2086"/>
      <c r="Q42" s="2086"/>
      <c r="R42" s="2355"/>
      <c r="S42" s="2355"/>
      <c r="T42" s="2355"/>
      <c r="U42" s="2355"/>
      <c r="V42" s="2355"/>
      <c r="W42" s="2355"/>
      <c r="X42" s="2355"/>
      <c r="Y42" s="2355"/>
      <c r="Z42" s="2355"/>
      <c r="AA42" s="2355"/>
      <c r="AB42" s="2355"/>
      <c r="AC42" s="2355"/>
      <c r="AD42" s="2355"/>
      <c r="AE42" s="2355"/>
      <c r="AF42" s="2355"/>
    </row>
    <row r="43" spans="1:32" s="1158" customFormat="1" ht="24" customHeight="1" x14ac:dyDescent="0.2">
      <c r="A43" s="2086"/>
      <c r="B43" s="2086"/>
      <c r="C43" s="2086"/>
      <c r="D43" s="2086"/>
      <c r="E43" s="2086"/>
      <c r="F43" s="2086"/>
      <c r="G43" s="2086"/>
      <c r="H43" s="2086"/>
      <c r="I43" s="2086"/>
      <c r="J43" s="2086"/>
      <c r="K43" s="2086"/>
      <c r="L43" s="2086"/>
      <c r="M43" s="2086"/>
      <c r="N43" s="2086"/>
      <c r="O43" s="2086" t="s">
        <v>1290</v>
      </c>
      <c r="P43" s="2086"/>
      <c r="Q43" s="2086"/>
      <c r="R43" s="2355"/>
      <c r="S43" s="2355"/>
      <c r="T43" s="2355"/>
      <c r="U43" s="2355"/>
      <c r="V43" s="2355"/>
      <c r="W43" s="2355"/>
      <c r="X43" s="2355"/>
      <c r="Y43" s="2355"/>
      <c r="Z43" s="2355"/>
      <c r="AA43" s="2355"/>
      <c r="AB43" s="2355"/>
      <c r="AC43" s="2355"/>
      <c r="AD43" s="2355"/>
      <c r="AE43" s="2355"/>
      <c r="AF43" s="2355"/>
    </row>
    <row r="44" spans="1:32" s="1158" customFormat="1" ht="24" customHeight="1" x14ac:dyDescent="0.2">
      <c r="A44" s="2086"/>
      <c r="B44" s="2086"/>
      <c r="C44" s="2086"/>
      <c r="D44" s="2086"/>
      <c r="E44" s="2086"/>
      <c r="F44" s="2086"/>
      <c r="G44" s="2086"/>
      <c r="H44" s="2086"/>
      <c r="I44" s="2086"/>
      <c r="J44" s="2086"/>
      <c r="K44" s="2086"/>
      <c r="L44" s="2086"/>
      <c r="M44" s="2086"/>
      <c r="N44" s="2086"/>
      <c r="O44" s="2086"/>
      <c r="P44" s="2086"/>
      <c r="Q44" s="2086"/>
      <c r="R44" s="1204"/>
      <c r="S44" s="1204"/>
      <c r="T44" s="1204"/>
      <c r="U44" s="1204"/>
      <c r="V44" s="1204"/>
      <c r="W44" s="1204"/>
      <c r="X44" s="1204"/>
      <c r="Y44" s="1204"/>
      <c r="Z44" s="1204"/>
      <c r="AA44" s="1204"/>
      <c r="AB44" s="1204"/>
      <c r="AC44" s="1204"/>
      <c r="AD44" s="1204"/>
      <c r="AE44" s="1204"/>
      <c r="AF44" s="1204"/>
    </row>
    <row r="45" spans="1:32" s="1158" customFormat="1" ht="24" customHeight="1" x14ac:dyDescent="0.2">
      <c r="A45" s="2086"/>
      <c r="B45" s="2086"/>
      <c r="C45" s="2086"/>
      <c r="D45" s="2086"/>
      <c r="E45" s="2086"/>
      <c r="F45" s="2086"/>
      <c r="G45" s="2086"/>
      <c r="H45" s="2086"/>
      <c r="I45" s="2086"/>
      <c r="J45" s="2086"/>
      <c r="K45" s="2086"/>
      <c r="L45" s="2086"/>
      <c r="M45" s="2086"/>
      <c r="N45" s="2086"/>
      <c r="O45" s="2086"/>
      <c r="P45" s="2086"/>
      <c r="Q45" s="2086"/>
      <c r="R45" s="2167"/>
      <c r="S45" s="2167"/>
      <c r="T45" s="2167"/>
      <c r="U45" s="2167"/>
      <c r="V45" s="2167"/>
      <c r="W45" s="2167"/>
      <c r="X45" s="2167"/>
      <c r="Y45" s="2167"/>
      <c r="Z45" s="2167"/>
      <c r="AA45" s="2167"/>
      <c r="AB45" s="2167"/>
      <c r="AC45" s="2167"/>
      <c r="AD45" s="2167"/>
      <c r="AE45" s="2167"/>
      <c r="AF45" s="2167"/>
    </row>
    <row r="46" spans="1:32" s="1158" customFormat="1" ht="24" customHeight="1" x14ac:dyDescent="0.2">
      <c r="A46" s="2086"/>
      <c r="B46" s="2086"/>
      <c r="C46" s="2086"/>
      <c r="D46" s="2086"/>
      <c r="E46" s="2086"/>
      <c r="F46" s="2086"/>
      <c r="G46" s="2086"/>
      <c r="H46" s="2086"/>
      <c r="I46" s="2086"/>
      <c r="J46" s="2086"/>
      <c r="K46" s="2086"/>
      <c r="L46" s="2086"/>
      <c r="M46" s="2086"/>
      <c r="N46" s="2086"/>
      <c r="O46" s="2086"/>
      <c r="P46" s="2086"/>
      <c r="Q46" s="2086"/>
      <c r="R46" s="2167"/>
      <c r="S46" s="2167"/>
      <c r="T46" s="2167"/>
      <c r="U46" s="2167"/>
      <c r="V46" s="2167"/>
      <c r="W46" s="2167"/>
      <c r="X46" s="2167"/>
      <c r="Y46" s="2167"/>
      <c r="Z46" s="2167"/>
      <c r="AA46" s="2167"/>
      <c r="AB46" s="2167"/>
      <c r="AC46" s="2167"/>
      <c r="AD46" s="2167"/>
      <c r="AE46" s="2167"/>
      <c r="AF46" s="2167"/>
    </row>
    <row r="47" spans="1:32" s="1158" customFormat="1" ht="24" customHeight="1" x14ac:dyDescent="0.2">
      <c r="A47" s="2086"/>
      <c r="B47" s="2086"/>
      <c r="C47" s="2086"/>
      <c r="D47" s="2086"/>
      <c r="E47" s="2086"/>
      <c r="F47" s="2086"/>
      <c r="G47" s="2086"/>
      <c r="H47" s="2086"/>
      <c r="I47" s="2086"/>
      <c r="J47" s="2086"/>
      <c r="K47" s="2086"/>
      <c r="L47" s="2086"/>
      <c r="M47" s="2086"/>
      <c r="N47" s="2086"/>
      <c r="O47" s="2086"/>
      <c r="P47" s="2086"/>
      <c r="Q47" s="2086"/>
      <c r="R47" s="2167"/>
      <c r="S47" s="2167"/>
      <c r="T47" s="2167"/>
      <c r="U47" s="2167"/>
      <c r="V47" s="2167"/>
      <c r="W47" s="2167"/>
      <c r="X47" s="2167"/>
      <c r="Y47" s="2167"/>
      <c r="Z47" s="2167"/>
      <c r="AA47" s="2167"/>
      <c r="AB47" s="2167"/>
      <c r="AC47" s="2167"/>
      <c r="AD47" s="2167"/>
      <c r="AE47" s="2167"/>
      <c r="AF47" s="2167"/>
    </row>
    <row r="48" spans="1:32" s="1158" customFormat="1" ht="24" customHeight="1" x14ac:dyDescent="0.2">
      <c r="A48" s="2086"/>
      <c r="B48" s="2086"/>
      <c r="C48" s="2086"/>
      <c r="D48" s="2086"/>
      <c r="E48" s="2086"/>
      <c r="F48" s="2086"/>
      <c r="G48" s="2086"/>
      <c r="H48" s="2086"/>
      <c r="I48" s="2086"/>
      <c r="J48" s="2086"/>
      <c r="K48" s="2086"/>
      <c r="L48" s="2086"/>
      <c r="M48" s="2086"/>
      <c r="N48" s="2086"/>
      <c r="O48" s="2086"/>
      <c r="P48" s="2086"/>
      <c r="Q48" s="2086"/>
      <c r="R48" s="2167"/>
      <c r="S48" s="2167"/>
      <c r="T48" s="2167"/>
      <c r="U48" s="2167"/>
      <c r="V48" s="2167"/>
      <c r="W48" s="2167"/>
      <c r="X48" s="2167"/>
      <c r="Y48" s="2167"/>
      <c r="Z48" s="2167"/>
      <c r="AA48" s="2167"/>
      <c r="AB48" s="2167"/>
      <c r="AC48" s="2167"/>
      <c r="AD48" s="2167"/>
      <c r="AE48" s="2167"/>
      <c r="AF48" s="2167"/>
    </row>
  </sheetData>
  <mergeCells count="171">
    <mergeCell ref="A47:Q47"/>
    <mergeCell ref="R47:AF47"/>
    <mergeCell ref="A48:Q48"/>
    <mergeCell ref="R48:AF48"/>
    <mergeCell ref="A43:Q43"/>
    <mergeCell ref="R43:AF43"/>
    <mergeCell ref="A44:Q44"/>
    <mergeCell ref="A45:Q45"/>
    <mergeCell ref="R45:AF45"/>
    <mergeCell ref="A46:Q46"/>
    <mergeCell ref="R46:AF46"/>
    <mergeCell ref="A42:Q42"/>
    <mergeCell ref="R42:AF42"/>
    <mergeCell ref="AA34:AF34"/>
    <mergeCell ref="A37:Q37"/>
    <mergeCell ref="R37:AF37"/>
    <mergeCell ref="A38:Q38"/>
    <mergeCell ref="R38:AF38"/>
    <mergeCell ref="A39:Q39"/>
    <mergeCell ref="R39:AF39"/>
    <mergeCell ref="S34:U34"/>
    <mergeCell ref="V34:V35"/>
    <mergeCell ref="W34:W35"/>
    <mergeCell ref="X34:X35"/>
    <mergeCell ref="Y34:Y35"/>
    <mergeCell ref="Z34:Z35"/>
    <mergeCell ref="A40:Q40"/>
    <mergeCell ref="R40:AF40"/>
    <mergeCell ref="A41:Q41"/>
    <mergeCell ref="R41:AF41"/>
    <mergeCell ref="A34:A35"/>
    <mergeCell ref="B34:L34"/>
    <mergeCell ref="M34:M35"/>
    <mergeCell ref="N34:N35"/>
    <mergeCell ref="O34:O35"/>
    <mergeCell ref="P34:P35"/>
    <mergeCell ref="Q34:Q35"/>
    <mergeCell ref="R34:R35"/>
    <mergeCell ref="O30:O31"/>
    <mergeCell ref="P30:P31"/>
    <mergeCell ref="Z32:Z33"/>
    <mergeCell ref="AA32:AF32"/>
    <mergeCell ref="S32:U32"/>
    <mergeCell ref="V32:V33"/>
    <mergeCell ref="W32:W33"/>
    <mergeCell ref="X32:X33"/>
    <mergeCell ref="Y32:Y33"/>
    <mergeCell ref="R32:R33"/>
    <mergeCell ref="M26:M27"/>
    <mergeCell ref="N26:N27"/>
    <mergeCell ref="O26:O27"/>
    <mergeCell ref="P26:P27"/>
    <mergeCell ref="Y30:Y31"/>
    <mergeCell ref="Z30:Z31"/>
    <mergeCell ref="AA30:AF30"/>
    <mergeCell ref="A32:A33"/>
    <mergeCell ref="B32:L32"/>
    <mergeCell ref="M32:M33"/>
    <mergeCell ref="N32:N33"/>
    <mergeCell ref="O32:O33"/>
    <mergeCell ref="P32:P33"/>
    <mergeCell ref="Q32:Q33"/>
    <mergeCell ref="Q30:Q31"/>
    <mergeCell ref="R30:R31"/>
    <mergeCell ref="S30:U30"/>
    <mergeCell ref="V30:V31"/>
    <mergeCell ref="W30:W31"/>
    <mergeCell ref="X30:X31"/>
    <mergeCell ref="A30:A31"/>
    <mergeCell ref="B30:L30"/>
    <mergeCell ref="M30:M31"/>
    <mergeCell ref="N30:N31"/>
    <mergeCell ref="V28:V29"/>
    <mergeCell ref="W28:W29"/>
    <mergeCell ref="X28:X29"/>
    <mergeCell ref="Y28:Y29"/>
    <mergeCell ref="Z28:Z29"/>
    <mergeCell ref="AA28:AF28"/>
    <mergeCell ref="AA26:AF26"/>
    <mergeCell ref="A28:A29"/>
    <mergeCell ref="B28:L28"/>
    <mergeCell ref="M28:M29"/>
    <mergeCell ref="N28:N29"/>
    <mergeCell ref="O28:O29"/>
    <mergeCell ref="P28:P29"/>
    <mergeCell ref="Q28:Q29"/>
    <mergeCell ref="R28:R29"/>
    <mergeCell ref="S28:U28"/>
    <mergeCell ref="S26:U26"/>
    <mergeCell ref="V26:V27"/>
    <mergeCell ref="W26:W27"/>
    <mergeCell ref="X26:X27"/>
    <mergeCell ref="Y26:Y27"/>
    <mergeCell ref="Z26:Z27"/>
    <mergeCell ref="A26:A27"/>
    <mergeCell ref="B26:L26"/>
    <mergeCell ref="A24:A25"/>
    <mergeCell ref="B24:L24"/>
    <mergeCell ref="M24:M25"/>
    <mergeCell ref="N24:N25"/>
    <mergeCell ref="O24:O25"/>
    <mergeCell ref="P24:P25"/>
    <mergeCell ref="Q24:Q25"/>
    <mergeCell ref="Q22:Q23"/>
    <mergeCell ref="R22:R23"/>
    <mergeCell ref="A22:A23"/>
    <mergeCell ref="B22:L22"/>
    <mergeCell ref="M22:M23"/>
    <mergeCell ref="N22:N23"/>
    <mergeCell ref="O22:O23"/>
    <mergeCell ref="P22:P23"/>
    <mergeCell ref="Y19:Y20"/>
    <mergeCell ref="Z19:Z20"/>
    <mergeCell ref="Q26:Q27"/>
    <mergeCell ref="R26:R27"/>
    <mergeCell ref="R24:R25"/>
    <mergeCell ref="Y22:Y23"/>
    <mergeCell ref="Z22:Z23"/>
    <mergeCell ref="AA22:AF22"/>
    <mergeCell ref="S22:U22"/>
    <mergeCell ref="V22:V23"/>
    <mergeCell ref="W22:W23"/>
    <mergeCell ref="X22:X23"/>
    <mergeCell ref="Z24:Z25"/>
    <mergeCell ref="AA24:AF24"/>
    <mergeCell ref="AA19:AF20"/>
    <mergeCell ref="B21:F21"/>
    <mergeCell ref="G21:L21"/>
    <mergeCell ref="P21:R21"/>
    <mergeCell ref="S21:U21"/>
    <mergeCell ref="V21:W21"/>
    <mergeCell ref="AA21:AF21"/>
    <mergeCell ref="S24:U24"/>
    <mergeCell ref="V24:V25"/>
    <mergeCell ref="W24:W25"/>
    <mergeCell ref="X24:X25"/>
    <mergeCell ref="Y24:Y25"/>
    <mergeCell ref="A9:A20"/>
    <mergeCell ref="B9:U10"/>
    <mergeCell ref="V9:W11"/>
    <mergeCell ref="X9:Y12"/>
    <mergeCell ref="Z9:AF11"/>
    <mergeCell ref="B11:L20"/>
    <mergeCell ref="M11:M14"/>
    <mergeCell ref="N11:N18"/>
    <mergeCell ref="O11:O16"/>
    <mergeCell ref="P11:R16"/>
    <mergeCell ref="M15:M18"/>
    <mergeCell ref="O17:O20"/>
    <mergeCell ref="P17:P20"/>
    <mergeCell ref="Q17:Q20"/>
    <mergeCell ref="R17:R20"/>
    <mergeCell ref="M19:M20"/>
    <mergeCell ref="N19:N20"/>
    <mergeCell ref="S11:U20"/>
    <mergeCell ref="V12:W19"/>
    <mergeCell ref="Z12:Z18"/>
    <mergeCell ref="AA12:AF18"/>
    <mergeCell ref="X13:X18"/>
    <mergeCell ref="Y13:Y18"/>
    <mergeCell ref="X19:X20"/>
    <mergeCell ref="A4:Q4"/>
    <mergeCell ref="T4:AF4"/>
    <mergeCell ref="A7:C7"/>
    <mergeCell ref="D7:H7"/>
    <mergeCell ref="I7:L7"/>
    <mergeCell ref="N7:O7"/>
    <mergeCell ref="P7:S7"/>
    <mergeCell ref="T7:W7"/>
    <mergeCell ref="Z7:AD7"/>
    <mergeCell ref="AE7:AF7"/>
  </mergeCells>
  <printOptions horizontalCentered="1"/>
  <pageMargins left="0.25" right="0.25" top="0.25" bottom="0.25" header="0.3" footer="0.3"/>
  <pageSetup paperSize="9" scale="60" fitToHeight="0"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22797-C982-47A4-B0A3-F0E8026F795C}">
  <sheetPr>
    <tabColor rgb="FF00B050"/>
    <pageSetUpPr fitToPage="1"/>
  </sheetPr>
  <dimension ref="A1:AF49"/>
  <sheetViews>
    <sheetView rightToLeft="1" view="pageBreakPreview" topLeftCell="O1" zoomScale="60" zoomScaleNormal="85" workbookViewId="0">
      <selection activeCell="A90" sqref="A90"/>
    </sheetView>
  </sheetViews>
  <sheetFormatPr defaultRowHeight="14.25" x14ac:dyDescent="0.2"/>
  <cols>
    <col min="1" max="4" width="9.5" style="1110" customWidth="1"/>
    <col min="5" max="6" width="6.125" style="1110" customWidth="1"/>
    <col min="7" max="7" width="9.5" style="1110" customWidth="1"/>
    <col min="8" max="13" width="4.25" style="1110" customWidth="1"/>
    <col min="14" max="14" width="6.125" style="1110" customWidth="1"/>
    <col min="15" max="15" width="37.5" style="1110" customWidth="1"/>
    <col min="16" max="20" width="4.25" style="1110" customWidth="1"/>
    <col min="21" max="21" width="6.125" style="1110" customWidth="1"/>
    <col min="22" max="22" width="9.5" style="1110" customWidth="1"/>
    <col min="23" max="26" width="7.375" style="1110" customWidth="1"/>
    <col min="27" max="28" width="11" style="1110" customWidth="1"/>
    <col min="29" max="256" width="8.875" style="1169"/>
    <col min="257" max="260" width="9.5" style="1169" customWidth="1"/>
    <col min="261" max="262" width="6.125" style="1169" customWidth="1"/>
    <col min="263" max="263" width="9.5" style="1169" customWidth="1"/>
    <col min="264" max="269" width="4.25" style="1169" customWidth="1"/>
    <col min="270" max="270" width="6.125" style="1169" customWidth="1"/>
    <col min="271" max="271" width="37.5" style="1169" customWidth="1"/>
    <col min="272" max="276" width="4.25" style="1169" customWidth="1"/>
    <col min="277" max="277" width="6.125" style="1169" customWidth="1"/>
    <col min="278" max="278" width="9.5" style="1169" customWidth="1"/>
    <col min="279" max="282" width="7.375" style="1169" customWidth="1"/>
    <col min="283" max="284" width="11" style="1169" customWidth="1"/>
    <col min="285" max="512" width="8.875" style="1169"/>
    <col min="513" max="516" width="9.5" style="1169" customWidth="1"/>
    <col min="517" max="518" width="6.125" style="1169" customWidth="1"/>
    <col min="519" max="519" width="9.5" style="1169" customWidth="1"/>
    <col min="520" max="525" width="4.25" style="1169" customWidth="1"/>
    <col min="526" max="526" width="6.125" style="1169" customWidth="1"/>
    <col min="527" max="527" width="37.5" style="1169" customWidth="1"/>
    <col min="528" max="532" width="4.25" style="1169" customWidth="1"/>
    <col min="533" max="533" width="6.125" style="1169" customWidth="1"/>
    <col min="534" max="534" width="9.5" style="1169" customWidth="1"/>
    <col min="535" max="538" width="7.375" style="1169" customWidth="1"/>
    <col min="539" max="540" width="11" style="1169" customWidth="1"/>
    <col min="541" max="768" width="8.875" style="1169"/>
    <col min="769" max="772" width="9.5" style="1169" customWidth="1"/>
    <col min="773" max="774" width="6.125" style="1169" customWidth="1"/>
    <col min="775" max="775" width="9.5" style="1169" customWidth="1"/>
    <col min="776" max="781" width="4.25" style="1169" customWidth="1"/>
    <col min="782" max="782" width="6.125" style="1169" customWidth="1"/>
    <col min="783" max="783" width="37.5" style="1169" customWidth="1"/>
    <col min="784" max="788" width="4.25" style="1169" customWidth="1"/>
    <col min="789" max="789" width="6.125" style="1169" customWidth="1"/>
    <col min="790" max="790" width="9.5" style="1169" customWidth="1"/>
    <col min="791" max="794" width="7.375" style="1169" customWidth="1"/>
    <col min="795" max="796" width="11" style="1169" customWidth="1"/>
    <col min="797" max="1024" width="8.875" style="1169"/>
    <col min="1025" max="1028" width="9.5" style="1169" customWidth="1"/>
    <col min="1029" max="1030" width="6.125" style="1169" customWidth="1"/>
    <col min="1031" max="1031" width="9.5" style="1169" customWidth="1"/>
    <col min="1032" max="1037" width="4.25" style="1169" customWidth="1"/>
    <col min="1038" max="1038" width="6.125" style="1169" customWidth="1"/>
    <col min="1039" max="1039" width="37.5" style="1169" customWidth="1"/>
    <col min="1040" max="1044" width="4.25" style="1169" customWidth="1"/>
    <col min="1045" max="1045" width="6.125" style="1169" customWidth="1"/>
    <col min="1046" max="1046" width="9.5" style="1169" customWidth="1"/>
    <col min="1047" max="1050" width="7.375" style="1169" customWidth="1"/>
    <col min="1051" max="1052" width="11" style="1169" customWidth="1"/>
    <col min="1053" max="1280" width="8.875" style="1169"/>
    <col min="1281" max="1284" width="9.5" style="1169" customWidth="1"/>
    <col min="1285" max="1286" width="6.125" style="1169" customWidth="1"/>
    <col min="1287" max="1287" width="9.5" style="1169" customWidth="1"/>
    <col min="1288" max="1293" width="4.25" style="1169" customWidth="1"/>
    <col min="1294" max="1294" width="6.125" style="1169" customWidth="1"/>
    <col min="1295" max="1295" width="37.5" style="1169" customWidth="1"/>
    <col min="1296" max="1300" width="4.25" style="1169" customWidth="1"/>
    <col min="1301" max="1301" width="6.125" style="1169" customWidth="1"/>
    <col min="1302" max="1302" width="9.5" style="1169" customWidth="1"/>
    <col min="1303" max="1306" width="7.375" style="1169" customWidth="1"/>
    <col min="1307" max="1308" width="11" style="1169" customWidth="1"/>
    <col min="1309" max="1536" width="8.875" style="1169"/>
    <col min="1537" max="1540" width="9.5" style="1169" customWidth="1"/>
    <col min="1541" max="1542" width="6.125" style="1169" customWidth="1"/>
    <col min="1543" max="1543" width="9.5" style="1169" customWidth="1"/>
    <col min="1544" max="1549" width="4.25" style="1169" customWidth="1"/>
    <col min="1550" max="1550" width="6.125" style="1169" customWidth="1"/>
    <col min="1551" max="1551" width="37.5" style="1169" customWidth="1"/>
    <col min="1552" max="1556" width="4.25" style="1169" customWidth="1"/>
    <col min="1557" max="1557" width="6.125" style="1169" customWidth="1"/>
    <col min="1558" max="1558" width="9.5" style="1169" customWidth="1"/>
    <col min="1559" max="1562" width="7.375" style="1169" customWidth="1"/>
    <col min="1563" max="1564" width="11" style="1169" customWidth="1"/>
    <col min="1565" max="1792" width="8.875" style="1169"/>
    <col min="1793" max="1796" width="9.5" style="1169" customWidth="1"/>
    <col min="1797" max="1798" width="6.125" style="1169" customWidth="1"/>
    <col min="1799" max="1799" width="9.5" style="1169" customWidth="1"/>
    <col min="1800" max="1805" width="4.25" style="1169" customWidth="1"/>
    <col min="1806" max="1806" width="6.125" style="1169" customWidth="1"/>
    <col min="1807" max="1807" width="37.5" style="1169" customWidth="1"/>
    <col min="1808" max="1812" width="4.25" style="1169" customWidth="1"/>
    <col min="1813" max="1813" width="6.125" style="1169" customWidth="1"/>
    <col min="1814" max="1814" width="9.5" style="1169" customWidth="1"/>
    <col min="1815" max="1818" width="7.375" style="1169" customWidth="1"/>
    <col min="1819" max="1820" width="11" style="1169" customWidth="1"/>
    <col min="1821" max="2048" width="8.875" style="1169"/>
    <col min="2049" max="2052" width="9.5" style="1169" customWidth="1"/>
    <col min="2053" max="2054" width="6.125" style="1169" customWidth="1"/>
    <col min="2055" max="2055" width="9.5" style="1169" customWidth="1"/>
    <col min="2056" max="2061" width="4.25" style="1169" customWidth="1"/>
    <col min="2062" max="2062" width="6.125" style="1169" customWidth="1"/>
    <col min="2063" max="2063" width="37.5" style="1169" customWidth="1"/>
    <col min="2064" max="2068" width="4.25" style="1169" customWidth="1"/>
    <col min="2069" max="2069" width="6.125" style="1169" customWidth="1"/>
    <col min="2070" max="2070" width="9.5" style="1169" customWidth="1"/>
    <col min="2071" max="2074" width="7.375" style="1169" customWidth="1"/>
    <col min="2075" max="2076" width="11" style="1169" customWidth="1"/>
    <col min="2077" max="2304" width="8.875" style="1169"/>
    <col min="2305" max="2308" width="9.5" style="1169" customWidth="1"/>
    <col min="2309" max="2310" width="6.125" style="1169" customWidth="1"/>
    <col min="2311" max="2311" width="9.5" style="1169" customWidth="1"/>
    <col min="2312" max="2317" width="4.25" style="1169" customWidth="1"/>
    <col min="2318" max="2318" width="6.125" style="1169" customWidth="1"/>
    <col min="2319" max="2319" width="37.5" style="1169" customWidth="1"/>
    <col min="2320" max="2324" width="4.25" style="1169" customWidth="1"/>
    <col min="2325" max="2325" width="6.125" style="1169" customWidth="1"/>
    <col min="2326" max="2326" width="9.5" style="1169" customWidth="1"/>
    <col min="2327" max="2330" width="7.375" style="1169" customWidth="1"/>
    <col min="2331" max="2332" width="11" style="1169" customWidth="1"/>
    <col min="2333" max="2560" width="8.875" style="1169"/>
    <col min="2561" max="2564" width="9.5" style="1169" customWidth="1"/>
    <col min="2565" max="2566" width="6.125" style="1169" customWidth="1"/>
    <col min="2567" max="2567" width="9.5" style="1169" customWidth="1"/>
    <col min="2568" max="2573" width="4.25" style="1169" customWidth="1"/>
    <col min="2574" max="2574" width="6.125" style="1169" customWidth="1"/>
    <col min="2575" max="2575" width="37.5" style="1169" customWidth="1"/>
    <col min="2576" max="2580" width="4.25" style="1169" customWidth="1"/>
    <col min="2581" max="2581" width="6.125" style="1169" customWidth="1"/>
    <col min="2582" max="2582" width="9.5" style="1169" customWidth="1"/>
    <col min="2583" max="2586" width="7.375" style="1169" customWidth="1"/>
    <col min="2587" max="2588" width="11" style="1169" customWidth="1"/>
    <col min="2589" max="2816" width="8.875" style="1169"/>
    <col min="2817" max="2820" width="9.5" style="1169" customWidth="1"/>
    <col min="2821" max="2822" width="6.125" style="1169" customWidth="1"/>
    <col min="2823" max="2823" width="9.5" style="1169" customWidth="1"/>
    <col min="2824" max="2829" width="4.25" style="1169" customWidth="1"/>
    <col min="2830" max="2830" width="6.125" style="1169" customWidth="1"/>
    <col min="2831" max="2831" width="37.5" style="1169" customWidth="1"/>
    <col min="2832" max="2836" width="4.25" style="1169" customWidth="1"/>
    <col min="2837" max="2837" width="6.125" style="1169" customWidth="1"/>
    <col min="2838" max="2838" width="9.5" style="1169" customWidth="1"/>
    <col min="2839" max="2842" width="7.375" style="1169" customWidth="1"/>
    <col min="2843" max="2844" width="11" style="1169" customWidth="1"/>
    <col min="2845" max="3072" width="8.875" style="1169"/>
    <col min="3073" max="3076" width="9.5" style="1169" customWidth="1"/>
    <col min="3077" max="3078" width="6.125" style="1169" customWidth="1"/>
    <col min="3079" max="3079" width="9.5" style="1169" customWidth="1"/>
    <col min="3080" max="3085" width="4.25" style="1169" customWidth="1"/>
    <col min="3086" max="3086" width="6.125" style="1169" customWidth="1"/>
    <col min="3087" max="3087" width="37.5" style="1169" customWidth="1"/>
    <col min="3088" max="3092" width="4.25" style="1169" customWidth="1"/>
    <col min="3093" max="3093" width="6.125" style="1169" customWidth="1"/>
    <col min="3094" max="3094" width="9.5" style="1169" customWidth="1"/>
    <col min="3095" max="3098" width="7.375" style="1169" customWidth="1"/>
    <col min="3099" max="3100" width="11" style="1169" customWidth="1"/>
    <col min="3101" max="3328" width="8.875" style="1169"/>
    <col min="3329" max="3332" width="9.5" style="1169" customWidth="1"/>
    <col min="3333" max="3334" width="6.125" style="1169" customWidth="1"/>
    <col min="3335" max="3335" width="9.5" style="1169" customWidth="1"/>
    <col min="3336" max="3341" width="4.25" style="1169" customWidth="1"/>
    <col min="3342" max="3342" width="6.125" style="1169" customWidth="1"/>
    <col min="3343" max="3343" width="37.5" style="1169" customWidth="1"/>
    <col min="3344" max="3348" width="4.25" style="1169" customWidth="1"/>
    <col min="3349" max="3349" width="6.125" style="1169" customWidth="1"/>
    <col min="3350" max="3350" width="9.5" style="1169" customWidth="1"/>
    <col min="3351" max="3354" width="7.375" style="1169" customWidth="1"/>
    <col min="3355" max="3356" width="11" style="1169" customWidth="1"/>
    <col min="3357" max="3584" width="8.875" style="1169"/>
    <col min="3585" max="3588" width="9.5" style="1169" customWidth="1"/>
    <col min="3589" max="3590" width="6.125" style="1169" customWidth="1"/>
    <col min="3591" max="3591" width="9.5" style="1169" customWidth="1"/>
    <col min="3592" max="3597" width="4.25" style="1169" customWidth="1"/>
    <col min="3598" max="3598" width="6.125" style="1169" customWidth="1"/>
    <col min="3599" max="3599" width="37.5" style="1169" customWidth="1"/>
    <col min="3600" max="3604" width="4.25" style="1169" customWidth="1"/>
    <col min="3605" max="3605" width="6.125" style="1169" customWidth="1"/>
    <col min="3606" max="3606" width="9.5" style="1169" customWidth="1"/>
    <col min="3607" max="3610" width="7.375" style="1169" customWidth="1"/>
    <col min="3611" max="3612" width="11" style="1169" customWidth="1"/>
    <col min="3613" max="3840" width="8.875" style="1169"/>
    <col min="3841" max="3844" width="9.5" style="1169" customWidth="1"/>
    <col min="3845" max="3846" width="6.125" style="1169" customWidth="1"/>
    <col min="3847" max="3847" width="9.5" style="1169" customWidth="1"/>
    <col min="3848" max="3853" width="4.25" style="1169" customWidth="1"/>
    <col min="3854" max="3854" width="6.125" style="1169" customWidth="1"/>
    <col min="3855" max="3855" width="37.5" style="1169" customWidth="1"/>
    <col min="3856" max="3860" width="4.25" style="1169" customWidth="1"/>
    <col min="3861" max="3861" width="6.125" style="1169" customWidth="1"/>
    <col min="3862" max="3862" width="9.5" style="1169" customWidth="1"/>
    <col min="3863" max="3866" width="7.375" style="1169" customWidth="1"/>
    <col min="3867" max="3868" width="11" style="1169" customWidth="1"/>
    <col min="3869" max="4096" width="8.875" style="1169"/>
    <col min="4097" max="4100" width="9.5" style="1169" customWidth="1"/>
    <col min="4101" max="4102" width="6.125" style="1169" customWidth="1"/>
    <col min="4103" max="4103" width="9.5" style="1169" customWidth="1"/>
    <col min="4104" max="4109" width="4.25" style="1169" customWidth="1"/>
    <col min="4110" max="4110" width="6.125" style="1169" customWidth="1"/>
    <col min="4111" max="4111" width="37.5" style="1169" customWidth="1"/>
    <col min="4112" max="4116" width="4.25" style="1169" customWidth="1"/>
    <col min="4117" max="4117" width="6.125" style="1169" customWidth="1"/>
    <col min="4118" max="4118" width="9.5" style="1169" customWidth="1"/>
    <col min="4119" max="4122" width="7.375" style="1169" customWidth="1"/>
    <col min="4123" max="4124" width="11" style="1169" customWidth="1"/>
    <col min="4125" max="4352" width="8.875" style="1169"/>
    <col min="4353" max="4356" width="9.5" style="1169" customWidth="1"/>
    <col min="4357" max="4358" width="6.125" style="1169" customWidth="1"/>
    <col min="4359" max="4359" width="9.5" style="1169" customWidth="1"/>
    <col min="4360" max="4365" width="4.25" style="1169" customWidth="1"/>
    <col min="4366" max="4366" width="6.125" style="1169" customWidth="1"/>
    <col min="4367" max="4367" width="37.5" style="1169" customWidth="1"/>
    <col min="4368" max="4372" width="4.25" style="1169" customWidth="1"/>
    <col min="4373" max="4373" width="6.125" style="1169" customWidth="1"/>
    <col min="4374" max="4374" width="9.5" style="1169" customWidth="1"/>
    <col min="4375" max="4378" width="7.375" style="1169" customWidth="1"/>
    <col min="4379" max="4380" width="11" style="1169" customWidth="1"/>
    <col min="4381" max="4608" width="8.875" style="1169"/>
    <col min="4609" max="4612" width="9.5" style="1169" customWidth="1"/>
    <col min="4613" max="4614" width="6.125" style="1169" customWidth="1"/>
    <col min="4615" max="4615" width="9.5" style="1169" customWidth="1"/>
    <col min="4616" max="4621" width="4.25" style="1169" customWidth="1"/>
    <col min="4622" max="4622" width="6.125" style="1169" customWidth="1"/>
    <col min="4623" max="4623" width="37.5" style="1169" customWidth="1"/>
    <col min="4624" max="4628" width="4.25" style="1169" customWidth="1"/>
    <col min="4629" max="4629" width="6.125" style="1169" customWidth="1"/>
    <col min="4630" max="4630" width="9.5" style="1169" customWidth="1"/>
    <col min="4631" max="4634" width="7.375" style="1169" customWidth="1"/>
    <col min="4635" max="4636" width="11" style="1169" customWidth="1"/>
    <col min="4637" max="4864" width="8.875" style="1169"/>
    <col min="4865" max="4868" width="9.5" style="1169" customWidth="1"/>
    <col min="4869" max="4870" width="6.125" style="1169" customWidth="1"/>
    <col min="4871" max="4871" width="9.5" style="1169" customWidth="1"/>
    <col min="4872" max="4877" width="4.25" style="1169" customWidth="1"/>
    <col min="4878" max="4878" width="6.125" style="1169" customWidth="1"/>
    <col min="4879" max="4879" width="37.5" style="1169" customWidth="1"/>
    <col min="4880" max="4884" width="4.25" style="1169" customWidth="1"/>
    <col min="4885" max="4885" width="6.125" style="1169" customWidth="1"/>
    <col min="4886" max="4886" width="9.5" style="1169" customWidth="1"/>
    <col min="4887" max="4890" width="7.375" style="1169" customWidth="1"/>
    <col min="4891" max="4892" width="11" style="1169" customWidth="1"/>
    <col min="4893" max="5120" width="8.875" style="1169"/>
    <col min="5121" max="5124" width="9.5" style="1169" customWidth="1"/>
    <col min="5125" max="5126" width="6.125" style="1169" customWidth="1"/>
    <col min="5127" max="5127" width="9.5" style="1169" customWidth="1"/>
    <col min="5128" max="5133" width="4.25" style="1169" customWidth="1"/>
    <col min="5134" max="5134" width="6.125" style="1169" customWidth="1"/>
    <col min="5135" max="5135" width="37.5" style="1169" customWidth="1"/>
    <col min="5136" max="5140" width="4.25" style="1169" customWidth="1"/>
    <col min="5141" max="5141" width="6.125" style="1169" customWidth="1"/>
    <col min="5142" max="5142" width="9.5" style="1169" customWidth="1"/>
    <col min="5143" max="5146" width="7.375" style="1169" customWidth="1"/>
    <col min="5147" max="5148" width="11" style="1169" customWidth="1"/>
    <col min="5149" max="5376" width="8.875" style="1169"/>
    <col min="5377" max="5380" width="9.5" style="1169" customWidth="1"/>
    <col min="5381" max="5382" width="6.125" style="1169" customWidth="1"/>
    <col min="5383" max="5383" width="9.5" style="1169" customWidth="1"/>
    <col min="5384" max="5389" width="4.25" style="1169" customWidth="1"/>
    <col min="5390" max="5390" width="6.125" style="1169" customWidth="1"/>
    <col min="5391" max="5391" width="37.5" style="1169" customWidth="1"/>
    <col min="5392" max="5396" width="4.25" style="1169" customWidth="1"/>
    <col min="5397" max="5397" width="6.125" style="1169" customWidth="1"/>
    <col min="5398" max="5398" width="9.5" style="1169" customWidth="1"/>
    <col min="5399" max="5402" width="7.375" style="1169" customWidth="1"/>
    <col min="5403" max="5404" width="11" style="1169" customWidth="1"/>
    <col min="5405" max="5632" width="8.875" style="1169"/>
    <col min="5633" max="5636" width="9.5" style="1169" customWidth="1"/>
    <col min="5637" max="5638" width="6.125" style="1169" customWidth="1"/>
    <col min="5639" max="5639" width="9.5" style="1169" customWidth="1"/>
    <col min="5640" max="5645" width="4.25" style="1169" customWidth="1"/>
    <col min="5646" max="5646" width="6.125" style="1169" customWidth="1"/>
    <col min="5647" max="5647" width="37.5" style="1169" customWidth="1"/>
    <col min="5648" max="5652" width="4.25" style="1169" customWidth="1"/>
    <col min="5653" max="5653" width="6.125" style="1169" customWidth="1"/>
    <col min="5654" max="5654" width="9.5" style="1169" customWidth="1"/>
    <col min="5655" max="5658" width="7.375" style="1169" customWidth="1"/>
    <col min="5659" max="5660" width="11" style="1169" customWidth="1"/>
    <col min="5661" max="5888" width="8.875" style="1169"/>
    <col min="5889" max="5892" width="9.5" style="1169" customWidth="1"/>
    <col min="5893" max="5894" width="6.125" style="1169" customWidth="1"/>
    <col min="5895" max="5895" width="9.5" style="1169" customWidth="1"/>
    <col min="5896" max="5901" width="4.25" style="1169" customWidth="1"/>
    <col min="5902" max="5902" width="6.125" style="1169" customWidth="1"/>
    <col min="5903" max="5903" width="37.5" style="1169" customWidth="1"/>
    <col min="5904" max="5908" width="4.25" style="1169" customWidth="1"/>
    <col min="5909" max="5909" width="6.125" style="1169" customWidth="1"/>
    <col min="5910" max="5910" width="9.5" style="1169" customWidth="1"/>
    <col min="5911" max="5914" width="7.375" style="1169" customWidth="1"/>
    <col min="5915" max="5916" width="11" style="1169" customWidth="1"/>
    <col min="5917" max="6144" width="8.875" style="1169"/>
    <col min="6145" max="6148" width="9.5" style="1169" customWidth="1"/>
    <col min="6149" max="6150" width="6.125" style="1169" customWidth="1"/>
    <col min="6151" max="6151" width="9.5" style="1169" customWidth="1"/>
    <col min="6152" max="6157" width="4.25" style="1169" customWidth="1"/>
    <col min="6158" max="6158" width="6.125" style="1169" customWidth="1"/>
    <col min="6159" max="6159" width="37.5" style="1169" customWidth="1"/>
    <col min="6160" max="6164" width="4.25" style="1169" customWidth="1"/>
    <col min="6165" max="6165" width="6.125" style="1169" customWidth="1"/>
    <col min="6166" max="6166" width="9.5" style="1169" customWidth="1"/>
    <col min="6167" max="6170" width="7.375" style="1169" customWidth="1"/>
    <col min="6171" max="6172" width="11" style="1169" customWidth="1"/>
    <col min="6173" max="6400" width="8.875" style="1169"/>
    <col min="6401" max="6404" width="9.5" style="1169" customWidth="1"/>
    <col min="6405" max="6406" width="6.125" style="1169" customWidth="1"/>
    <col min="6407" max="6407" width="9.5" style="1169" customWidth="1"/>
    <col min="6408" max="6413" width="4.25" style="1169" customWidth="1"/>
    <col min="6414" max="6414" width="6.125" style="1169" customWidth="1"/>
    <col min="6415" max="6415" width="37.5" style="1169" customWidth="1"/>
    <col min="6416" max="6420" width="4.25" style="1169" customWidth="1"/>
    <col min="6421" max="6421" width="6.125" style="1169" customWidth="1"/>
    <col min="6422" max="6422" width="9.5" style="1169" customWidth="1"/>
    <col min="6423" max="6426" width="7.375" style="1169" customWidth="1"/>
    <col min="6427" max="6428" width="11" style="1169" customWidth="1"/>
    <col min="6429" max="6656" width="8.875" style="1169"/>
    <col min="6657" max="6660" width="9.5" style="1169" customWidth="1"/>
    <col min="6661" max="6662" width="6.125" style="1169" customWidth="1"/>
    <col min="6663" max="6663" width="9.5" style="1169" customWidth="1"/>
    <col min="6664" max="6669" width="4.25" style="1169" customWidth="1"/>
    <col min="6670" max="6670" width="6.125" style="1169" customWidth="1"/>
    <col min="6671" max="6671" width="37.5" style="1169" customWidth="1"/>
    <col min="6672" max="6676" width="4.25" style="1169" customWidth="1"/>
    <col min="6677" max="6677" width="6.125" style="1169" customWidth="1"/>
    <col min="6678" max="6678" width="9.5" style="1169" customWidth="1"/>
    <col min="6679" max="6682" width="7.375" style="1169" customWidth="1"/>
    <col min="6683" max="6684" width="11" style="1169" customWidth="1"/>
    <col min="6685" max="6912" width="8.875" style="1169"/>
    <col min="6913" max="6916" width="9.5" style="1169" customWidth="1"/>
    <col min="6917" max="6918" width="6.125" style="1169" customWidth="1"/>
    <col min="6919" max="6919" width="9.5" style="1169" customWidth="1"/>
    <col min="6920" max="6925" width="4.25" style="1169" customWidth="1"/>
    <col min="6926" max="6926" width="6.125" style="1169" customWidth="1"/>
    <col min="6927" max="6927" width="37.5" style="1169" customWidth="1"/>
    <col min="6928" max="6932" width="4.25" style="1169" customWidth="1"/>
    <col min="6933" max="6933" width="6.125" style="1169" customWidth="1"/>
    <col min="6934" max="6934" width="9.5" style="1169" customWidth="1"/>
    <col min="6935" max="6938" width="7.375" style="1169" customWidth="1"/>
    <col min="6939" max="6940" width="11" style="1169" customWidth="1"/>
    <col min="6941" max="7168" width="8.875" style="1169"/>
    <col min="7169" max="7172" width="9.5" style="1169" customWidth="1"/>
    <col min="7173" max="7174" width="6.125" style="1169" customWidth="1"/>
    <col min="7175" max="7175" width="9.5" style="1169" customWidth="1"/>
    <col min="7176" max="7181" width="4.25" style="1169" customWidth="1"/>
    <col min="7182" max="7182" width="6.125" style="1169" customWidth="1"/>
    <col min="7183" max="7183" width="37.5" style="1169" customWidth="1"/>
    <col min="7184" max="7188" width="4.25" style="1169" customWidth="1"/>
    <col min="7189" max="7189" width="6.125" style="1169" customWidth="1"/>
    <col min="7190" max="7190" width="9.5" style="1169" customWidth="1"/>
    <col min="7191" max="7194" width="7.375" style="1169" customWidth="1"/>
    <col min="7195" max="7196" width="11" style="1169" customWidth="1"/>
    <col min="7197" max="7424" width="8.875" style="1169"/>
    <col min="7425" max="7428" width="9.5" style="1169" customWidth="1"/>
    <col min="7429" max="7430" width="6.125" style="1169" customWidth="1"/>
    <col min="7431" max="7431" width="9.5" style="1169" customWidth="1"/>
    <col min="7432" max="7437" width="4.25" style="1169" customWidth="1"/>
    <col min="7438" max="7438" width="6.125" style="1169" customWidth="1"/>
    <col min="7439" max="7439" width="37.5" style="1169" customWidth="1"/>
    <col min="7440" max="7444" width="4.25" style="1169" customWidth="1"/>
    <col min="7445" max="7445" width="6.125" style="1169" customWidth="1"/>
    <col min="7446" max="7446" width="9.5" style="1169" customWidth="1"/>
    <col min="7447" max="7450" width="7.375" style="1169" customWidth="1"/>
    <col min="7451" max="7452" width="11" style="1169" customWidth="1"/>
    <col min="7453" max="7680" width="8.875" style="1169"/>
    <col min="7681" max="7684" width="9.5" style="1169" customWidth="1"/>
    <col min="7685" max="7686" width="6.125" style="1169" customWidth="1"/>
    <col min="7687" max="7687" width="9.5" style="1169" customWidth="1"/>
    <col min="7688" max="7693" width="4.25" style="1169" customWidth="1"/>
    <col min="7694" max="7694" width="6.125" style="1169" customWidth="1"/>
    <col min="7695" max="7695" width="37.5" style="1169" customWidth="1"/>
    <col min="7696" max="7700" width="4.25" style="1169" customWidth="1"/>
    <col min="7701" max="7701" width="6.125" style="1169" customWidth="1"/>
    <col min="7702" max="7702" width="9.5" style="1169" customWidth="1"/>
    <col min="7703" max="7706" width="7.375" style="1169" customWidth="1"/>
    <col min="7707" max="7708" width="11" style="1169" customWidth="1"/>
    <col min="7709" max="7936" width="8.875" style="1169"/>
    <col min="7937" max="7940" width="9.5" style="1169" customWidth="1"/>
    <col min="7941" max="7942" width="6.125" style="1169" customWidth="1"/>
    <col min="7943" max="7943" width="9.5" style="1169" customWidth="1"/>
    <col min="7944" max="7949" width="4.25" style="1169" customWidth="1"/>
    <col min="7950" max="7950" width="6.125" style="1169" customWidth="1"/>
    <col min="7951" max="7951" width="37.5" style="1169" customWidth="1"/>
    <col min="7952" max="7956" width="4.25" style="1169" customWidth="1"/>
    <col min="7957" max="7957" width="6.125" style="1169" customWidth="1"/>
    <col min="7958" max="7958" width="9.5" style="1169" customWidth="1"/>
    <col min="7959" max="7962" width="7.375" style="1169" customWidth="1"/>
    <col min="7963" max="7964" width="11" style="1169" customWidth="1"/>
    <col min="7965" max="8192" width="8.875" style="1169"/>
    <col min="8193" max="8196" width="9.5" style="1169" customWidth="1"/>
    <col min="8197" max="8198" width="6.125" style="1169" customWidth="1"/>
    <col min="8199" max="8199" width="9.5" style="1169" customWidth="1"/>
    <col min="8200" max="8205" width="4.25" style="1169" customWidth="1"/>
    <col min="8206" max="8206" width="6.125" style="1169" customWidth="1"/>
    <col min="8207" max="8207" width="37.5" style="1169" customWidth="1"/>
    <col min="8208" max="8212" width="4.25" style="1169" customWidth="1"/>
    <col min="8213" max="8213" width="6.125" style="1169" customWidth="1"/>
    <col min="8214" max="8214" width="9.5" style="1169" customWidth="1"/>
    <col min="8215" max="8218" width="7.375" style="1169" customWidth="1"/>
    <col min="8219" max="8220" width="11" style="1169" customWidth="1"/>
    <col min="8221" max="8448" width="8.875" style="1169"/>
    <col min="8449" max="8452" width="9.5" style="1169" customWidth="1"/>
    <col min="8453" max="8454" width="6.125" style="1169" customWidth="1"/>
    <col min="8455" max="8455" width="9.5" style="1169" customWidth="1"/>
    <col min="8456" max="8461" width="4.25" style="1169" customWidth="1"/>
    <col min="8462" max="8462" width="6.125" style="1169" customWidth="1"/>
    <col min="8463" max="8463" width="37.5" style="1169" customWidth="1"/>
    <col min="8464" max="8468" width="4.25" style="1169" customWidth="1"/>
    <col min="8469" max="8469" width="6.125" style="1169" customWidth="1"/>
    <col min="8470" max="8470" width="9.5" style="1169" customWidth="1"/>
    <col min="8471" max="8474" width="7.375" style="1169" customWidth="1"/>
    <col min="8475" max="8476" width="11" style="1169" customWidth="1"/>
    <col min="8477" max="8704" width="8.875" style="1169"/>
    <col min="8705" max="8708" width="9.5" style="1169" customWidth="1"/>
    <col min="8709" max="8710" width="6.125" style="1169" customWidth="1"/>
    <col min="8711" max="8711" width="9.5" style="1169" customWidth="1"/>
    <col min="8712" max="8717" width="4.25" style="1169" customWidth="1"/>
    <col min="8718" max="8718" width="6.125" style="1169" customWidth="1"/>
    <col min="8719" max="8719" width="37.5" style="1169" customWidth="1"/>
    <col min="8720" max="8724" width="4.25" style="1169" customWidth="1"/>
    <col min="8725" max="8725" width="6.125" style="1169" customWidth="1"/>
    <col min="8726" max="8726" width="9.5" style="1169" customWidth="1"/>
    <col min="8727" max="8730" width="7.375" style="1169" customWidth="1"/>
    <col min="8731" max="8732" width="11" style="1169" customWidth="1"/>
    <col min="8733" max="8960" width="8.875" style="1169"/>
    <col min="8961" max="8964" width="9.5" style="1169" customWidth="1"/>
    <col min="8965" max="8966" width="6.125" style="1169" customWidth="1"/>
    <col min="8967" max="8967" width="9.5" style="1169" customWidth="1"/>
    <col min="8968" max="8973" width="4.25" style="1169" customWidth="1"/>
    <col min="8974" max="8974" width="6.125" style="1169" customWidth="1"/>
    <col min="8975" max="8975" width="37.5" style="1169" customWidth="1"/>
    <col min="8976" max="8980" width="4.25" style="1169" customWidth="1"/>
    <col min="8981" max="8981" width="6.125" style="1169" customWidth="1"/>
    <col min="8982" max="8982" width="9.5" style="1169" customWidth="1"/>
    <col min="8983" max="8986" width="7.375" style="1169" customWidth="1"/>
    <col min="8987" max="8988" width="11" style="1169" customWidth="1"/>
    <col min="8989" max="9216" width="8.875" style="1169"/>
    <col min="9217" max="9220" width="9.5" style="1169" customWidth="1"/>
    <col min="9221" max="9222" width="6.125" style="1169" customWidth="1"/>
    <col min="9223" max="9223" width="9.5" style="1169" customWidth="1"/>
    <col min="9224" max="9229" width="4.25" style="1169" customWidth="1"/>
    <col min="9230" max="9230" width="6.125" style="1169" customWidth="1"/>
    <col min="9231" max="9231" width="37.5" style="1169" customWidth="1"/>
    <col min="9232" max="9236" width="4.25" style="1169" customWidth="1"/>
    <col min="9237" max="9237" width="6.125" style="1169" customWidth="1"/>
    <col min="9238" max="9238" width="9.5" style="1169" customWidth="1"/>
    <col min="9239" max="9242" width="7.375" style="1169" customWidth="1"/>
    <col min="9243" max="9244" width="11" style="1169" customWidth="1"/>
    <col min="9245" max="9472" width="8.875" style="1169"/>
    <col min="9473" max="9476" width="9.5" style="1169" customWidth="1"/>
    <col min="9477" max="9478" width="6.125" style="1169" customWidth="1"/>
    <col min="9479" max="9479" width="9.5" style="1169" customWidth="1"/>
    <col min="9480" max="9485" width="4.25" style="1169" customWidth="1"/>
    <col min="9486" max="9486" width="6.125" style="1169" customWidth="1"/>
    <col min="9487" max="9487" width="37.5" style="1169" customWidth="1"/>
    <col min="9488" max="9492" width="4.25" style="1169" customWidth="1"/>
    <col min="9493" max="9493" width="6.125" style="1169" customWidth="1"/>
    <col min="9494" max="9494" width="9.5" style="1169" customWidth="1"/>
    <col min="9495" max="9498" width="7.375" style="1169" customWidth="1"/>
    <col min="9499" max="9500" width="11" style="1169" customWidth="1"/>
    <col min="9501" max="9728" width="8.875" style="1169"/>
    <col min="9729" max="9732" width="9.5" style="1169" customWidth="1"/>
    <col min="9733" max="9734" width="6.125" style="1169" customWidth="1"/>
    <col min="9735" max="9735" width="9.5" style="1169" customWidth="1"/>
    <col min="9736" max="9741" width="4.25" style="1169" customWidth="1"/>
    <col min="9742" max="9742" width="6.125" style="1169" customWidth="1"/>
    <col min="9743" max="9743" width="37.5" style="1169" customWidth="1"/>
    <col min="9744" max="9748" width="4.25" style="1169" customWidth="1"/>
    <col min="9749" max="9749" width="6.125" style="1169" customWidth="1"/>
    <col min="9750" max="9750" width="9.5" style="1169" customWidth="1"/>
    <col min="9751" max="9754" width="7.375" style="1169" customWidth="1"/>
    <col min="9755" max="9756" width="11" style="1169" customWidth="1"/>
    <col min="9757" max="9984" width="8.875" style="1169"/>
    <col min="9985" max="9988" width="9.5" style="1169" customWidth="1"/>
    <col min="9989" max="9990" width="6.125" style="1169" customWidth="1"/>
    <col min="9991" max="9991" width="9.5" style="1169" customWidth="1"/>
    <col min="9992" max="9997" width="4.25" style="1169" customWidth="1"/>
    <col min="9998" max="9998" width="6.125" style="1169" customWidth="1"/>
    <col min="9999" max="9999" width="37.5" style="1169" customWidth="1"/>
    <col min="10000" max="10004" width="4.25" style="1169" customWidth="1"/>
    <col min="10005" max="10005" width="6.125" style="1169" customWidth="1"/>
    <col min="10006" max="10006" width="9.5" style="1169" customWidth="1"/>
    <col min="10007" max="10010" width="7.375" style="1169" customWidth="1"/>
    <col min="10011" max="10012" width="11" style="1169" customWidth="1"/>
    <col min="10013" max="10240" width="8.875" style="1169"/>
    <col min="10241" max="10244" width="9.5" style="1169" customWidth="1"/>
    <col min="10245" max="10246" width="6.125" style="1169" customWidth="1"/>
    <col min="10247" max="10247" width="9.5" style="1169" customWidth="1"/>
    <col min="10248" max="10253" width="4.25" style="1169" customWidth="1"/>
    <col min="10254" max="10254" width="6.125" style="1169" customWidth="1"/>
    <col min="10255" max="10255" width="37.5" style="1169" customWidth="1"/>
    <col min="10256" max="10260" width="4.25" style="1169" customWidth="1"/>
    <col min="10261" max="10261" width="6.125" style="1169" customWidth="1"/>
    <col min="10262" max="10262" width="9.5" style="1169" customWidth="1"/>
    <col min="10263" max="10266" width="7.375" style="1169" customWidth="1"/>
    <col min="10267" max="10268" width="11" style="1169" customWidth="1"/>
    <col min="10269" max="10496" width="8.875" style="1169"/>
    <col min="10497" max="10500" width="9.5" style="1169" customWidth="1"/>
    <col min="10501" max="10502" width="6.125" style="1169" customWidth="1"/>
    <col min="10503" max="10503" width="9.5" style="1169" customWidth="1"/>
    <col min="10504" max="10509" width="4.25" style="1169" customWidth="1"/>
    <col min="10510" max="10510" width="6.125" style="1169" customWidth="1"/>
    <col min="10511" max="10511" width="37.5" style="1169" customWidth="1"/>
    <col min="10512" max="10516" width="4.25" style="1169" customWidth="1"/>
    <col min="10517" max="10517" width="6.125" style="1169" customWidth="1"/>
    <col min="10518" max="10518" width="9.5" style="1169" customWidth="1"/>
    <col min="10519" max="10522" width="7.375" style="1169" customWidth="1"/>
    <col min="10523" max="10524" width="11" style="1169" customWidth="1"/>
    <col min="10525" max="10752" width="8.875" style="1169"/>
    <col min="10753" max="10756" width="9.5" style="1169" customWidth="1"/>
    <col min="10757" max="10758" width="6.125" style="1169" customWidth="1"/>
    <col min="10759" max="10759" width="9.5" style="1169" customWidth="1"/>
    <col min="10760" max="10765" width="4.25" style="1169" customWidth="1"/>
    <col min="10766" max="10766" width="6.125" style="1169" customWidth="1"/>
    <col min="10767" max="10767" width="37.5" style="1169" customWidth="1"/>
    <col min="10768" max="10772" width="4.25" style="1169" customWidth="1"/>
    <col min="10773" max="10773" width="6.125" style="1169" customWidth="1"/>
    <col min="10774" max="10774" width="9.5" style="1169" customWidth="1"/>
    <col min="10775" max="10778" width="7.375" style="1169" customWidth="1"/>
    <col min="10779" max="10780" width="11" style="1169" customWidth="1"/>
    <col min="10781" max="11008" width="8.875" style="1169"/>
    <col min="11009" max="11012" width="9.5" style="1169" customWidth="1"/>
    <col min="11013" max="11014" width="6.125" style="1169" customWidth="1"/>
    <col min="11015" max="11015" width="9.5" style="1169" customWidth="1"/>
    <col min="11016" max="11021" width="4.25" style="1169" customWidth="1"/>
    <col min="11022" max="11022" width="6.125" style="1169" customWidth="1"/>
    <col min="11023" max="11023" width="37.5" style="1169" customWidth="1"/>
    <col min="11024" max="11028" width="4.25" style="1169" customWidth="1"/>
    <col min="11029" max="11029" width="6.125" style="1169" customWidth="1"/>
    <col min="11030" max="11030" width="9.5" style="1169" customWidth="1"/>
    <col min="11031" max="11034" width="7.375" style="1169" customWidth="1"/>
    <col min="11035" max="11036" width="11" style="1169" customWidth="1"/>
    <col min="11037" max="11264" width="8.875" style="1169"/>
    <col min="11265" max="11268" width="9.5" style="1169" customWidth="1"/>
    <col min="11269" max="11270" width="6.125" style="1169" customWidth="1"/>
    <col min="11271" max="11271" width="9.5" style="1169" customWidth="1"/>
    <col min="11272" max="11277" width="4.25" style="1169" customWidth="1"/>
    <col min="11278" max="11278" width="6.125" style="1169" customWidth="1"/>
    <col min="11279" max="11279" width="37.5" style="1169" customWidth="1"/>
    <col min="11280" max="11284" width="4.25" style="1169" customWidth="1"/>
    <col min="11285" max="11285" width="6.125" style="1169" customWidth="1"/>
    <col min="11286" max="11286" width="9.5" style="1169" customWidth="1"/>
    <col min="11287" max="11290" width="7.375" style="1169" customWidth="1"/>
    <col min="11291" max="11292" width="11" style="1169" customWidth="1"/>
    <col min="11293" max="11520" width="8.875" style="1169"/>
    <col min="11521" max="11524" width="9.5" style="1169" customWidth="1"/>
    <col min="11525" max="11526" width="6.125" style="1169" customWidth="1"/>
    <col min="11527" max="11527" width="9.5" style="1169" customWidth="1"/>
    <col min="11528" max="11533" width="4.25" style="1169" customWidth="1"/>
    <col min="11534" max="11534" width="6.125" style="1169" customWidth="1"/>
    <col min="11535" max="11535" width="37.5" style="1169" customWidth="1"/>
    <col min="11536" max="11540" width="4.25" style="1169" customWidth="1"/>
    <col min="11541" max="11541" width="6.125" style="1169" customWidth="1"/>
    <col min="11542" max="11542" width="9.5" style="1169" customWidth="1"/>
    <col min="11543" max="11546" width="7.375" style="1169" customWidth="1"/>
    <col min="11547" max="11548" width="11" style="1169" customWidth="1"/>
    <col min="11549" max="11776" width="8.875" style="1169"/>
    <col min="11777" max="11780" width="9.5" style="1169" customWidth="1"/>
    <col min="11781" max="11782" width="6.125" style="1169" customWidth="1"/>
    <col min="11783" max="11783" width="9.5" style="1169" customWidth="1"/>
    <col min="11784" max="11789" width="4.25" style="1169" customWidth="1"/>
    <col min="11790" max="11790" width="6.125" style="1169" customWidth="1"/>
    <col min="11791" max="11791" width="37.5" style="1169" customWidth="1"/>
    <col min="11792" max="11796" width="4.25" style="1169" customWidth="1"/>
    <col min="11797" max="11797" width="6.125" style="1169" customWidth="1"/>
    <col min="11798" max="11798" width="9.5" style="1169" customWidth="1"/>
    <col min="11799" max="11802" width="7.375" style="1169" customWidth="1"/>
    <col min="11803" max="11804" width="11" style="1169" customWidth="1"/>
    <col min="11805" max="12032" width="8.875" style="1169"/>
    <col min="12033" max="12036" width="9.5" style="1169" customWidth="1"/>
    <col min="12037" max="12038" width="6.125" style="1169" customWidth="1"/>
    <col min="12039" max="12039" width="9.5" style="1169" customWidth="1"/>
    <col min="12040" max="12045" width="4.25" style="1169" customWidth="1"/>
    <col min="12046" max="12046" width="6.125" style="1169" customWidth="1"/>
    <col min="12047" max="12047" width="37.5" style="1169" customWidth="1"/>
    <col min="12048" max="12052" width="4.25" style="1169" customWidth="1"/>
    <col min="12053" max="12053" width="6.125" style="1169" customWidth="1"/>
    <col min="12054" max="12054" width="9.5" style="1169" customWidth="1"/>
    <col min="12055" max="12058" width="7.375" style="1169" customWidth="1"/>
    <col min="12059" max="12060" width="11" style="1169" customWidth="1"/>
    <col min="12061" max="12288" width="8.875" style="1169"/>
    <col min="12289" max="12292" width="9.5" style="1169" customWidth="1"/>
    <col min="12293" max="12294" width="6.125" style="1169" customWidth="1"/>
    <col min="12295" max="12295" width="9.5" style="1169" customWidth="1"/>
    <col min="12296" max="12301" width="4.25" style="1169" customWidth="1"/>
    <col min="12302" max="12302" width="6.125" style="1169" customWidth="1"/>
    <col min="12303" max="12303" width="37.5" style="1169" customWidth="1"/>
    <col min="12304" max="12308" width="4.25" style="1169" customWidth="1"/>
    <col min="12309" max="12309" width="6.125" style="1169" customWidth="1"/>
    <col min="12310" max="12310" width="9.5" style="1169" customWidth="1"/>
    <col min="12311" max="12314" width="7.375" style="1169" customWidth="1"/>
    <col min="12315" max="12316" width="11" style="1169" customWidth="1"/>
    <col min="12317" max="12544" width="8.875" style="1169"/>
    <col min="12545" max="12548" width="9.5" style="1169" customWidth="1"/>
    <col min="12549" max="12550" width="6.125" style="1169" customWidth="1"/>
    <col min="12551" max="12551" width="9.5" style="1169" customWidth="1"/>
    <col min="12552" max="12557" width="4.25" style="1169" customWidth="1"/>
    <col min="12558" max="12558" width="6.125" style="1169" customWidth="1"/>
    <col min="12559" max="12559" width="37.5" style="1169" customWidth="1"/>
    <col min="12560" max="12564" width="4.25" style="1169" customWidth="1"/>
    <col min="12565" max="12565" width="6.125" style="1169" customWidth="1"/>
    <col min="12566" max="12566" width="9.5" style="1169" customWidth="1"/>
    <col min="12567" max="12570" width="7.375" style="1169" customWidth="1"/>
    <col min="12571" max="12572" width="11" style="1169" customWidth="1"/>
    <col min="12573" max="12800" width="8.875" style="1169"/>
    <col min="12801" max="12804" width="9.5" style="1169" customWidth="1"/>
    <col min="12805" max="12806" width="6.125" style="1169" customWidth="1"/>
    <col min="12807" max="12807" width="9.5" style="1169" customWidth="1"/>
    <col min="12808" max="12813" width="4.25" style="1169" customWidth="1"/>
    <col min="12814" max="12814" width="6.125" style="1169" customWidth="1"/>
    <col min="12815" max="12815" width="37.5" style="1169" customWidth="1"/>
    <col min="12816" max="12820" width="4.25" style="1169" customWidth="1"/>
    <col min="12821" max="12821" width="6.125" style="1169" customWidth="1"/>
    <col min="12822" max="12822" width="9.5" style="1169" customWidth="1"/>
    <col min="12823" max="12826" width="7.375" style="1169" customWidth="1"/>
    <col min="12827" max="12828" width="11" style="1169" customWidth="1"/>
    <col min="12829" max="13056" width="8.875" style="1169"/>
    <col min="13057" max="13060" width="9.5" style="1169" customWidth="1"/>
    <col min="13061" max="13062" width="6.125" style="1169" customWidth="1"/>
    <col min="13063" max="13063" width="9.5" style="1169" customWidth="1"/>
    <col min="13064" max="13069" width="4.25" style="1169" customWidth="1"/>
    <col min="13070" max="13070" width="6.125" style="1169" customWidth="1"/>
    <col min="13071" max="13071" width="37.5" style="1169" customWidth="1"/>
    <col min="13072" max="13076" width="4.25" style="1169" customWidth="1"/>
    <col min="13077" max="13077" width="6.125" style="1169" customWidth="1"/>
    <col min="13078" max="13078" width="9.5" style="1169" customWidth="1"/>
    <col min="13079" max="13082" width="7.375" style="1169" customWidth="1"/>
    <col min="13083" max="13084" width="11" style="1169" customWidth="1"/>
    <col min="13085" max="13312" width="8.875" style="1169"/>
    <col min="13313" max="13316" width="9.5" style="1169" customWidth="1"/>
    <col min="13317" max="13318" width="6.125" style="1169" customWidth="1"/>
    <col min="13319" max="13319" width="9.5" style="1169" customWidth="1"/>
    <col min="13320" max="13325" width="4.25" style="1169" customWidth="1"/>
    <col min="13326" max="13326" width="6.125" style="1169" customWidth="1"/>
    <col min="13327" max="13327" width="37.5" style="1169" customWidth="1"/>
    <col min="13328" max="13332" width="4.25" style="1169" customWidth="1"/>
    <col min="13333" max="13333" width="6.125" style="1169" customWidth="1"/>
    <col min="13334" max="13334" width="9.5" style="1169" customWidth="1"/>
    <col min="13335" max="13338" width="7.375" style="1169" customWidth="1"/>
    <col min="13339" max="13340" width="11" style="1169" customWidth="1"/>
    <col min="13341" max="13568" width="8.875" style="1169"/>
    <col min="13569" max="13572" width="9.5" style="1169" customWidth="1"/>
    <col min="13573" max="13574" width="6.125" style="1169" customWidth="1"/>
    <col min="13575" max="13575" width="9.5" style="1169" customWidth="1"/>
    <col min="13576" max="13581" width="4.25" style="1169" customWidth="1"/>
    <col min="13582" max="13582" width="6.125" style="1169" customWidth="1"/>
    <col min="13583" max="13583" width="37.5" style="1169" customWidth="1"/>
    <col min="13584" max="13588" width="4.25" style="1169" customWidth="1"/>
    <col min="13589" max="13589" width="6.125" style="1169" customWidth="1"/>
    <col min="13590" max="13590" width="9.5" style="1169" customWidth="1"/>
    <col min="13591" max="13594" width="7.375" style="1169" customWidth="1"/>
    <col min="13595" max="13596" width="11" style="1169" customWidth="1"/>
    <col min="13597" max="13824" width="8.875" style="1169"/>
    <col min="13825" max="13828" width="9.5" style="1169" customWidth="1"/>
    <col min="13829" max="13830" width="6.125" style="1169" customWidth="1"/>
    <col min="13831" max="13831" width="9.5" style="1169" customWidth="1"/>
    <col min="13832" max="13837" width="4.25" style="1169" customWidth="1"/>
    <col min="13838" max="13838" width="6.125" style="1169" customWidth="1"/>
    <col min="13839" max="13839" width="37.5" style="1169" customWidth="1"/>
    <col min="13840" max="13844" width="4.25" style="1169" customWidth="1"/>
    <col min="13845" max="13845" width="6.125" style="1169" customWidth="1"/>
    <col min="13846" max="13846" width="9.5" style="1169" customWidth="1"/>
    <col min="13847" max="13850" width="7.375" style="1169" customWidth="1"/>
    <col min="13851" max="13852" width="11" style="1169" customWidth="1"/>
    <col min="13853" max="14080" width="8.875" style="1169"/>
    <col min="14081" max="14084" width="9.5" style="1169" customWidth="1"/>
    <col min="14085" max="14086" width="6.125" style="1169" customWidth="1"/>
    <col min="14087" max="14087" width="9.5" style="1169" customWidth="1"/>
    <col min="14088" max="14093" width="4.25" style="1169" customWidth="1"/>
    <col min="14094" max="14094" width="6.125" style="1169" customWidth="1"/>
    <col min="14095" max="14095" width="37.5" style="1169" customWidth="1"/>
    <col min="14096" max="14100" width="4.25" style="1169" customWidth="1"/>
    <col min="14101" max="14101" width="6.125" style="1169" customWidth="1"/>
    <col min="14102" max="14102" width="9.5" style="1169" customWidth="1"/>
    <col min="14103" max="14106" width="7.375" style="1169" customWidth="1"/>
    <col min="14107" max="14108" width="11" style="1169" customWidth="1"/>
    <col min="14109" max="14336" width="8.875" style="1169"/>
    <col min="14337" max="14340" width="9.5" style="1169" customWidth="1"/>
    <col min="14341" max="14342" width="6.125" style="1169" customWidth="1"/>
    <col min="14343" max="14343" width="9.5" style="1169" customWidth="1"/>
    <col min="14344" max="14349" width="4.25" style="1169" customWidth="1"/>
    <col min="14350" max="14350" width="6.125" style="1169" customWidth="1"/>
    <col min="14351" max="14351" width="37.5" style="1169" customWidth="1"/>
    <col min="14352" max="14356" width="4.25" style="1169" customWidth="1"/>
    <col min="14357" max="14357" width="6.125" style="1169" customWidth="1"/>
    <col min="14358" max="14358" width="9.5" style="1169" customWidth="1"/>
    <col min="14359" max="14362" width="7.375" style="1169" customWidth="1"/>
    <col min="14363" max="14364" width="11" style="1169" customWidth="1"/>
    <col min="14365" max="14592" width="8.875" style="1169"/>
    <col min="14593" max="14596" width="9.5" style="1169" customWidth="1"/>
    <col min="14597" max="14598" width="6.125" style="1169" customWidth="1"/>
    <col min="14599" max="14599" width="9.5" style="1169" customWidth="1"/>
    <col min="14600" max="14605" width="4.25" style="1169" customWidth="1"/>
    <col min="14606" max="14606" width="6.125" style="1169" customWidth="1"/>
    <col min="14607" max="14607" width="37.5" style="1169" customWidth="1"/>
    <col min="14608" max="14612" width="4.25" style="1169" customWidth="1"/>
    <col min="14613" max="14613" width="6.125" style="1169" customWidth="1"/>
    <col min="14614" max="14614" width="9.5" style="1169" customWidth="1"/>
    <col min="14615" max="14618" width="7.375" style="1169" customWidth="1"/>
    <col min="14619" max="14620" width="11" style="1169" customWidth="1"/>
    <col min="14621" max="14848" width="8.875" style="1169"/>
    <col min="14849" max="14852" width="9.5" style="1169" customWidth="1"/>
    <col min="14853" max="14854" width="6.125" style="1169" customWidth="1"/>
    <col min="14855" max="14855" width="9.5" style="1169" customWidth="1"/>
    <col min="14856" max="14861" width="4.25" style="1169" customWidth="1"/>
    <col min="14862" max="14862" width="6.125" style="1169" customWidth="1"/>
    <col min="14863" max="14863" width="37.5" style="1169" customWidth="1"/>
    <col min="14864" max="14868" width="4.25" style="1169" customWidth="1"/>
    <col min="14869" max="14869" width="6.125" style="1169" customWidth="1"/>
    <col min="14870" max="14870" width="9.5" style="1169" customWidth="1"/>
    <col min="14871" max="14874" width="7.375" style="1169" customWidth="1"/>
    <col min="14875" max="14876" width="11" style="1169" customWidth="1"/>
    <col min="14877" max="15104" width="8.875" style="1169"/>
    <col min="15105" max="15108" width="9.5" style="1169" customWidth="1"/>
    <col min="15109" max="15110" width="6.125" style="1169" customWidth="1"/>
    <col min="15111" max="15111" width="9.5" style="1169" customWidth="1"/>
    <col min="15112" max="15117" width="4.25" style="1169" customWidth="1"/>
    <col min="15118" max="15118" width="6.125" style="1169" customWidth="1"/>
    <col min="15119" max="15119" width="37.5" style="1169" customWidth="1"/>
    <col min="15120" max="15124" width="4.25" style="1169" customWidth="1"/>
    <col min="15125" max="15125" width="6.125" style="1169" customWidth="1"/>
    <col min="15126" max="15126" width="9.5" style="1169" customWidth="1"/>
    <col min="15127" max="15130" width="7.375" style="1169" customWidth="1"/>
    <col min="15131" max="15132" width="11" style="1169" customWidth="1"/>
    <col min="15133" max="15360" width="8.875" style="1169"/>
    <col min="15361" max="15364" width="9.5" style="1169" customWidth="1"/>
    <col min="15365" max="15366" width="6.125" style="1169" customWidth="1"/>
    <col min="15367" max="15367" width="9.5" style="1169" customWidth="1"/>
    <col min="15368" max="15373" width="4.25" style="1169" customWidth="1"/>
    <col min="15374" max="15374" width="6.125" style="1169" customWidth="1"/>
    <col min="15375" max="15375" width="37.5" style="1169" customWidth="1"/>
    <col min="15376" max="15380" width="4.25" style="1169" customWidth="1"/>
    <col min="15381" max="15381" width="6.125" style="1169" customWidth="1"/>
    <col min="15382" max="15382" width="9.5" style="1169" customWidth="1"/>
    <col min="15383" max="15386" width="7.375" style="1169" customWidth="1"/>
    <col min="15387" max="15388" width="11" style="1169" customWidth="1"/>
    <col min="15389" max="15616" width="8.875" style="1169"/>
    <col min="15617" max="15620" width="9.5" style="1169" customWidth="1"/>
    <col min="15621" max="15622" width="6.125" style="1169" customWidth="1"/>
    <col min="15623" max="15623" width="9.5" style="1169" customWidth="1"/>
    <col min="15624" max="15629" width="4.25" style="1169" customWidth="1"/>
    <col min="15630" max="15630" width="6.125" style="1169" customWidth="1"/>
    <col min="15631" max="15631" width="37.5" style="1169" customWidth="1"/>
    <col min="15632" max="15636" width="4.25" style="1169" customWidth="1"/>
    <col min="15637" max="15637" width="6.125" style="1169" customWidth="1"/>
    <col min="15638" max="15638" width="9.5" style="1169" customWidth="1"/>
    <col min="15639" max="15642" width="7.375" style="1169" customWidth="1"/>
    <col min="15643" max="15644" width="11" style="1169" customWidth="1"/>
    <col min="15645" max="15872" width="8.875" style="1169"/>
    <col min="15873" max="15876" width="9.5" style="1169" customWidth="1"/>
    <col min="15877" max="15878" width="6.125" style="1169" customWidth="1"/>
    <col min="15879" max="15879" width="9.5" style="1169" customWidth="1"/>
    <col min="15880" max="15885" width="4.25" style="1169" customWidth="1"/>
    <col min="15886" max="15886" width="6.125" style="1169" customWidth="1"/>
    <col min="15887" max="15887" width="37.5" style="1169" customWidth="1"/>
    <col min="15888" max="15892" width="4.25" style="1169" customWidth="1"/>
    <col min="15893" max="15893" width="6.125" style="1169" customWidth="1"/>
    <col min="15894" max="15894" width="9.5" style="1169" customWidth="1"/>
    <col min="15895" max="15898" width="7.375" style="1169" customWidth="1"/>
    <col min="15899" max="15900" width="11" style="1169" customWidth="1"/>
    <col min="15901" max="16128" width="8.875" style="1169"/>
    <col min="16129" max="16132" width="9.5" style="1169" customWidth="1"/>
    <col min="16133" max="16134" width="6.125" style="1169" customWidth="1"/>
    <col min="16135" max="16135" width="9.5" style="1169" customWidth="1"/>
    <col min="16136" max="16141" width="4.25" style="1169" customWidth="1"/>
    <col min="16142" max="16142" width="6.125" style="1169" customWidth="1"/>
    <col min="16143" max="16143" width="37.5" style="1169" customWidth="1"/>
    <col min="16144" max="16148" width="4.25" style="1169" customWidth="1"/>
    <col min="16149" max="16149" width="6.125" style="1169" customWidth="1"/>
    <col min="16150" max="16150" width="9.5" style="1169" customWidth="1"/>
    <col min="16151" max="16154" width="7.375" style="1169" customWidth="1"/>
    <col min="16155" max="16156" width="11" style="1169" customWidth="1"/>
    <col min="16157" max="16384" width="8.875" style="1169"/>
  </cols>
  <sheetData>
    <row r="1" spans="1:32" s="1109" customFormat="1" ht="31.5" customHeight="1" x14ac:dyDescent="0.2">
      <c r="A1" s="1110"/>
      <c r="B1" s="1110"/>
      <c r="C1" s="1110"/>
      <c r="D1" s="1110"/>
      <c r="E1" s="1110"/>
      <c r="F1" s="1110"/>
      <c r="G1" s="1110"/>
      <c r="H1" s="1110"/>
      <c r="I1" s="1110"/>
      <c r="J1" s="1110"/>
      <c r="K1" s="1110"/>
      <c r="L1" s="1110"/>
      <c r="M1" s="1110"/>
      <c r="N1" s="1110"/>
      <c r="O1" s="1110"/>
      <c r="P1" s="1110"/>
      <c r="Q1" s="1110"/>
      <c r="R1" s="1110"/>
      <c r="S1" s="1110"/>
      <c r="T1" s="1110"/>
      <c r="U1" s="1110"/>
      <c r="V1" s="1110"/>
      <c r="W1" s="2010" t="s">
        <v>1367</v>
      </c>
      <c r="X1" s="2010"/>
      <c r="Y1" s="1110"/>
      <c r="Z1" s="1110"/>
      <c r="AA1" s="1110"/>
      <c r="AB1" s="1110"/>
    </row>
    <row r="2" spans="1:32" s="1109" customFormat="1" ht="31.5" customHeight="1" x14ac:dyDescent="0.2">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row>
    <row r="3" spans="1:32" s="1109" customFormat="1" ht="18" customHeight="1" x14ac:dyDescent="0.2">
      <c r="A3" s="1110"/>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row>
    <row r="4" spans="1:32" s="1109" customFormat="1" ht="30.75" customHeight="1" x14ac:dyDescent="0.2">
      <c r="A4" s="1205"/>
      <c r="B4" s="1205"/>
      <c r="C4" s="1205"/>
      <c r="D4" s="1205"/>
      <c r="E4" s="1205"/>
      <c r="F4" s="1205"/>
      <c r="G4" s="1205"/>
      <c r="H4" s="1205"/>
      <c r="I4" s="1205"/>
      <c r="J4" s="1205"/>
      <c r="K4" s="1205"/>
      <c r="L4" s="1205"/>
      <c r="M4" s="1205"/>
      <c r="N4" s="1205"/>
      <c r="O4" s="1205"/>
      <c r="P4" s="1205"/>
      <c r="Q4" s="1205"/>
      <c r="R4" s="1205"/>
      <c r="S4" s="1205"/>
      <c r="T4" s="1262"/>
      <c r="U4" s="1262"/>
      <c r="V4" s="1262"/>
      <c r="W4" s="1262"/>
      <c r="X4" s="1262"/>
      <c r="Y4" s="1262"/>
      <c r="Z4" s="1262"/>
      <c r="AA4" s="1262"/>
      <c r="AB4" s="1262"/>
      <c r="AC4" s="1262"/>
      <c r="AD4" s="1262"/>
      <c r="AE4" s="1262"/>
      <c r="AF4" s="1262"/>
    </row>
    <row r="5" spans="1:32" s="1110" customFormat="1" ht="18" customHeight="1" x14ac:dyDescent="0.2"/>
    <row r="6" spans="1:32" s="1110" customFormat="1" ht="10.5" customHeight="1" thickBot="1" x14ac:dyDescent="0.25"/>
    <row r="7" spans="1:32" s="1111" customFormat="1" ht="15" customHeight="1" x14ac:dyDescent="0.2">
      <c r="A7" s="2266" t="s">
        <v>1540</v>
      </c>
      <c r="B7" s="2278"/>
      <c r="C7" s="2278"/>
      <c r="D7" s="2278"/>
      <c r="E7" s="2278"/>
      <c r="F7" s="2278"/>
      <c r="G7" s="2278"/>
      <c r="H7" s="2278"/>
      <c r="I7" s="2278"/>
      <c r="J7" s="2278"/>
      <c r="K7" s="2278"/>
      <c r="L7" s="2278"/>
      <c r="M7" s="2278"/>
      <c r="N7" s="2278"/>
      <c r="O7" s="2278"/>
      <c r="P7" s="2278"/>
      <c r="Q7" s="2278"/>
      <c r="R7" s="2278"/>
      <c r="S7" s="2278"/>
      <c r="T7" s="2278"/>
      <c r="U7" s="2278"/>
      <c r="V7" s="2278"/>
      <c r="W7" s="2266" t="s">
        <v>1541</v>
      </c>
      <c r="X7" s="2278"/>
      <c r="Y7" s="2278"/>
      <c r="Z7" s="2267"/>
      <c r="AA7" s="2272" t="s">
        <v>1368</v>
      </c>
      <c r="AB7" s="2273"/>
    </row>
    <row r="8" spans="1:32" s="1111" customFormat="1" ht="15" customHeight="1" x14ac:dyDescent="0.2">
      <c r="A8" s="2270"/>
      <c r="B8" s="2280"/>
      <c r="C8" s="2280"/>
      <c r="D8" s="2280"/>
      <c r="E8" s="2280"/>
      <c r="F8" s="2280"/>
      <c r="G8" s="2280"/>
      <c r="H8" s="2280"/>
      <c r="I8" s="2280"/>
      <c r="J8" s="2280"/>
      <c r="K8" s="2280"/>
      <c r="L8" s="2280"/>
      <c r="M8" s="2280"/>
      <c r="N8" s="2280"/>
      <c r="O8" s="2280"/>
      <c r="P8" s="2280"/>
      <c r="Q8" s="2280"/>
      <c r="R8" s="2280"/>
      <c r="S8" s="2280"/>
      <c r="T8" s="2280"/>
      <c r="U8" s="2280"/>
      <c r="V8" s="2280"/>
      <c r="W8" s="2268"/>
      <c r="X8" s="2279"/>
      <c r="Y8" s="2279"/>
      <c r="Z8" s="2269"/>
      <c r="AA8" s="2274"/>
      <c r="AB8" s="2275"/>
    </row>
    <row r="9" spans="1:32" s="1111" customFormat="1" ht="15" customHeight="1" x14ac:dyDescent="0.2">
      <c r="A9" s="2376" t="s">
        <v>1369</v>
      </c>
      <c r="B9" s="2377" t="s">
        <v>1466</v>
      </c>
      <c r="C9" s="2294" t="s">
        <v>1620</v>
      </c>
      <c r="D9" s="2377" t="s">
        <v>1370</v>
      </c>
      <c r="E9" s="2379"/>
      <c r="F9" s="2380"/>
      <c r="G9" s="2294" t="s">
        <v>1371</v>
      </c>
      <c r="H9" s="2295" t="s">
        <v>1565</v>
      </c>
      <c r="I9" s="2282"/>
      <c r="J9" s="2282"/>
      <c r="K9" s="2282"/>
      <c r="L9" s="2282"/>
      <c r="M9" s="2282"/>
      <c r="N9" s="2283"/>
      <c r="O9" s="2294" t="s">
        <v>1718</v>
      </c>
      <c r="P9" s="2295" t="s">
        <v>1730</v>
      </c>
      <c r="Q9" s="2282"/>
      <c r="R9" s="2282"/>
      <c r="S9" s="2282"/>
      <c r="T9" s="2282"/>
      <c r="U9" s="2283"/>
      <c r="V9" s="2295" t="s">
        <v>1633</v>
      </c>
      <c r="W9" s="2270"/>
      <c r="X9" s="2280"/>
      <c r="Y9" s="2280"/>
      <c r="Z9" s="2271"/>
      <c r="AA9" s="2274"/>
      <c r="AB9" s="2275"/>
    </row>
    <row r="10" spans="1:32" s="1111" customFormat="1" ht="15" customHeight="1" x14ac:dyDescent="0.2">
      <c r="A10" s="2316"/>
      <c r="B10" s="2378"/>
      <c r="C10" s="2293"/>
      <c r="D10" s="2378"/>
      <c r="E10" s="2381"/>
      <c r="F10" s="2382"/>
      <c r="G10" s="2293"/>
      <c r="H10" s="2296"/>
      <c r="I10" s="2285"/>
      <c r="J10" s="2285"/>
      <c r="K10" s="2285"/>
      <c r="L10" s="2285"/>
      <c r="M10" s="2285"/>
      <c r="N10" s="2286"/>
      <c r="O10" s="2293"/>
      <c r="P10" s="2296"/>
      <c r="Q10" s="2285"/>
      <c r="R10" s="2285"/>
      <c r="S10" s="2285"/>
      <c r="T10" s="2285"/>
      <c r="U10" s="2286"/>
      <c r="V10" s="2296"/>
      <c r="W10" s="2281" t="s">
        <v>1372</v>
      </c>
      <c r="X10" s="2283"/>
      <c r="Y10" s="2295" t="s">
        <v>1373</v>
      </c>
      <c r="Z10" s="2398"/>
      <c r="AA10" s="2276"/>
      <c r="AB10" s="2277"/>
    </row>
    <row r="11" spans="1:32" s="1111" customFormat="1" ht="15" customHeight="1" x14ac:dyDescent="0.2">
      <c r="A11" s="2316"/>
      <c r="B11" s="2378"/>
      <c r="C11" s="2293"/>
      <c r="D11" s="2384" t="s">
        <v>1617</v>
      </c>
      <c r="E11" s="2295" t="s">
        <v>1374</v>
      </c>
      <c r="F11" s="2283"/>
      <c r="G11" s="2293"/>
      <c r="H11" s="2296"/>
      <c r="I11" s="2285"/>
      <c r="J11" s="2285"/>
      <c r="K11" s="2285"/>
      <c r="L11" s="2285"/>
      <c r="M11" s="2285"/>
      <c r="N11" s="2286"/>
      <c r="O11" s="2293"/>
      <c r="P11" s="2296"/>
      <c r="Q11" s="2285"/>
      <c r="R11" s="2285"/>
      <c r="S11" s="2285"/>
      <c r="T11" s="2285"/>
      <c r="U11" s="2286"/>
      <c r="V11" s="2296"/>
      <c r="W11" s="2284"/>
      <c r="X11" s="2286"/>
      <c r="Y11" s="2296"/>
      <c r="Z11" s="2311"/>
      <c r="AA11" s="2376" t="s">
        <v>1664</v>
      </c>
      <c r="AB11" s="2383" t="s">
        <v>1665</v>
      </c>
    </row>
    <row r="12" spans="1:32" s="1111" customFormat="1" ht="15" customHeight="1" x14ac:dyDescent="0.2">
      <c r="A12" s="2316"/>
      <c r="B12" s="2378"/>
      <c r="C12" s="2293"/>
      <c r="D12" s="2385"/>
      <c r="E12" s="2296"/>
      <c r="F12" s="2286"/>
      <c r="G12" s="2293"/>
      <c r="H12" s="2296"/>
      <c r="I12" s="2285"/>
      <c r="J12" s="2285"/>
      <c r="K12" s="2285"/>
      <c r="L12" s="2285"/>
      <c r="M12" s="2285"/>
      <c r="N12" s="2286"/>
      <c r="O12" s="2293"/>
      <c r="P12" s="2296"/>
      <c r="Q12" s="2285"/>
      <c r="R12" s="2285"/>
      <c r="S12" s="2285"/>
      <c r="T12" s="2285"/>
      <c r="U12" s="2286"/>
      <c r="V12" s="2296"/>
      <c r="W12" s="2284"/>
      <c r="X12" s="2286"/>
      <c r="Y12" s="2296"/>
      <c r="Z12" s="2311"/>
      <c r="AA12" s="2316"/>
      <c r="AB12" s="2317"/>
    </row>
    <row r="13" spans="1:32" s="1111" customFormat="1" ht="15" customHeight="1" x14ac:dyDescent="0.2">
      <c r="A13" s="2284"/>
      <c r="B13" s="2384" t="s">
        <v>1375</v>
      </c>
      <c r="C13" s="2293"/>
      <c r="D13" s="2385"/>
      <c r="E13" s="2296"/>
      <c r="F13" s="2286"/>
      <c r="G13" s="2293"/>
      <c r="H13" s="2296"/>
      <c r="I13" s="2285"/>
      <c r="J13" s="2285"/>
      <c r="K13" s="2285"/>
      <c r="L13" s="2285"/>
      <c r="M13" s="2285"/>
      <c r="N13" s="2286"/>
      <c r="O13" s="2293"/>
      <c r="P13" s="2296"/>
      <c r="Q13" s="2285"/>
      <c r="R13" s="2285"/>
      <c r="S13" s="2285"/>
      <c r="T13" s="2285"/>
      <c r="U13" s="2286"/>
      <c r="V13" s="2296"/>
      <c r="W13" s="1286" t="s">
        <v>1376</v>
      </c>
      <c r="X13" s="1287" t="s">
        <v>1377</v>
      </c>
      <c r="Y13" s="1288" t="s">
        <v>1376</v>
      </c>
      <c r="Z13" s="1289" t="s">
        <v>1377</v>
      </c>
      <c r="AA13" s="2316"/>
      <c r="AB13" s="2317"/>
    </row>
    <row r="14" spans="1:32" s="1111" customFormat="1" ht="15" customHeight="1" x14ac:dyDescent="0.2">
      <c r="A14" s="2284"/>
      <c r="B14" s="2385"/>
      <c r="C14" s="2293"/>
      <c r="D14" s="2385"/>
      <c r="E14" s="2296"/>
      <c r="F14" s="2286"/>
      <c r="G14" s="2293"/>
      <c r="H14" s="2296"/>
      <c r="I14" s="2285"/>
      <c r="J14" s="2285"/>
      <c r="K14" s="2285"/>
      <c r="L14" s="2285"/>
      <c r="M14" s="2285"/>
      <c r="N14" s="2286"/>
      <c r="O14" s="2293"/>
      <c r="P14" s="2296"/>
      <c r="Q14" s="2285"/>
      <c r="R14" s="2285"/>
      <c r="S14" s="2285"/>
      <c r="T14" s="2285"/>
      <c r="U14" s="2286"/>
      <c r="V14" s="2296"/>
      <c r="W14" s="1290" t="s">
        <v>1378</v>
      </c>
      <c r="X14" s="1291" t="s">
        <v>1379</v>
      </c>
      <c r="Y14" s="1292" t="s">
        <v>1378</v>
      </c>
      <c r="Z14" s="1293" t="s">
        <v>1379</v>
      </c>
      <c r="AA14" s="2316"/>
      <c r="AB14" s="2317"/>
    </row>
    <row r="15" spans="1:32" s="1111" customFormat="1" ht="15" customHeight="1" x14ac:dyDescent="0.2">
      <c r="A15" s="2284"/>
      <c r="B15" s="2385"/>
      <c r="C15" s="2293"/>
      <c r="D15" s="2385"/>
      <c r="E15" s="2296"/>
      <c r="F15" s="2286"/>
      <c r="G15" s="2293"/>
      <c r="H15" s="2296"/>
      <c r="I15" s="2285"/>
      <c r="J15" s="2285"/>
      <c r="K15" s="2285"/>
      <c r="L15" s="2285"/>
      <c r="M15" s="2285"/>
      <c r="N15" s="2286"/>
      <c r="O15" s="2293"/>
      <c r="P15" s="2296"/>
      <c r="Q15" s="2285"/>
      <c r="R15" s="2285"/>
      <c r="S15" s="2285"/>
      <c r="T15" s="2285"/>
      <c r="U15" s="2286"/>
      <c r="V15" s="2296"/>
      <c r="W15" s="2387" t="s">
        <v>1380</v>
      </c>
      <c r="X15" s="2308" t="s">
        <v>1381</v>
      </c>
      <c r="Y15" s="2390" t="s">
        <v>1380</v>
      </c>
      <c r="Z15" s="2393" t="s">
        <v>1381</v>
      </c>
      <c r="AA15" s="2316"/>
      <c r="AB15" s="2317"/>
    </row>
    <row r="16" spans="1:32" s="1111" customFormat="1" ht="15" customHeight="1" x14ac:dyDescent="0.2">
      <c r="A16" s="2284"/>
      <c r="B16" s="2385"/>
      <c r="C16" s="2293"/>
      <c r="D16" s="2385"/>
      <c r="E16" s="2296"/>
      <c r="F16" s="2286"/>
      <c r="G16" s="2293"/>
      <c r="H16" s="2296"/>
      <c r="I16" s="2285"/>
      <c r="J16" s="2285"/>
      <c r="K16" s="2285"/>
      <c r="L16" s="2285"/>
      <c r="M16" s="2285"/>
      <c r="N16" s="2286"/>
      <c r="O16" s="2293"/>
      <c r="P16" s="2296"/>
      <c r="Q16" s="2285"/>
      <c r="R16" s="2285"/>
      <c r="S16" s="2285"/>
      <c r="T16" s="2285"/>
      <c r="U16" s="2286"/>
      <c r="V16" s="2296"/>
      <c r="W16" s="2388"/>
      <c r="X16" s="2309"/>
      <c r="Y16" s="2391"/>
      <c r="Z16" s="2394"/>
      <c r="AA16" s="2316"/>
      <c r="AB16" s="2317"/>
    </row>
    <row r="17" spans="1:28" s="1111" customFormat="1" ht="15" customHeight="1" x14ac:dyDescent="0.2">
      <c r="A17" s="2333" t="s">
        <v>1382</v>
      </c>
      <c r="B17" s="2385"/>
      <c r="C17" s="2300" t="s">
        <v>1383</v>
      </c>
      <c r="D17" s="2300" t="s">
        <v>1384</v>
      </c>
      <c r="E17" s="2296"/>
      <c r="F17" s="2286"/>
      <c r="G17" s="2300" t="s">
        <v>1385</v>
      </c>
      <c r="H17" s="2296"/>
      <c r="I17" s="2285"/>
      <c r="J17" s="2285"/>
      <c r="K17" s="2285"/>
      <c r="L17" s="2285"/>
      <c r="M17" s="2285"/>
      <c r="N17" s="2286"/>
      <c r="O17" s="2300"/>
      <c r="P17" s="2296"/>
      <c r="Q17" s="2285"/>
      <c r="R17" s="2285"/>
      <c r="S17" s="2285"/>
      <c r="T17" s="2285"/>
      <c r="U17" s="2286"/>
      <c r="V17" s="2396" t="s">
        <v>1386</v>
      </c>
      <c r="W17" s="2388"/>
      <c r="X17" s="2309"/>
      <c r="Y17" s="2391"/>
      <c r="Z17" s="2394"/>
      <c r="AA17" s="2318" t="s">
        <v>1387</v>
      </c>
      <c r="AB17" s="2399" t="s">
        <v>1388</v>
      </c>
    </row>
    <row r="18" spans="1:28" s="1111" customFormat="1" ht="15" customHeight="1" thickBot="1" x14ac:dyDescent="0.25">
      <c r="A18" s="2334"/>
      <c r="B18" s="2386"/>
      <c r="C18" s="2301"/>
      <c r="D18" s="2301"/>
      <c r="E18" s="2312"/>
      <c r="F18" s="2289"/>
      <c r="G18" s="2301"/>
      <c r="H18" s="2312"/>
      <c r="I18" s="2288"/>
      <c r="J18" s="2288"/>
      <c r="K18" s="2288"/>
      <c r="L18" s="2288"/>
      <c r="M18" s="2288"/>
      <c r="N18" s="2289"/>
      <c r="O18" s="2301"/>
      <c r="P18" s="2312"/>
      <c r="Q18" s="2288"/>
      <c r="R18" s="2288"/>
      <c r="S18" s="2288"/>
      <c r="T18" s="2288"/>
      <c r="U18" s="2289"/>
      <c r="V18" s="2397"/>
      <c r="W18" s="2389"/>
      <c r="X18" s="2310"/>
      <c r="Y18" s="2392"/>
      <c r="Z18" s="2395"/>
      <c r="AA18" s="2319"/>
      <c r="AB18" s="2400"/>
    </row>
    <row r="19" spans="1:28" s="1111" customFormat="1" ht="16.5" customHeight="1" thickBot="1" x14ac:dyDescent="0.25">
      <c r="A19" s="1273">
        <v>13</v>
      </c>
      <c r="B19" s="1269">
        <v>14</v>
      </c>
      <c r="C19" s="1269">
        <v>15</v>
      </c>
      <c r="D19" s="1269">
        <v>16</v>
      </c>
      <c r="E19" s="2322">
        <v>17</v>
      </c>
      <c r="F19" s="2321"/>
      <c r="G19" s="1269">
        <v>18</v>
      </c>
      <c r="H19" s="2322">
        <v>19</v>
      </c>
      <c r="I19" s="2320"/>
      <c r="J19" s="2320"/>
      <c r="K19" s="2320"/>
      <c r="L19" s="2320"/>
      <c r="M19" s="2320"/>
      <c r="N19" s="2321"/>
      <c r="O19" s="1269">
        <v>20</v>
      </c>
      <c r="P19" s="2322">
        <v>21</v>
      </c>
      <c r="Q19" s="2320"/>
      <c r="R19" s="2320"/>
      <c r="S19" s="2320"/>
      <c r="T19" s="2320"/>
      <c r="U19" s="2321"/>
      <c r="V19" s="1270">
        <v>22</v>
      </c>
      <c r="W19" s="1294">
        <v>23</v>
      </c>
      <c r="X19" s="1295">
        <v>24</v>
      </c>
      <c r="Y19" s="1296">
        <v>25</v>
      </c>
      <c r="Z19" s="1297">
        <v>26</v>
      </c>
      <c r="AA19" s="1271">
        <v>27</v>
      </c>
      <c r="AB19" s="1298">
        <v>28</v>
      </c>
    </row>
    <row r="20" spans="1:28" s="1111" customFormat="1" ht="21.6" customHeight="1" x14ac:dyDescent="0.2">
      <c r="A20" s="2336"/>
      <c r="B20" s="2353"/>
      <c r="C20" s="2353"/>
      <c r="D20" s="2353"/>
      <c r="E20" s="2120"/>
      <c r="F20" s="2153"/>
      <c r="G20" s="2353"/>
      <c r="H20" s="2338"/>
      <c r="I20" s="2339"/>
      <c r="J20" s="2339"/>
      <c r="K20" s="2339"/>
      <c r="L20" s="2339"/>
      <c r="M20" s="2339"/>
      <c r="N20" s="2403"/>
      <c r="O20" s="2404"/>
      <c r="P20" s="2338"/>
      <c r="Q20" s="2339"/>
      <c r="R20" s="2339"/>
      <c r="S20" s="2339"/>
      <c r="T20" s="2339"/>
      <c r="U20" s="2403"/>
      <c r="V20" s="2354"/>
      <c r="W20" s="2342"/>
      <c r="X20" s="2153"/>
      <c r="Y20" s="2120"/>
      <c r="Z20" s="2343"/>
      <c r="AA20" s="2344"/>
      <c r="AB20" s="2401"/>
    </row>
    <row r="21" spans="1:28" s="1111" customFormat="1" ht="19.149999999999999" customHeight="1" x14ac:dyDescent="0.2">
      <c r="A21" s="2337"/>
      <c r="B21" s="2349"/>
      <c r="C21" s="2349"/>
      <c r="D21" s="2349"/>
      <c r="E21" s="2121"/>
      <c r="F21" s="2154"/>
      <c r="G21" s="2349"/>
      <c r="H21" s="1278"/>
      <c r="I21" s="1275"/>
      <c r="J21" s="1275"/>
      <c r="K21" s="1275"/>
      <c r="L21" s="1275"/>
      <c r="M21" s="1275"/>
      <c r="N21" s="1299"/>
      <c r="O21" s="2405"/>
      <c r="P21" s="1278"/>
      <c r="Q21" s="1275"/>
      <c r="R21" s="1275"/>
      <c r="S21" s="1275"/>
      <c r="T21" s="1275"/>
      <c r="U21" s="1299"/>
      <c r="V21" s="2350"/>
      <c r="W21" s="2327"/>
      <c r="X21" s="2154"/>
      <c r="Y21" s="2121"/>
      <c r="Z21" s="2328"/>
      <c r="AA21" s="2329"/>
      <c r="AB21" s="2402"/>
    </row>
    <row r="22" spans="1:28" s="1111" customFormat="1" ht="21.6" customHeight="1" x14ac:dyDescent="0.2">
      <c r="A22" s="2337"/>
      <c r="B22" s="2349"/>
      <c r="C22" s="2349"/>
      <c r="D22" s="2349"/>
      <c r="E22" s="2121"/>
      <c r="F22" s="2154"/>
      <c r="G22" s="2349"/>
      <c r="H22" s="2345"/>
      <c r="I22" s="2325"/>
      <c r="J22" s="2325"/>
      <c r="K22" s="2325"/>
      <c r="L22" s="2325"/>
      <c r="M22" s="2325"/>
      <c r="N22" s="2406"/>
      <c r="O22" s="2405"/>
      <c r="P22" s="2345"/>
      <c r="Q22" s="2325"/>
      <c r="R22" s="2325"/>
      <c r="S22" s="2325"/>
      <c r="T22" s="2325"/>
      <c r="U22" s="2406"/>
      <c r="V22" s="2350"/>
      <c r="W22" s="2327"/>
      <c r="X22" s="2154"/>
      <c r="Y22" s="2121"/>
      <c r="Z22" s="2328"/>
      <c r="AA22" s="2329"/>
      <c r="AB22" s="2402"/>
    </row>
    <row r="23" spans="1:28" s="1111" customFormat="1" ht="19.149999999999999" customHeight="1" x14ac:dyDescent="0.2">
      <c r="A23" s="2337"/>
      <c r="B23" s="2349"/>
      <c r="C23" s="2349"/>
      <c r="D23" s="2349"/>
      <c r="E23" s="2121"/>
      <c r="F23" s="2154"/>
      <c r="G23" s="2349"/>
      <c r="H23" s="1278"/>
      <c r="I23" s="1275"/>
      <c r="J23" s="1275"/>
      <c r="K23" s="1275"/>
      <c r="L23" s="1275"/>
      <c r="M23" s="1275"/>
      <c r="N23" s="1299"/>
      <c r="O23" s="2405"/>
      <c r="P23" s="1278"/>
      <c r="Q23" s="1275"/>
      <c r="R23" s="1275"/>
      <c r="S23" s="1275"/>
      <c r="T23" s="1275"/>
      <c r="U23" s="1299"/>
      <c r="V23" s="2350"/>
      <c r="W23" s="2327"/>
      <c r="X23" s="2154"/>
      <c r="Y23" s="2121"/>
      <c r="Z23" s="2328"/>
      <c r="AA23" s="2329"/>
      <c r="AB23" s="2402"/>
    </row>
    <row r="24" spans="1:28" s="1111" customFormat="1" ht="21.6" customHeight="1" x14ac:dyDescent="0.2">
      <c r="A24" s="2337"/>
      <c r="B24" s="2349"/>
      <c r="C24" s="2349"/>
      <c r="D24" s="2349"/>
      <c r="E24" s="2121"/>
      <c r="F24" s="2154"/>
      <c r="G24" s="2349"/>
      <c r="H24" s="2345"/>
      <c r="I24" s="2325"/>
      <c r="J24" s="2325"/>
      <c r="K24" s="2325"/>
      <c r="L24" s="2325"/>
      <c r="M24" s="2325"/>
      <c r="N24" s="2406"/>
      <c r="O24" s="2405"/>
      <c r="P24" s="2345"/>
      <c r="Q24" s="2325"/>
      <c r="R24" s="2325"/>
      <c r="S24" s="2325"/>
      <c r="T24" s="2325"/>
      <c r="U24" s="2406"/>
      <c r="V24" s="2350"/>
      <c r="W24" s="2327"/>
      <c r="X24" s="2154"/>
      <c r="Y24" s="2121"/>
      <c r="Z24" s="2328"/>
      <c r="AA24" s="2329"/>
      <c r="AB24" s="2402"/>
    </row>
    <row r="25" spans="1:28" s="1111" customFormat="1" ht="19.149999999999999" customHeight="1" x14ac:dyDescent="0.2">
      <c r="A25" s="2337"/>
      <c r="B25" s="2349"/>
      <c r="C25" s="2349"/>
      <c r="D25" s="2349"/>
      <c r="E25" s="2121"/>
      <c r="F25" s="2154"/>
      <c r="G25" s="2349"/>
      <c r="H25" s="1278"/>
      <c r="I25" s="1275"/>
      <c r="J25" s="1275"/>
      <c r="K25" s="1275"/>
      <c r="L25" s="1275"/>
      <c r="M25" s="1275"/>
      <c r="N25" s="1299"/>
      <c r="O25" s="2405"/>
      <c r="P25" s="1278"/>
      <c r="Q25" s="1275"/>
      <c r="R25" s="1275"/>
      <c r="S25" s="1275"/>
      <c r="T25" s="1275"/>
      <c r="U25" s="1299"/>
      <c r="V25" s="2350"/>
      <c r="W25" s="2327"/>
      <c r="X25" s="2154"/>
      <c r="Y25" s="2121"/>
      <c r="Z25" s="2328"/>
      <c r="AA25" s="2329"/>
      <c r="AB25" s="2402"/>
    </row>
    <row r="26" spans="1:28" s="1111" customFormat="1" ht="21.6" customHeight="1" x14ac:dyDescent="0.2">
      <c r="A26" s="2337"/>
      <c r="B26" s="2349"/>
      <c r="C26" s="2349"/>
      <c r="D26" s="2349"/>
      <c r="E26" s="2121"/>
      <c r="F26" s="2154"/>
      <c r="G26" s="2349"/>
      <c r="H26" s="2345"/>
      <c r="I26" s="2325"/>
      <c r="J26" s="2325"/>
      <c r="K26" s="2325"/>
      <c r="L26" s="2325"/>
      <c r="M26" s="2325"/>
      <c r="N26" s="2406"/>
      <c r="O26" s="2405"/>
      <c r="P26" s="2345"/>
      <c r="Q26" s="2325"/>
      <c r="R26" s="2325"/>
      <c r="S26" s="2325"/>
      <c r="T26" s="2325"/>
      <c r="U26" s="2406"/>
      <c r="V26" s="2350"/>
      <c r="W26" s="2327"/>
      <c r="X26" s="2154"/>
      <c r="Y26" s="2121"/>
      <c r="Z26" s="2328"/>
      <c r="AA26" s="2329"/>
      <c r="AB26" s="2402"/>
    </row>
    <row r="27" spans="1:28" s="1111" customFormat="1" ht="19.149999999999999" customHeight="1" x14ac:dyDescent="0.2">
      <c r="A27" s="2337"/>
      <c r="B27" s="2349"/>
      <c r="C27" s="2349"/>
      <c r="D27" s="2349"/>
      <c r="E27" s="2121"/>
      <c r="F27" s="2154"/>
      <c r="G27" s="2349"/>
      <c r="H27" s="1278"/>
      <c r="I27" s="1275"/>
      <c r="J27" s="1275"/>
      <c r="K27" s="1275"/>
      <c r="L27" s="1275"/>
      <c r="M27" s="1275"/>
      <c r="N27" s="1299"/>
      <c r="O27" s="2405"/>
      <c r="P27" s="1278"/>
      <c r="Q27" s="1275"/>
      <c r="R27" s="1275"/>
      <c r="S27" s="1275"/>
      <c r="T27" s="1275"/>
      <c r="U27" s="1299"/>
      <c r="V27" s="2350"/>
      <c r="W27" s="2327"/>
      <c r="X27" s="2154"/>
      <c r="Y27" s="2121"/>
      <c r="Z27" s="2328"/>
      <c r="AA27" s="2329"/>
      <c r="AB27" s="2402"/>
    </row>
    <row r="28" spans="1:28" s="1111" customFormat="1" ht="21.6" customHeight="1" x14ac:dyDescent="0.2">
      <c r="A28" s="2337"/>
      <c r="B28" s="2349"/>
      <c r="C28" s="2349"/>
      <c r="D28" s="2349"/>
      <c r="E28" s="2121"/>
      <c r="F28" s="2154"/>
      <c r="G28" s="2349"/>
      <c r="H28" s="2345"/>
      <c r="I28" s="2325"/>
      <c r="J28" s="2325"/>
      <c r="K28" s="2325"/>
      <c r="L28" s="2325"/>
      <c r="M28" s="2325"/>
      <c r="N28" s="2406"/>
      <c r="O28" s="2405"/>
      <c r="P28" s="2345"/>
      <c r="Q28" s="2325"/>
      <c r="R28" s="2325"/>
      <c r="S28" s="2325"/>
      <c r="T28" s="2325"/>
      <c r="U28" s="2406"/>
      <c r="V28" s="2350"/>
      <c r="W28" s="2327"/>
      <c r="X28" s="2154"/>
      <c r="Y28" s="2121"/>
      <c r="Z28" s="2328"/>
      <c r="AA28" s="2329"/>
      <c r="AB28" s="2402"/>
    </row>
    <row r="29" spans="1:28" s="1111" customFormat="1" ht="19.149999999999999" customHeight="1" x14ac:dyDescent="0.2">
      <c r="A29" s="2337"/>
      <c r="B29" s="2349"/>
      <c r="C29" s="2349"/>
      <c r="D29" s="2349"/>
      <c r="E29" s="2121"/>
      <c r="F29" s="2154"/>
      <c r="G29" s="2349"/>
      <c r="H29" s="1278"/>
      <c r="I29" s="1275"/>
      <c r="J29" s="1275"/>
      <c r="K29" s="1275"/>
      <c r="L29" s="1275"/>
      <c r="M29" s="1275"/>
      <c r="N29" s="1299"/>
      <c r="O29" s="2405"/>
      <c r="P29" s="1278"/>
      <c r="Q29" s="1275"/>
      <c r="R29" s="1275"/>
      <c r="S29" s="1275"/>
      <c r="T29" s="1275"/>
      <c r="U29" s="1299"/>
      <c r="V29" s="2350"/>
      <c r="W29" s="2327"/>
      <c r="X29" s="2154"/>
      <c r="Y29" s="2121"/>
      <c r="Z29" s="2328"/>
      <c r="AA29" s="2329"/>
      <c r="AB29" s="2402"/>
    </row>
    <row r="30" spans="1:28" s="1111" customFormat="1" ht="21.6" customHeight="1" x14ac:dyDescent="0.2">
      <c r="A30" s="2337"/>
      <c r="B30" s="2349"/>
      <c r="C30" s="2349"/>
      <c r="D30" s="2349"/>
      <c r="E30" s="2121"/>
      <c r="F30" s="2154"/>
      <c r="G30" s="2349"/>
      <c r="H30" s="2345"/>
      <c r="I30" s="2325"/>
      <c r="J30" s="2325"/>
      <c r="K30" s="2325"/>
      <c r="L30" s="2325"/>
      <c r="M30" s="2325"/>
      <c r="N30" s="2406"/>
      <c r="O30" s="2405"/>
      <c r="P30" s="2345"/>
      <c r="Q30" s="2325"/>
      <c r="R30" s="2325"/>
      <c r="S30" s="2325"/>
      <c r="T30" s="2325"/>
      <c r="U30" s="2406"/>
      <c r="V30" s="2350"/>
      <c r="W30" s="2327"/>
      <c r="X30" s="2154"/>
      <c r="Y30" s="2121"/>
      <c r="Z30" s="2328"/>
      <c r="AA30" s="2329"/>
      <c r="AB30" s="2402"/>
    </row>
    <row r="31" spans="1:28" s="1111" customFormat="1" ht="19.149999999999999" customHeight="1" x14ac:dyDescent="0.2">
      <c r="A31" s="2337"/>
      <c r="B31" s="2349"/>
      <c r="C31" s="2349"/>
      <c r="D31" s="2349"/>
      <c r="E31" s="2121"/>
      <c r="F31" s="2154"/>
      <c r="G31" s="2349"/>
      <c r="H31" s="1278"/>
      <c r="I31" s="1275"/>
      <c r="J31" s="1275"/>
      <c r="K31" s="1275"/>
      <c r="L31" s="1275"/>
      <c r="M31" s="1275"/>
      <c r="N31" s="1299"/>
      <c r="O31" s="2405"/>
      <c r="P31" s="1278"/>
      <c r="Q31" s="1275"/>
      <c r="R31" s="1275"/>
      <c r="S31" s="1275"/>
      <c r="T31" s="1275"/>
      <c r="U31" s="1299"/>
      <c r="V31" s="2350"/>
      <c r="W31" s="2327"/>
      <c r="X31" s="2154"/>
      <c r="Y31" s="2121"/>
      <c r="Z31" s="2328"/>
      <c r="AA31" s="2329"/>
      <c r="AB31" s="2402"/>
    </row>
    <row r="32" spans="1:28" s="1111" customFormat="1" ht="21.6" customHeight="1" x14ac:dyDescent="0.2">
      <c r="A32" s="2337"/>
      <c r="B32" s="2349"/>
      <c r="C32" s="2349"/>
      <c r="D32" s="2349"/>
      <c r="E32" s="2121"/>
      <c r="F32" s="2154"/>
      <c r="G32" s="2349"/>
      <c r="H32" s="2345"/>
      <c r="I32" s="2325"/>
      <c r="J32" s="2325"/>
      <c r="K32" s="2325"/>
      <c r="L32" s="2325"/>
      <c r="M32" s="2325"/>
      <c r="N32" s="2406"/>
      <c r="O32" s="2405"/>
      <c r="P32" s="2345"/>
      <c r="Q32" s="2325"/>
      <c r="R32" s="2325"/>
      <c r="S32" s="2325"/>
      <c r="T32" s="2325"/>
      <c r="U32" s="2406"/>
      <c r="V32" s="2350"/>
      <c r="W32" s="2327"/>
      <c r="X32" s="2154"/>
      <c r="Y32" s="2121"/>
      <c r="Z32" s="2328"/>
      <c r="AA32" s="2329"/>
      <c r="AB32" s="2402"/>
    </row>
    <row r="33" spans="1:29" s="1111" customFormat="1" ht="19.149999999999999" customHeight="1" thickBot="1" x14ac:dyDescent="0.25">
      <c r="A33" s="2368"/>
      <c r="B33" s="2374"/>
      <c r="C33" s="2374"/>
      <c r="D33" s="2374"/>
      <c r="E33" s="2161"/>
      <c r="F33" s="2175"/>
      <c r="G33" s="2374"/>
      <c r="H33" s="1284"/>
      <c r="I33" s="1281"/>
      <c r="J33" s="1281"/>
      <c r="K33" s="1281"/>
      <c r="L33" s="1281"/>
      <c r="M33" s="1281"/>
      <c r="N33" s="1300"/>
      <c r="O33" s="2410"/>
      <c r="P33" s="1284"/>
      <c r="Q33" s="1281"/>
      <c r="R33" s="1281"/>
      <c r="S33" s="1281"/>
      <c r="T33" s="1281"/>
      <c r="U33" s="1300"/>
      <c r="V33" s="2375"/>
      <c r="W33" s="2364"/>
      <c r="X33" s="2175"/>
      <c r="Y33" s="2161"/>
      <c r="Z33" s="2365"/>
      <c r="AA33" s="2366"/>
      <c r="AB33" s="2409"/>
    </row>
    <row r="34" spans="1:29" s="1111" customFormat="1" ht="12.6" customHeight="1" x14ac:dyDescent="0.2">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row>
    <row r="35" spans="1:29" s="1158" customFormat="1" ht="24" customHeight="1" x14ac:dyDescent="0.2">
      <c r="A35" s="2407" t="s">
        <v>1389</v>
      </c>
      <c r="B35" s="2357"/>
      <c r="C35" s="2357"/>
      <c r="D35" s="2357"/>
      <c r="E35" s="2357"/>
      <c r="F35" s="2357"/>
      <c r="G35" s="2357"/>
      <c r="H35" s="2357"/>
      <c r="I35" s="2357"/>
      <c r="J35" s="2357"/>
      <c r="K35" s="2357"/>
      <c r="L35" s="2357"/>
      <c r="M35" s="2357"/>
      <c r="N35" s="2357"/>
      <c r="O35" s="2358" t="s">
        <v>1390</v>
      </c>
      <c r="P35" s="2358"/>
      <c r="Q35" s="2358"/>
      <c r="R35" s="2358"/>
      <c r="S35" s="2358"/>
      <c r="T35" s="2358"/>
      <c r="U35" s="2358"/>
      <c r="V35" s="2358"/>
      <c r="W35" s="2358"/>
      <c r="X35" s="2358"/>
      <c r="Y35" s="2358"/>
      <c r="Z35" s="2358"/>
      <c r="AA35" s="2358"/>
      <c r="AB35" s="2359"/>
      <c r="AC35" s="1301"/>
    </row>
    <row r="36" spans="1:29" s="1158" customFormat="1" ht="34.9" customHeight="1" x14ac:dyDescent="0.2">
      <c r="A36" s="2408" t="s">
        <v>1816</v>
      </c>
      <c r="B36" s="2361"/>
      <c r="C36" s="2361"/>
      <c r="D36" s="2361"/>
      <c r="E36" s="2361"/>
      <c r="F36" s="2361"/>
      <c r="G36" s="2361"/>
      <c r="H36" s="2361"/>
      <c r="I36" s="2361"/>
      <c r="J36" s="2361"/>
      <c r="K36" s="2361"/>
      <c r="L36" s="2361"/>
      <c r="M36" s="2361"/>
      <c r="N36" s="2361"/>
      <c r="O36" s="2362" t="s">
        <v>1650</v>
      </c>
      <c r="P36" s="2362"/>
      <c r="Q36" s="2362"/>
      <c r="R36" s="2362"/>
      <c r="S36" s="2362"/>
      <c r="T36" s="2362"/>
      <c r="U36" s="2362"/>
      <c r="V36" s="2362"/>
      <c r="W36" s="2362"/>
      <c r="X36" s="2362"/>
      <c r="Y36" s="2362"/>
      <c r="Z36" s="2362"/>
      <c r="AA36" s="2362"/>
      <c r="AB36" s="2363"/>
    </row>
    <row r="37" spans="1:29" s="1158" customFormat="1" ht="24" customHeight="1" x14ac:dyDescent="0.2">
      <c r="A37" s="2408" t="s">
        <v>1391</v>
      </c>
      <c r="B37" s="2361"/>
      <c r="C37" s="2361"/>
      <c r="D37" s="2361"/>
      <c r="E37" s="2361"/>
      <c r="F37" s="2361"/>
      <c r="G37" s="2361"/>
      <c r="H37" s="2361"/>
      <c r="I37" s="2361"/>
      <c r="J37" s="2361"/>
      <c r="K37" s="2361"/>
      <c r="L37" s="2361"/>
      <c r="M37" s="2361"/>
      <c r="N37" s="2361"/>
      <c r="O37" s="2362" t="s">
        <v>1618</v>
      </c>
      <c r="P37" s="2362"/>
      <c r="Q37" s="2362"/>
      <c r="R37" s="2362"/>
      <c r="S37" s="2362"/>
      <c r="T37" s="2362"/>
      <c r="U37" s="2362"/>
      <c r="V37" s="2362"/>
      <c r="W37" s="2362"/>
      <c r="X37" s="2362"/>
      <c r="Y37" s="2362"/>
      <c r="Z37" s="2362"/>
      <c r="AA37" s="2362"/>
      <c r="AB37" s="2363"/>
    </row>
    <row r="38" spans="1:29" s="1158" customFormat="1" ht="24" customHeight="1" x14ac:dyDescent="0.2">
      <c r="A38" s="2408" t="s">
        <v>1392</v>
      </c>
      <c r="B38" s="2361"/>
      <c r="C38" s="2361"/>
      <c r="D38" s="2361"/>
      <c r="E38" s="2361"/>
      <c r="F38" s="2361"/>
      <c r="G38" s="2361"/>
      <c r="H38" s="2361"/>
      <c r="I38" s="2361"/>
      <c r="J38" s="2361"/>
      <c r="K38" s="2361"/>
      <c r="L38" s="2361"/>
      <c r="M38" s="2361"/>
      <c r="N38" s="2361"/>
      <c r="O38" s="2362" t="s">
        <v>1608</v>
      </c>
      <c r="P38" s="2362"/>
      <c r="Q38" s="2362"/>
      <c r="R38" s="2362"/>
      <c r="S38" s="2362"/>
      <c r="T38" s="2362"/>
      <c r="U38" s="2362"/>
      <c r="V38" s="2362"/>
      <c r="W38" s="2362"/>
      <c r="X38" s="2362"/>
      <c r="Y38" s="2362"/>
      <c r="Z38" s="2362"/>
      <c r="AA38" s="2362"/>
      <c r="AB38" s="2363"/>
    </row>
    <row r="39" spans="1:29" s="1158" customFormat="1" ht="24" customHeight="1" x14ac:dyDescent="0.2">
      <c r="A39" s="2408" t="s">
        <v>1393</v>
      </c>
      <c r="B39" s="2361"/>
      <c r="C39" s="2361"/>
      <c r="D39" s="2361"/>
      <c r="E39" s="2361"/>
      <c r="F39" s="2361"/>
      <c r="G39" s="2361"/>
      <c r="H39" s="2361"/>
      <c r="I39" s="2361"/>
      <c r="J39" s="2361"/>
      <c r="K39" s="2361"/>
      <c r="L39" s="2361"/>
      <c r="M39" s="2361"/>
      <c r="N39" s="2361"/>
      <c r="O39" s="2362" t="s">
        <v>1552</v>
      </c>
      <c r="P39" s="2362"/>
      <c r="Q39" s="2362"/>
      <c r="R39" s="2362"/>
      <c r="S39" s="2362"/>
      <c r="T39" s="2362"/>
      <c r="U39" s="2362"/>
      <c r="V39" s="2362"/>
      <c r="W39" s="2362"/>
      <c r="X39" s="2362"/>
      <c r="Y39" s="2362"/>
      <c r="Z39" s="2362"/>
      <c r="AA39" s="2362"/>
      <c r="AB39" s="2363"/>
    </row>
    <row r="40" spans="1:29" s="1158" customFormat="1" ht="34.9" customHeight="1" x14ac:dyDescent="0.2">
      <c r="A40" s="2408" t="s">
        <v>1394</v>
      </c>
      <c r="B40" s="2361"/>
      <c r="C40" s="2361"/>
      <c r="D40" s="2361"/>
      <c r="E40" s="2361"/>
      <c r="F40" s="2361"/>
      <c r="G40" s="2361"/>
      <c r="H40" s="2361"/>
      <c r="I40" s="2361"/>
      <c r="J40" s="2361"/>
      <c r="K40" s="2361"/>
      <c r="L40" s="2361"/>
      <c r="M40" s="2361"/>
      <c r="N40" s="2361"/>
      <c r="O40" s="2362" t="s">
        <v>1534</v>
      </c>
      <c r="P40" s="2362"/>
      <c r="Q40" s="2362"/>
      <c r="R40" s="2362"/>
      <c r="S40" s="2362"/>
      <c r="T40" s="2362"/>
      <c r="U40" s="2362"/>
      <c r="V40" s="2362"/>
      <c r="W40" s="2362"/>
      <c r="X40" s="2362"/>
      <c r="Y40" s="2362"/>
      <c r="Z40" s="2362"/>
      <c r="AA40" s="2362"/>
      <c r="AB40" s="2363"/>
    </row>
    <row r="41" spans="1:29" s="1158" customFormat="1" ht="24" customHeight="1" x14ac:dyDescent="0.2">
      <c r="A41" s="2411" t="s">
        <v>1395</v>
      </c>
      <c r="B41" s="2370"/>
      <c r="C41" s="2370"/>
      <c r="D41" s="2370"/>
      <c r="E41" s="2370"/>
      <c r="F41" s="2370"/>
      <c r="G41" s="2370"/>
      <c r="H41" s="2370"/>
      <c r="I41" s="2370"/>
      <c r="J41" s="2370"/>
      <c r="K41" s="2370"/>
      <c r="L41" s="2370"/>
      <c r="M41" s="2370"/>
      <c r="N41" s="2370"/>
      <c r="O41" s="2371" t="s">
        <v>1666</v>
      </c>
      <c r="P41" s="2371"/>
      <c r="Q41" s="2371"/>
      <c r="R41" s="2371"/>
      <c r="S41" s="2371"/>
      <c r="T41" s="2371"/>
      <c r="U41" s="2371"/>
      <c r="V41" s="2371"/>
      <c r="W41" s="2371"/>
      <c r="X41" s="2371"/>
      <c r="Y41" s="2371"/>
      <c r="Z41" s="2371"/>
      <c r="AA41" s="2371"/>
      <c r="AB41" s="2372"/>
    </row>
    <row r="42" spans="1:29" s="1158" customFormat="1" ht="42.6" customHeight="1" x14ac:dyDescent="0.2">
      <c r="A42" s="2412"/>
      <c r="B42" s="2413"/>
      <c r="C42" s="2413"/>
      <c r="D42" s="2413"/>
      <c r="E42" s="2413"/>
      <c r="F42" s="2413"/>
      <c r="G42" s="2413"/>
      <c r="H42" s="2413"/>
      <c r="I42" s="2413"/>
      <c r="J42" s="2413"/>
      <c r="K42" s="2413"/>
      <c r="L42" s="2413"/>
      <c r="M42" s="2413"/>
      <c r="N42" s="2413"/>
      <c r="O42" s="2355"/>
      <c r="P42" s="2355"/>
      <c r="Q42" s="2355"/>
      <c r="R42" s="2355"/>
      <c r="S42" s="2355"/>
      <c r="T42" s="2355"/>
      <c r="U42" s="2355"/>
      <c r="V42" s="2355"/>
      <c r="W42" s="2355"/>
      <c r="X42" s="2355"/>
      <c r="Y42" s="2355"/>
      <c r="Z42" s="2355"/>
      <c r="AA42" s="2355"/>
      <c r="AB42" s="2355"/>
    </row>
    <row r="43" spans="1:29" s="1158" customFormat="1" ht="24" customHeight="1" x14ac:dyDescent="0.2">
      <c r="A43" s="1204"/>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row>
    <row r="44" spans="1:29" s="1158" customFormat="1" ht="24" customHeight="1" x14ac:dyDescent="0.2">
      <c r="A44" s="1204"/>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row>
    <row r="45" spans="1:29" s="1158" customFormat="1" ht="24" customHeight="1" x14ac:dyDescent="0.2">
      <c r="A45" s="1204"/>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row>
    <row r="46" spans="1:29" s="1158" customFormat="1" ht="24" customHeight="1" x14ac:dyDescent="0.2">
      <c r="A46" s="2167"/>
      <c r="B46" s="2167"/>
      <c r="C46" s="2167"/>
      <c r="D46" s="2167"/>
      <c r="E46" s="2167"/>
      <c r="F46" s="2167"/>
      <c r="G46" s="2167"/>
      <c r="H46" s="2167"/>
      <c r="I46" s="2167"/>
      <c r="J46" s="2167"/>
      <c r="K46" s="2167"/>
      <c r="L46" s="2167"/>
      <c r="M46" s="2167"/>
      <c r="N46" s="2167"/>
      <c r="O46" s="2167"/>
      <c r="P46" s="2167"/>
      <c r="Q46" s="2167"/>
      <c r="R46" s="2167"/>
      <c r="S46" s="2167"/>
      <c r="T46" s="2167"/>
      <c r="U46" s="2167"/>
      <c r="V46" s="2167"/>
      <c r="W46" s="2167"/>
      <c r="X46" s="2167"/>
      <c r="Y46" s="2167"/>
      <c r="Z46" s="2167"/>
      <c r="AA46" s="2167"/>
      <c r="AB46" s="2167"/>
    </row>
    <row r="47" spans="1:29" s="1158" customFormat="1" ht="24" customHeight="1" x14ac:dyDescent="0.2">
      <c r="A47" s="2167"/>
      <c r="B47" s="2167"/>
      <c r="C47" s="2167"/>
      <c r="D47" s="2167"/>
      <c r="E47" s="2167"/>
      <c r="F47" s="2167"/>
      <c r="G47" s="2167"/>
      <c r="H47" s="2167"/>
      <c r="I47" s="2167"/>
      <c r="J47" s="2167"/>
      <c r="K47" s="2167"/>
      <c r="L47" s="2167"/>
      <c r="M47" s="2167"/>
      <c r="N47" s="2167"/>
      <c r="O47" s="2167"/>
      <c r="P47" s="2167"/>
      <c r="Q47" s="2167"/>
      <c r="R47" s="2167"/>
      <c r="S47" s="2167"/>
      <c r="T47" s="2167"/>
      <c r="U47" s="2167"/>
      <c r="V47" s="2167"/>
      <c r="W47" s="2167"/>
      <c r="X47" s="2167"/>
      <c r="Y47" s="2167"/>
      <c r="Z47" s="2167"/>
      <c r="AA47" s="2167"/>
      <c r="AB47" s="2167"/>
    </row>
    <row r="48" spans="1:29" s="1158" customFormat="1" ht="24" customHeight="1" x14ac:dyDescent="0.2">
      <c r="A48" s="2167"/>
      <c r="B48" s="2167"/>
      <c r="C48" s="2167"/>
      <c r="D48" s="2167"/>
      <c r="E48" s="2167"/>
      <c r="F48" s="2167"/>
      <c r="G48" s="2167"/>
      <c r="H48" s="2167"/>
      <c r="I48" s="2167"/>
      <c r="J48" s="2167"/>
      <c r="K48" s="2167"/>
      <c r="L48" s="2167"/>
      <c r="M48" s="2167"/>
      <c r="N48" s="2167"/>
      <c r="O48" s="2167"/>
      <c r="P48" s="2167"/>
      <c r="Q48" s="2167"/>
      <c r="R48" s="2167"/>
      <c r="S48" s="2167"/>
      <c r="T48" s="2167"/>
      <c r="U48" s="2167"/>
      <c r="V48" s="2167"/>
      <c r="W48" s="2167"/>
      <c r="X48" s="2167"/>
      <c r="Y48" s="2167"/>
      <c r="Z48" s="2167"/>
      <c r="AA48" s="2167"/>
      <c r="AB48" s="2167"/>
    </row>
    <row r="49" spans="1:28" s="1158" customFormat="1" ht="24" customHeight="1" x14ac:dyDescent="0.2">
      <c r="A49" s="2167"/>
      <c r="B49" s="2167"/>
      <c r="C49" s="2167"/>
      <c r="D49" s="2167"/>
      <c r="E49" s="2167"/>
      <c r="F49" s="2167"/>
      <c r="G49" s="2167"/>
      <c r="H49" s="2167"/>
      <c r="I49" s="2167"/>
      <c r="J49" s="2167"/>
      <c r="K49" s="2167"/>
      <c r="L49" s="2167"/>
      <c r="M49" s="2167"/>
      <c r="N49" s="2167"/>
      <c r="O49" s="2167"/>
      <c r="P49" s="2167"/>
      <c r="Q49" s="2167"/>
      <c r="R49" s="2167"/>
      <c r="S49" s="2167"/>
      <c r="T49" s="2167"/>
      <c r="U49" s="2167"/>
      <c r="V49" s="2167"/>
      <c r="W49" s="2167"/>
      <c r="X49" s="2167"/>
      <c r="Y49" s="2167"/>
      <c r="Z49" s="2167"/>
      <c r="AA49" s="2167"/>
      <c r="AB49" s="2167"/>
    </row>
  </sheetData>
  <mergeCells count="177">
    <mergeCell ref="A48:AB48"/>
    <mergeCell ref="A49:AB49"/>
    <mergeCell ref="A41:N41"/>
    <mergeCell ref="O41:AB41"/>
    <mergeCell ref="A42:N42"/>
    <mergeCell ref="O42:AB42"/>
    <mergeCell ref="A46:AB46"/>
    <mergeCell ref="A47:AB47"/>
    <mergeCell ref="A38:N38"/>
    <mergeCell ref="O38:AB38"/>
    <mergeCell ref="A39:N39"/>
    <mergeCell ref="O39:AB39"/>
    <mergeCell ref="A40:N40"/>
    <mergeCell ref="O40:AB40"/>
    <mergeCell ref="A35:N35"/>
    <mergeCell ref="O35:AB35"/>
    <mergeCell ref="A36:N36"/>
    <mergeCell ref="O36:AB36"/>
    <mergeCell ref="A37:N37"/>
    <mergeCell ref="O37:AB37"/>
    <mergeCell ref="W32:W33"/>
    <mergeCell ref="X32:X33"/>
    <mergeCell ref="Y32:Y33"/>
    <mergeCell ref="Z32:Z33"/>
    <mergeCell ref="AA32:AA33"/>
    <mergeCell ref="AB32:AB33"/>
    <mergeCell ref="F32:F33"/>
    <mergeCell ref="G32:G33"/>
    <mergeCell ref="H32:N32"/>
    <mergeCell ref="O32:O33"/>
    <mergeCell ref="P32:U32"/>
    <mergeCell ref="V32:V33"/>
    <mergeCell ref="X30:X31"/>
    <mergeCell ref="Y30:Y31"/>
    <mergeCell ref="Z30:Z31"/>
    <mergeCell ref="AA30:AA31"/>
    <mergeCell ref="AB30:AB31"/>
    <mergeCell ref="A32:A33"/>
    <mergeCell ref="B32:B33"/>
    <mergeCell ref="C32:C33"/>
    <mergeCell ref="D32:D33"/>
    <mergeCell ref="E32:E33"/>
    <mergeCell ref="G30:G31"/>
    <mergeCell ref="H30:N30"/>
    <mergeCell ref="O30:O31"/>
    <mergeCell ref="P30:U30"/>
    <mergeCell ref="V30:V31"/>
    <mergeCell ref="W30:W31"/>
    <mergeCell ref="A30:A31"/>
    <mergeCell ref="B30:B31"/>
    <mergeCell ref="C30:C31"/>
    <mergeCell ref="D30:D31"/>
    <mergeCell ref="E30:E31"/>
    <mergeCell ref="F30:F31"/>
    <mergeCell ref="Y28:Y29"/>
    <mergeCell ref="Z28:Z29"/>
    <mergeCell ref="AA28:AA29"/>
    <mergeCell ref="AB28:AB29"/>
    <mergeCell ref="F28:F29"/>
    <mergeCell ref="G28:G29"/>
    <mergeCell ref="H28:N28"/>
    <mergeCell ref="O28:O29"/>
    <mergeCell ref="P28:U28"/>
    <mergeCell ref="V28:V29"/>
    <mergeCell ref="X26:X27"/>
    <mergeCell ref="Y26:Y27"/>
    <mergeCell ref="Z26:Z27"/>
    <mergeCell ref="AA26:AA27"/>
    <mergeCell ref="AB26:AB27"/>
    <mergeCell ref="A28:A29"/>
    <mergeCell ref="B28:B29"/>
    <mergeCell ref="C28:C29"/>
    <mergeCell ref="D28:D29"/>
    <mergeCell ref="E28:E29"/>
    <mergeCell ref="G26:G27"/>
    <mergeCell ref="H26:N26"/>
    <mergeCell ref="O26:O27"/>
    <mergeCell ref="P26:U26"/>
    <mergeCell ref="V26:V27"/>
    <mergeCell ref="W26:W27"/>
    <mergeCell ref="A26:A27"/>
    <mergeCell ref="B26:B27"/>
    <mergeCell ref="C26:C27"/>
    <mergeCell ref="D26:D27"/>
    <mergeCell ref="E26:E27"/>
    <mergeCell ref="F26:F27"/>
    <mergeCell ref="W28:W29"/>
    <mergeCell ref="X28:X29"/>
    <mergeCell ref="W24:W25"/>
    <mergeCell ref="X24:X25"/>
    <mergeCell ref="Y24:Y25"/>
    <mergeCell ref="Z24:Z25"/>
    <mergeCell ref="AA24:AA25"/>
    <mergeCell ref="AB24:AB25"/>
    <mergeCell ref="F24:F25"/>
    <mergeCell ref="G24:G25"/>
    <mergeCell ref="H24:N24"/>
    <mergeCell ref="O24:O25"/>
    <mergeCell ref="P24:U24"/>
    <mergeCell ref="V24:V25"/>
    <mergeCell ref="A24:A25"/>
    <mergeCell ref="B24:B25"/>
    <mergeCell ref="C24:C25"/>
    <mergeCell ref="D24:D25"/>
    <mergeCell ref="E24:E25"/>
    <mergeCell ref="G22:G23"/>
    <mergeCell ref="H22:N22"/>
    <mergeCell ref="O22:O23"/>
    <mergeCell ref="P22:U22"/>
    <mergeCell ref="A22:A23"/>
    <mergeCell ref="B22:B23"/>
    <mergeCell ref="C22:C23"/>
    <mergeCell ref="D22:D23"/>
    <mergeCell ref="E22:E23"/>
    <mergeCell ref="F22:F23"/>
    <mergeCell ref="AB20:AB21"/>
    <mergeCell ref="F20:F21"/>
    <mergeCell ref="G20:G21"/>
    <mergeCell ref="H20:N20"/>
    <mergeCell ref="O20:O21"/>
    <mergeCell ref="P20:U20"/>
    <mergeCell ref="V20:V21"/>
    <mergeCell ref="X22:X23"/>
    <mergeCell ref="Y22:Y23"/>
    <mergeCell ref="Z22:Z23"/>
    <mergeCell ref="AA22:AA23"/>
    <mergeCell ref="AB22:AB23"/>
    <mergeCell ref="V22:V23"/>
    <mergeCell ref="W22:W23"/>
    <mergeCell ref="Y10:Z12"/>
    <mergeCell ref="D11:D16"/>
    <mergeCell ref="E11:F16"/>
    <mergeCell ref="AA17:AA18"/>
    <mergeCell ref="AB17:AB18"/>
    <mergeCell ref="E19:F19"/>
    <mergeCell ref="H19:N19"/>
    <mergeCell ref="P19:U19"/>
    <mergeCell ref="A20:A21"/>
    <mergeCell ref="B20:B21"/>
    <mergeCell ref="C20:C21"/>
    <mergeCell ref="D20:D21"/>
    <mergeCell ref="E20:E21"/>
    <mergeCell ref="A17:A18"/>
    <mergeCell ref="C17:C18"/>
    <mergeCell ref="D17:D18"/>
    <mergeCell ref="E17:F18"/>
    <mergeCell ref="G17:G18"/>
    <mergeCell ref="H17:N18"/>
    <mergeCell ref="W20:W21"/>
    <mergeCell ref="X20:X21"/>
    <mergeCell ref="Y20:Y21"/>
    <mergeCell ref="Z20:Z21"/>
    <mergeCell ref="AA20:AA21"/>
    <mergeCell ref="W1:X1"/>
    <mergeCell ref="A7:V8"/>
    <mergeCell ref="W7:Z9"/>
    <mergeCell ref="AA7:AB10"/>
    <mergeCell ref="A9:A16"/>
    <mergeCell ref="B9:B12"/>
    <mergeCell ref="C9:C16"/>
    <mergeCell ref="D9:F10"/>
    <mergeCell ref="G9:G16"/>
    <mergeCell ref="H9:N16"/>
    <mergeCell ref="AA11:AA16"/>
    <mergeCell ref="AB11:AB16"/>
    <mergeCell ref="B13:B18"/>
    <mergeCell ref="W15:W18"/>
    <mergeCell ref="X15:X18"/>
    <mergeCell ref="Y15:Y18"/>
    <mergeCell ref="Z15:Z18"/>
    <mergeCell ref="O17:O18"/>
    <mergeCell ref="P17:U18"/>
    <mergeCell ref="V17:V18"/>
    <mergeCell ref="O9:O16"/>
    <mergeCell ref="P9:U16"/>
    <mergeCell ref="V9:V16"/>
    <mergeCell ref="W10:X12"/>
  </mergeCells>
  <printOptions horizontalCentered="1"/>
  <pageMargins left="0.25" right="0.25" top="0.25" bottom="0.25" header="0.3" footer="0.3"/>
  <pageSetup paperSize="9" scale="6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31F5-3DE6-4E3A-896E-4FAACF8FDC1B}">
  <sheetPr>
    <tabColor theme="9"/>
    <pageSetUpPr fitToPage="1"/>
  </sheetPr>
  <dimension ref="A1:W42"/>
  <sheetViews>
    <sheetView view="pageBreakPreview" zoomScale="60" zoomScaleNormal="100" workbookViewId="0">
      <selection activeCell="A90" sqref="A90"/>
    </sheetView>
  </sheetViews>
  <sheetFormatPr defaultColWidth="9.125" defaultRowHeight="12.75" x14ac:dyDescent="0.2"/>
  <cols>
    <col min="1" max="1" width="18.5" style="57" customWidth="1"/>
    <col min="2" max="15" width="8.5" style="57" customWidth="1"/>
    <col min="16" max="16" width="10.625" style="57" customWidth="1"/>
    <col min="17" max="17" width="19" style="57" customWidth="1"/>
    <col min="18" max="16384" width="9.125" style="57"/>
  </cols>
  <sheetData>
    <row r="1" spans="1:23" s="922" customFormat="1" ht="21" customHeight="1" x14ac:dyDescent="0.25">
      <c r="A1" s="1545" t="s">
        <v>1042</v>
      </c>
      <c r="B1" s="1545"/>
      <c r="C1" s="1545"/>
      <c r="D1" s="1545"/>
      <c r="E1" s="1545"/>
      <c r="F1" s="1545"/>
      <c r="G1" s="1545"/>
      <c r="H1" s="1545"/>
      <c r="I1" s="1545"/>
      <c r="J1" s="1545"/>
      <c r="K1" s="1545"/>
      <c r="L1" s="1545"/>
      <c r="M1" s="1545"/>
      <c r="N1" s="1545"/>
      <c r="O1" s="1545"/>
      <c r="P1" s="1545"/>
      <c r="Q1" s="1545"/>
    </row>
    <row r="2" spans="1:23" s="891" customFormat="1" ht="21" customHeight="1" x14ac:dyDescent="0.2">
      <c r="A2" s="1547" t="s">
        <v>929</v>
      </c>
      <c r="B2" s="1547"/>
      <c r="C2" s="1547"/>
      <c r="D2" s="1547"/>
      <c r="E2" s="1547"/>
      <c r="F2" s="1547"/>
      <c r="G2" s="1547"/>
      <c r="H2" s="1547"/>
      <c r="I2" s="1547"/>
      <c r="J2" s="1547"/>
      <c r="K2" s="1547"/>
      <c r="L2" s="1547"/>
      <c r="M2" s="1547"/>
      <c r="N2" s="1547"/>
      <c r="O2" s="1547"/>
      <c r="P2" s="1547"/>
      <c r="Q2" s="1547"/>
      <c r="T2" s="891" t="s">
        <v>772</v>
      </c>
    </row>
    <row r="3" spans="1:23" s="923" customFormat="1" ht="21" customHeight="1" x14ac:dyDescent="0.2">
      <c r="A3" s="1548" t="s">
        <v>1933</v>
      </c>
      <c r="B3" s="1548"/>
      <c r="C3" s="1548"/>
      <c r="D3" s="1548"/>
      <c r="E3" s="1548"/>
      <c r="F3" s="1548"/>
      <c r="G3" s="1548"/>
      <c r="H3" s="1548"/>
      <c r="I3" s="1548"/>
      <c r="J3" s="1548"/>
      <c r="K3" s="1548"/>
      <c r="L3" s="1548"/>
      <c r="M3" s="1548"/>
      <c r="N3" s="1548"/>
      <c r="O3" s="1548"/>
      <c r="P3" s="1548"/>
      <c r="Q3" s="1548"/>
    </row>
    <row r="4" spans="1:23" s="892" customFormat="1" x14ac:dyDescent="0.2">
      <c r="A4" s="860" t="s">
        <v>771</v>
      </c>
      <c r="B4" s="1566"/>
      <c r="C4" s="1566"/>
      <c r="D4" s="1566"/>
      <c r="E4" s="1566"/>
      <c r="F4" s="1566"/>
      <c r="G4" s="1566"/>
      <c r="H4" s="1566"/>
      <c r="I4" s="1566"/>
      <c r="J4" s="1566"/>
      <c r="K4" s="1566"/>
      <c r="L4" s="1566"/>
      <c r="M4" s="1566"/>
      <c r="N4" s="1566"/>
      <c r="O4" s="1566"/>
      <c r="P4" s="1566"/>
      <c r="Q4" s="863" t="s">
        <v>772</v>
      </c>
    </row>
    <row r="5" spans="1:23" s="46" customFormat="1" ht="25.15" customHeight="1" x14ac:dyDescent="0.2">
      <c r="A5" s="1567" t="s">
        <v>1934</v>
      </c>
      <c r="B5" s="1569" t="s">
        <v>1752</v>
      </c>
      <c r="C5" s="1569"/>
      <c r="D5" s="1569"/>
      <c r="E5" s="1569"/>
      <c r="F5" s="1569"/>
      <c r="G5" s="1569"/>
      <c r="H5" s="1569"/>
      <c r="I5" s="1569"/>
      <c r="J5" s="1569"/>
      <c r="K5" s="1569"/>
      <c r="L5" s="1569"/>
      <c r="M5" s="1569"/>
      <c r="N5" s="1569"/>
      <c r="O5" s="1569"/>
      <c r="P5" s="1569"/>
      <c r="Q5" s="1570" t="s">
        <v>773</v>
      </c>
    </row>
    <row r="6" spans="1:23" s="46" customFormat="1" ht="25.9" customHeight="1" x14ac:dyDescent="0.2">
      <c r="A6" s="1568"/>
      <c r="B6" s="747" t="s">
        <v>774</v>
      </c>
      <c r="C6" s="747" t="s">
        <v>747</v>
      </c>
      <c r="D6" s="747" t="s">
        <v>745</v>
      </c>
      <c r="E6" s="747" t="s">
        <v>743</v>
      </c>
      <c r="F6" s="747" t="s">
        <v>741</v>
      </c>
      <c r="G6" s="747" t="s">
        <v>739</v>
      </c>
      <c r="H6" s="747" t="s">
        <v>737</v>
      </c>
      <c r="I6" s="747" t="s">
        <v>735</v>
      </c>
      <c r="J6" s="747" t="s">
        <v>733</v>
      </c>
      <c r="K6" s="747" t="s">
        <v>731</v>
      </c>
      <c r="L6" s="747" t="s">
        <v>729</v>
      </c>
      <c r="M6" s="747" t="s">
        <v>775</v>
      </c>
      <c r="N6" s="747" t="s">
        <v>776</v>
      </c>
      <c r="O6" s="747">
        <v>4</v>
      </c>
      <c r="P6" s="335" t="s">
        <v>1753</v>
      </c>
      <c r="Q6" s="1571"/>
    </row>
    <row r="7" spans="1:23" s="903" customFormat="1" ht="19.899999999999999" customHeight="1" x14ac:dyDescent="0.2">
      <c r="A7" s="150" t="s">
        <v>1220</v>
      </c>
      <c r="B7" s="148">
        <f t="shared" ref="B7:P15" si="0">B16+B25</f>
        <v>35512</v>
      </c>
      <c r="C7" s="148">
        <f t="shared" si="0"/>
        <v>51396</v>
      </c>
      <c r="D7" s="148">
        <f t="shared" si="0"/>
        <v>83823</v>
      </c>
      <c r="E7" s="148">
        <f t="shared" si="0"/>
        <v>129453</v>
      </c>
      <c r="F7" s="148">
        <f t="shared" si="0"/>
        <v>187986</v>
      </c>
      <c r="G7" s="148">
        <f t="shared" si="0"/>
        <v>274324</v>
      </c>
      <c r="H7" s="148">
        <f t="shared" si="0"/>
        <v>351913</v>
      </c>
      <c r="I7" s="148">
        <f t="shared" si="0"/>
        <v>372582</v>
      </c>
      <c r="J7" s="148">
        <f t="shared" si="0"/>
        <v>260066</v>
      </c>
      <c r="K7" s="148">
        <f t="shared" si="0"/>
        <v>163963</v>
      </c>
      <c r="L7" s="148">
        <f t="shared" si="0"/>
        <v>187670</v>
      </c>
      <c r="M7" s="148">
        <f t="shared" si="0"/>
        <v>255816</v>
      </c>
      <c r="N7" s="148">
        <f t="shared" si="0"/>
        <v>314101</v>
      </c>
      <c r="O7" s="148">
        <f>O16+O25</f>
        <v>66547</v>
      </c>
      <c r="P7" s="136">
        <f>P16+P25</f>
        <v>2735152</v>
      </c>
      <c r="Q7" s="153" t="s">
        <v>80</v>
      </c>
      <c r="S7" s="57"/>
      <c r="T7" s="57"/>
      <c r="U7" s="57"/>
      <c r="V7" s="1564" t="s">
        <v>1431</v>
      </c>
      <c r="W7" s="1564" t="s">
        <v>1432</v>
      </c>
    </row>
    <row r="8" spans="1:23" s="908" customFormat="1" ht="19.899999999999999" customHeight="1" x14ac:dyDescent="0.2">
      <c r="A8" s="366" t="s">
        <v>1530</v>
      </c>
      <c r="B8" s="367">
        <f t="shared" si="0"/>
        <v>14606</v>
      </c>
      <c r="C8" s="367">
        <f t="shared" si="0"/>
        <v>25233</v>
      </c>
      <c r="D8" s="367">
        <f t="shared" si="0"/>
        <v>41456</v>
      </c>
      <c r="E8" s="367">
        <f t="shared" si="0"/>
        <v>64400</v>
      </c>
      <c r="F8" s="367">
        <f t="shared" si="0"/>
        <v>94056</v>
      </c>
      <c r="G8" s="367">
        <f t="shared" si="0"/>
        <v>137207</v>
      </c>
      <c r="H8" s="367">
        <f t="shared" si="0"/>
        <v>176002</v>
      </c>
      <c r="I8" s="367">
        <f t="shared" si="0"/>
        <v>186354</v>
      </c>
      <c r="J8" s="367">
        <f t="shared" si="0"/>
        <v>130122</v>
      </c>
      <c r="K8" s="367">
        <f t="shared" si="0"/>
        <v>82056</v>
      </c>
      <c r="L8" s="367">
        <f t="shared" si="0"/>
        <v>93922</v>
      </c>
      <c r="M8" s="367">
        <f t="shared" si="0"/>
        <v>127806</v>
      </c>
      <c r="N8" s="367">
        <f t="shared" si="0"/>
        <v>156914</v>
      </c>
      <c r="O8" s="367">
        <f>O17+O26</f>
        <v>33366</v>
      </c>
      <c r="P8" s="189">
        <f>P17+P26</f>
        <v>1363500</v>
      </c>
      <c r="Q8" s="368" t="s">
        <v>1464</v>
      </c>
      <c r="S8" s="57"/>
      <c r="T8" s="1356"/>
      <c r="U8" s="1356"/>
      <c r="V8" s="1564"/>
      <c r="W8" s="1564"/>
    </row>
    <row r="9" spans="1:23" s="46" customFormat="1" ht="19.899999999999999" customHeight="1" x14ac:dyDescent="0.2">
      <c r="A9" s="369" t="s">
        <v>1532</v>
      </c>
      <c r="B9" s="370">
        <f t="shared" si="0"/>
        <v>14258</v>
      </c>
      <c r="C9" s="370">
        <f t="shared" si="0"/>
        <v>24724</v>
      </c>
      <c r="D9" s="370">
        <f t="shared" si="0"/>
        <v>40488</v>
      </c>
      <c r="E9" s="370">
        <f t="shared" si="0"/>
        <v>62919</v>
      </c>
      <c r="F9" s="370">
        <f t="shared" si="0"/>
        <v>91924</v>
      </c>
      <c r="G9" s="370">
        <f t="shared" si="0"/>
        <v>134214</v>
      </c>
      <c r="H9" s="370">
        <f t="shared" si="0"/>
        <v>171844</v>
      </c>
      <c r="I9" s="370">
        <f t="shared" si="0"/>
        <v>181854</v>
      </c>
      <c r="J9" s="370">
        <f t="shared" si="0"/>
        <v>127593</v>
      </c>
      <c r="K9" s="370">
        <f t="shared" si="0"/>
        <v>81032</v>
      </c>
      <c r="L9" s="370">
        <f t="shared" si="0"/>
        <v>92934</v>
      </c>
      <c r="M9" s="370">
        <f t="shared" si="0"/>
        <v>126324</v>
      </c>
      <c r="N9" s="370">
        <f t="shared" si="0"/>
        <v>155611</v>
      </c>
      <c r="O9" s="370">
        <f t="shared" si="0"/>
        <v>33199</v>
      </c>
      <c r="P9" s="176">
        <f t="shared" si="0"/>
        <v>1338918</v>
      </c>
      <c r="Q9" s="371" t="s">
        <v>777</v>
      </c>
      <c r="T9" s="1565" t="s">
        <v>1433</v>
      </c>
      <c r="U9" s="1357" t="s">
        <v>1437</v>
      </c>
      <c r="V9" s="1358">
        <f>P26</f>
        <v>662972</v>
      </c>
      <c r="W9" s="1358">
        <f>P29</f>
        <v>14825</v>
      </c>
    </row>
    <row r="10" spans="1:23" s="46" customFormat="1" ht="19.899999999999999" customHeight="1" x14ac:dyDescent="0.2">
      <c r="A10" s="369" t="s">
        <v>778</v>
      </c>
      <c r="B10" s="370">
        <f t="shared" si="0"/>
        <v>12685</v>
      </c>
      <c r="C10" s="370">
        <f t="shared" si="0"/>
        <v>23015</v>
      </c>
      <c r="D10" s="370">
        <f t="shared" si="0"/>
        <v>37935</v>
      </c>
      <c r="E10" s="370">
        <f t="shared" si="0"/>
        <v>58510</v>
      </c>
      <c r="F10" s="370">
        <f t="shared" si="0"/>
        <v>84689</v>
      </c>
      <c r="G10" s="370">
        <f t="shared" si="0"/>
        <v>123581</v>
      </c>
      <c r="H10" s="370">
        <f t="shared" si="0"/>
        <v>158394</v>
      </c>
      <c r="I10" s="370">
        <f t="shared" si="0"/>
        <v>168238</v>
      </c>
      <c r="J10" s="370">
        <f t="shared" si="0"/>
        <v>118130</v>
      </c>
      <c r="K10" s="370">
        <f t="shared" si="0"/>
        <v>74381</v>
      </c>
      <c r="L10" s="370">
        <f t="shared" si="0"/>
        <v>80740</v>
      </c>
      <c r="M10" s="370">
        <f t="shared" si="0"/>
        <v>101579</v>
      </c>
      <c r="N10" s="370">
        <f t="shared" si="0"/>
        <v>123301</v>
      </c>
      <c r="O10" s="370">
        <f t="shared" si="0"/>
        <v>28453</v>
      </c>
      <c r="P10" s="176">
        <f t="shared" si="0"/>
        <v>1193631</v>
      </c>
      <c r="Q10" s="371" t="s">
        <v>779</v>
      </c>
      <c r="S10" s="1356"/>
      <c r="T10" s="1565"/>
      <c r="U10" s="1356" t="s">
        <v>1436</v>
      </c>
      <c r="V10" s="1359">
        <f>P17</f>
        <v>700528</v>
      </c>
      <c r="W10" s="1359">
        <f>P20</f>
        <v>9894</v>
      </c>
    </row>
    <row r="11" spans="1:23" s="46" customFormat="1" ht="19.899999999999999" customHeight="1" x14ac:dyDescent="0.2">
      <c r="A11" s="375" t="s">
        <v>1531</v>
      </c>
      <c r="B11" s="376">
        <f t="shared" si="0"/>
        <v>14700</v>
      </c>
      <c r="C11" s="376">
        <f t="shared" si="0"/>
        <v>1897</v>
      </c>
      <c r="D11" s="376">
        <f t="shared" si="0"/>
        <v>1536</v>
      </c>
      <c r="E11" s="376">
        <f t="shared" si="0"/>
        <v>1134</v>
      </c>
      <c r="F11" s="376">
        <f t="shared" si="0"/>
        <v>274</v>
      </c>
      <c r="G11" s="376">
        <f t="shared" si="0"/>
        <v>376</v>
      </c>
      <c r="H11" s="376">
        <f t="shared" si="0"/>
        <v>410</v>
      </c>
      <c r="I11" s="376">
        <f t="shared" si="0"/>
        <v>468</v>
      </c>
      <c r="J11" s="376">
        <f t="shared" si="0"/>
        <v>402</v>
      </c>
      <c r="K11" s="376">
        <f t="shared" si="0"/>
        <v>432</v>
      </c>
      <c r="L11" s="376">
        <f t="shared" si="0"/>
        <v>618</v>
      </c>
      <c r="M11" s="376">
        <f t="shared" si="0"/>
        <v>936</v>
      </c>
      <c r="N11" s="376">
        <f t="shared" si="0"/>
        <v>1465</v>
      </c>
      <c r="O11" s="376">
        <f t="shared" si="0"/>
        <v>71</v>
      </c>
      <c r="P11" s="176">
        <f t="shared" si="0"/>
        <v>24719</v>
      </c>
      <c r="Q11" s="377" t="s">
        <v>780</v>
      </c>
      <c r="T11" s="1565" t="s">
        <v>1935</v>
      </c>
      <c r="U11" s="1357" t="s">
        <v>1437</v>
      </c>
      <c r="V11" s="1358">
        <f>P30</f>
        <v>668300</v>
      </c>
      <c r="W11" s="1358">
        <f>P33</f>
        <v>9497</v>
      </c>
    </row>
    <row r="12" spans="1:23" s="908" customFormat="1" ht="19.899999999999999" customHeight="1" x14ac:dyDescent="0.2">
      <c r="A12" s="366" t="s">
        <v>1936</v>
      </c>
      <c r="B12" s="367">
        <f t="shared" si="0"/>
        <v>20906</v>
      </c>
      <c r="C12" s="367">
        <f t="shared" si="0"/>
        <v>26163</v>
      </c>
      <c r="D12" s="367">
        <f t="shared" si="0"/>
        <v>42367</v>
      </c>
      <c r="E12" s="367">
        <f t="shared" si="0"/>
        <v>65053</v>
      </c>
      <c r="F12" s="367">
        <f t="shared" si="0"/>
        <v>93930</v>
      </c>
      <c r="G12" s="367">
        <f t="shared" si="0"/>
        <v>137117</v>
      </c>
      <c r="H12" s="367">
        <f t="shared" si="0"/>
        <v>175911</v>
      </c>
      <c r="I12" s="367">
        <f t="shared" si="0"/>
        <v>186228</v>
      </c>
      <c r="J12" s="367">
        <f t="shared" si="0"/>
        <v>129944</v>
      </c>
      <c r="K12" s="367">
        <f t="shared" si="0"/>
        <v>81907</v>
      </c>
      <c r="L12" s="367">
        <f t="shared" si="0"/>
        <v>93748</v>
      </c>
      <c r="M12" s="367">
        <f t="shared" si="0"/>
        <v>128010</v>
      </c>
      <c r="N12" s="367">
        <f t="shared" si="0"/>
        <v>157187</v>
      </c>
      <c r="O12" s="367">
        <f>O21+O30</f>
        <v>33181</v>
      </c>
      <c r="P12" s="189">
        <f>P21+P30</f>
        <v>1371652</v>
      </c>
      <c r="Q12" s="368" t="s">
        <v>1465</v>
      </c>
      <c r="S12" s="1356"/>
      <c r="T12" s="1565"/>
      <c r="U12" s="1356" t="s">
        <v>1436</v>
      </c>
      <c r="V12" s="1359">
        <f>P21</f>
        <v>703352</v>
      </c>
      <c r="W12" s="1359">
        <f>P24</f>
        <v>7070</v>
      </c>
    </row>
    <row r="13" spans="1:23" s="46" customFormat="1" ht="19.899999999999999" customHeight="1" x14ac:dyDescent="0.2">
      <c r="A13" s="369" t="s">
        <v>1532</v>
      </c>
      <c r="B13" s="370">
        <f t="shared" si="0"/>
        <v>20782</v>
      </c>
      <c r="C13" s="370">
        <f t="shared" si="0"/>
        <v>26060</v>
      </c>
      <c r="D13" s="370">
        <f t="shared" si="0"/>
        <v>42225</v>
      </c>
      <c r="E13" s="370">
        <f t="shared" si="0"/>
        <v>64785</v>
      </c>
      <c r="F13" s="370">
        <f t="shared" si="0"/>
        <v>93548</v>
      </c>
      <c r="G13" s="370">
        <f t="shared" si="0"/>
        <v>136607</v>
      </c>
      <c r="H13" s="370">
        <f t="shared" si="0"/>
        <v>175212</v>
      </c>
      <c r="I13" s="370">
        <f t="shared" si="0"/>
        <v>185543</v>
      </c>
      <c r="J13" s="370">
        <f t="shared" si="0"/>
        <v>129541</v>
      </c>
      <c r="K13" s="370">
        <f t="shared" si="0"/>
        <v>81693</v>
      </c>
      <c r="L13" s="370">
        <f t="shared" si="0"/>
        <v>93500</v>
      </c>
      <c r="M13" s="370">
        <f t="shared" si="0"/>
        <v>127641</v>
      </c>
      <c r="N13" s="370">
        <f>N22+N31</f>
        <v>156823</v>
      </c>
      <c r="O13" s="370">
        <f t="shared" si="0"/>
        <v>33090</v>
      </c>
      <c r="P13" s="176">
        <f t="shared" si="0"/>
        <v>1367050</v>
      </c>
      <c r="Q13" s="371" t="s">
        <v>777</v>
      </c>
    </row>
    <row r="14" spans="1:23" s="46" customFormat="1" ht="19.899999999999999" customHeight="1" x14ac:dyDescent="0.2">
      <c r="A14" s="369" t="s">
        <v>778</v>
      </c>
      <c r="B14" s="370">
        <f t="shared" si="0"/>
        <v>18597</v>
      </c>
      <c r="C14" s="370">
        <f t="shared" si="0"/>
        <v>24191</v>
      </c>
      <c r="D14" s="370">
        <f t="shared" si="0"/>
        <v>39539</v>
      </c>
      <c r="E14" s="370">
        <f t="shared" si="0"/>
        <v>60814</v>
      </c>
      <c r="F14" s="370">
        <f t="shared" si="0"/>
        <v>87485</v>
      </c>
      <c r="G14" s="370">
        <f t="shared" si="0"/>
        <v>127680</v>
      </c>
      <c r="H14" s="370">
        <f t="shared" si="0"/>
        <v>164424</v>
      </c>
      <c r="I14" s="370">
        <f t="shared" si="0"/>
        <v>174407</v>
      </c>
      <c r="J14" s="370">
        <f t="shared" si="0"/>
        <v>122227</v>
      </c>
      <c r="K14" s="370">
        <f t="shared" si="0"/>
        <v>77774</v>
      </c>
      <c r="L14" s="370">
        <f t="shared" si="0"/>
        <v>86082</v>
      </c>
      <c r="M14" s="370">
        <f t="shared" si="0"/>
        <v>105198</v>
      </c>
      <c r="N14" s="370">
        <f t="shared" si="0"/>
        <v>120050</v>
      </c>
      <c r="O14" s="370">
        <f t="shared" si="0"/>
        <v>26505</v>
      </c>
      <c r="P14" s="176">
        <f t="shared" si="0"/>
        <v>1234973</v>
      </c>
      <c r="Q14" s="371" t="s">
        <v>779</v>
      </c>
    </row>
    <row r="15" spans="1:23" s="46" customFormat="1" ht="19.899999999999999" customHeight="1" x14ac:dyDescent="0.2">
      <c r="A15" s="375" t="s">
        <v>1533</v>
      </c>
      <c r="B15" s="376">
        <f t="shared" si="0"/>
        <v>8400</v>
      </c>
      <c r="C15" s="376">
        <f t="shared" si="0"/>
        <v>967</v>
      </c>
      <c r="D15" s="376">
        <f t="shared" si="0"/>
        <v>625</v>
      </c>
      <c r="E15" s="376">
        <f t="shared" si="0"/>
        <v>481</v>
      </c>
      <c r="F15" s="376">
        <f t="shared" si="0"/>
        <v>400</v>
      </c>
      <c r="G15" s="376">
        <f t="shared" si="0"/>
        <v>466</v>
      </c>
      <c r="H15" s="376">
        <f t="shared" si="0"/>
        <v>501</v>
      </c>
      <c r="I15" s="376">
        <f t="shared" si="0"/>
        <v>594</v>
      </c>
      <c r="J15" s="376">
        <f t="shared" si="0"/>
        <v>580</v>
      </c>
      <c r="K15" s="376">
        <f t="shared" si="0"/>
        <v>581</v>
      </c>
      <c r="L15" s="376">
        <f t="shared" si="0"/>
        <v>792</v>
      </c>
      <c r="M15" s="376">
        <f t="shared" si="0"/>
        <v>732</v>
      </c>
      <c r="N15" s="376">
        <f t="shared" si="0"/>
        <v>1192</v>
      </c>
      <c r="O15" s="376">
        <f t="shared" si="0"/>
        <v>256</v>
      </c>
      <c r="P15" s="176">
        <f>P24+P33</f>
        <v>16567</v>
      </c>
      <c r="Q15" s="377" t="s">
        <v>781</v>
      </c>
    </row>
    <row r="16" spans="1:23" s="903" customFormat="1" ht="19.899999999999999" customHeight="1" x14ac:dyDescent="0.2">
      <c r="A16" s="151" t="s">
        <v>706</v>
      </c>
      <c r="B16" s="149">
        <f t="shared" ref="B16:N16" si="1">B17+B21</f>
        <v>23027</v>
      </c>
      <c r="C16" s="149">
        <f t="shared" si="1"/>
        <v>30921</v>
      </c>
      <c r="D16" s="149">
        <f t="shared" si="1"/>
        <v>50004</v>
      </c>
      <c r="E16" s="149">
        <f t="shared" si="1"/>
        <v>74846</v>
      </c>
      <c r="F16" s="149">
        <f t="shared" si="1"/>
        <v>103183</v>
      </c>
      <c r="G16" s="149">
        <f t="shared" si="1"/>
        <v>143420</v>
      </c>
      <c r="H16" s="149">
        <f t="shared" si="1"/>
        <v>180416</v>
      </c>
      <c r="I16" s="149">
        <f t="shared" si="1"/>
        <v>177952</v>
      </c>
      <c r="J16" s="149">
        <f t="shared" si="1"/>
        <v>116939</v>
      </c>
      <c r="K16" s="149">
        <f t="shared" si="1"/>
        <v>82693</v>
      </c>
      <c r="L16" s="149">
        <f t="shared" si="1"/>
        <v>96016</v>
      </c>
      <c r="M16" s="149">
        <f t="shared" si="1"/>
        <v>130703</v>
      </c>
      <c r="N16" s="149">
        <f t="shared" si="1"/>
        <v>159845</v>
      </c>
      <c r="O16" s="149">
        <f>O17+O21</f>
        <v>33915</v>
      </c>
      <c r="P16" s="135">
        <f>SUM(B16:O16)</f>
        <v>1403880</v>
      </c>
      <c r="Q16" s="152" t="s">
        <v>171</v>
      </c>
    </row>
    <row r="17" spans="1:17" s="908" customFormat="1" ht="19.899999999999999" customHeight="1" x14ac:dyDescent="0.2">
      <c r="A17" s="366" t="s">
        <v>1530</v>
      </c>
      <c r="B17" s="367">
        <v>9885</v>
      </c>
      <c r="C17" s="367">
        <v>15462</v>
      </c>
      <c r="D17" s="367">
        <v>25002</v>
      </c>
      <c r="E17" s="367">
        <v>37419</v>
      </c>
      <c r="F17" s="367">
        <v>51626</v>
      </c>
      <c r="G17" s="367">
        <v>71744</v>
      </c>
      <c r="H17" s="367">
        <v>90254</v>
      </c>
      <c r="I17" s="367">
        <v>89041</v>
      </c>
      <c r="J17" s="367">
        <v>58536</v>
      </c>
      <c r="K17" s="367">
        <v>41394</v>
      </c>
      <c r="L17" s="367">
        <v>48032</v>
      </c>
      <c r="M17" s="367">
        <v>65297</v>
      </c>
      <c r="N17" s="367">
        <v>79829</v>
      </c>
      <c r="O17" s="367">
        <v>17007</v>
      </c>
      <c r="P17" s="189">
        <f>SUM(B17:O17)</f>
        <v>700528</v>
      </c>
      <c r="Q17" s="368" t="s">
        <v>1464</v>
      </c>
    </row>
    <row r="18" spans="1:17" s="46" customFormat="1" ht="19.899999999999999" customHeight="1" x14ac:dyDescent="0.2">
      <c r="A18" s="372" t="s">
        <v>1532</v>
      </c>
      <c r="B18" s="373">
        <v>9595</v>
      </c>
      <c r="C18" s="373">
        <v>15048</v>
      </c>
      <c r="D18" s="373">
        <v>24225</v>
      </c>
      <c r="E18" s="373">
        <v>36311</v>
      </c>
      <c r="F18" s="373">
        <v>50103</v>
      </c>
      <c r="G18" s="373">
        <v>69686</v>
      </c>
      <c r="H18" s="373">
        <v>87417</v>
      </c>
      <c r="I18" s="373">
        <v>86158</v>
      </c>
      <c r="J18" s="373">
        <v>57095</v>
      </c>
      <c r="K18" s="373">
        <v>40768</v>
      </c>
      <c r="L18" s="373">
        <v>47464</v>
      </c>
      <c r="M18" s="373">
        <v>64494</v>
      </c>
      <c r="N18" s="373">
        <v>79166</v>
      </c>
      <c r="O18" s="373">
        <v>16917</v>
      </c>
      <c r="P18" s="176">
        <f>SUM(B18:O18)</f>
        <v>684447</v>
      </c>
      <c r="Q18" s="374" t="s">
        <v>777</v>
      </c>
    </row>
    <row r="19" spans="1:17" s="46" customFormat="1" ht="19.899999999999999" customHeight="1" x14ac:dyDescent="0.2">
      <c r="A19" s="372" t="s">
        <v>778</v>
      </c>
      <c r="B19" s="373">
        <v>8710</v>
      </c>
      <c r="C19" s="373">
        <v>14363</v>
      </c>
      <c r="D19" s="373">
        <v>23460</v>
      </c>
      <c r="E19" s="373">
        <v>35168</v>
      </c>
      <c r="F19" s="373">
        <v>48508</v>
      </c>
      <c r="G19" s="373">
        <v>67492</v>
      </c>
      <c r="H19" s="373">
        <v>85382</v>
      </c>
      <c r="I19" s="373">
        <v>84684</v>
      </c>
      <c r="J19" s="373">
        <v>55630</v>
      </c>
      <c r="K19" s="373">
        <v>38269</v>
      </c>
      <c r="L19" s="373">
        <v>41317</v>
      </c>
      <c r="M19" s="373">
        <v>51879</v>
      </c>
      <c r="N19" s="373">
        <v>62677</v>
      </c>
      <c r="O19" s="373">
        <v>14528</v>
      </c>
      <c r="P19" s="176">
        <f t="shared" ref="P19:P33" si="2">SUM(B19:O19)</f>
        <v>632067</v>
      </c>
      <c r="Q19" s="374" t="s">
        <v>779</v>
      </c>
    </row>
    <row r="20" spans="1:17" s="46" customFormat="1" ht="19.899999999999999" customHeight="1" x14ac:dyDescent="0.2">
      <c r="A20" s="375" t="s">
        <v>1531</v>
      </c>
      <c r="B20" s="376">
        <v>6267</v>
      </c>
      <c r="C20" s="376">
        <v>269</v>
      </c>
      <c r="D20" s="376">
        <v>181</v>
      </c>
      <c r="E20" s="376">
        <v>176</v>
      </c>
      <c r="F20" s="376">
        <v>125</v>
      </c>
      <c r="G20" s="376">
        <v>184</v>
      </c>
      <c r="H20" s="376">
        <v>189</v>
      </c>
      <c r="I20" s="376">
        <v>214</v>
      </c>
      <c r="J20" s="376">
        <v>204</v>
      </c>
      <c r="K20" s="376">
        <v>240</v>
      </c>
      <c r="L20" s="376">
        <v>387</v>
      </c>
      <c r="M20" s="376">
        <v>526</v>
      </c>
      <c r="N20" s="376">
        <v>886</v>
      </c>
      <c r="O20" s="376">
        <v>46</v>
      </c>
      <c r="P20" s="176">
        <f>SUM(B20:O20)</f>
        <v>9894</v>
      </c>
      <c r="Q20" s="377" t="s">
        <v>780</v>
      </c>
    </row>
    <row r="21" spans="1:17" s="908" customFormat="1" ht="19.899999999999999" customHeight="1" x14ac:dyDescent="0.2">
      <c r="A21" s="366" t="s">
        <v>1936</v>
      </c>
      <c r="B21" s="367">
        <v>13142</v>
      </c>
      <c r="C21" s="367">
        <v>15459</v>
      </c>
      <c r="D21" s="367">
        <v>25002</v>
      </c>
      <c r="E21" s="367">
        <v>37427</v>
      </c>
      <c r="F21" s="367">
        <v>51557</v>
      </c>
      <c r="G21" s="367">
        <v>71676</v>
      </c>
      <c r="H21" s="367">
        <v>90162</v>
      </c>
      <c r="I21" s="367">
        <v>88911</v>
      </c>
      <c r="J21" s="367">
        <v>58403</v>
      </c>
      <c r="K21" s="367">
        <v>41299</v>
      </c>
      <c r="L21" s="367">
        <v>47984</v>
      </c>
      <c r="M21" s="367">
        <v>65406</v>
      </c>
      <c r="N21" s="367">
        <v>80016</v>
      </c>
      <c r="O21" s="367">
        <v>16908</v>
      </c>
      <c r="P21" s="189">
        <f>SUM(B21:O21)</f>
        <v>703352</v>
      </c>
      <c r="Q21" s="368" t="s">
        <v>1465</v>
      </c>
    </row>
    <row r="22" spans="1:17" s="46" customFormat="1" ht="19.899999999999999" customHeight="1" x14ac:dyDescent="0.2">
      <c r="A22" s="372" t="s">
        <v>1532</v>
      </c>
      <c r="B22" s="373">
        <v>13060</v>
      </c>
      <c r="C22" s="373">
        <v>15394</v>
      </c>
      <c r="D22" s="373">
        <v>24908</v>
      </c>
      <c r="E22" s="373">
        <v>37244</v>
      </c>
      <c r="F22" s="373">
        <v>51301</v>
      </c>
      <c r="G22" s="373">
        <v>71355</v>
      </c>
      <c r="H22" s="373">
        <v>89733</v>
      </c>
      <c r="I22" s="373">
        <v>88529</v>
      </c>
      <c r="J22" s="373">
        <v>58186</v>
      </c>
      <c r="K22" s="373">
        <v>41180</v>
      </c>
      <c r="L22" s="373">
        <v>47855</v>
      </c>
      <c r="M22" s="373">
        <v>65214</v>
      </c>
      <c r="N22" s="373">
        <v>79829</v>
      </c>
      <c r="O22" s="373">
        <v>16861</v>
      </c>
      <c r="P22" s="176">
        <f t="shared" si="2"/>
        <v>700649</v>
      </c>
      <c r="Q22" s="374" t="s">
        <v>777</v>
      </c>
    </row>
    <row r="23" spans="1:17" s="46" customFormat="1" ht="19.899999999999999" customHeight="1" x14ac:dyDescent="0.2">
      <c r="A23" s="372" t="s">
        <v>778</v>
      </c>
      <c r="B23" s="373">
        <v>12055</v>
      </c>
      <c r="C23" s="373">
        <v>14745</v>
      </c>
      <c r="D23" s="373">
        <v>23936</v>
      </c>
      <c r="E23" s="373">
        <v>35899</v>
      </c>
      <c r="F23" s="373">
        <v>49354</v>
      </c>
      <c r="G23" s="373">
        <v>68821</v>
      </c>
      <c r="H23" s="373">
        <v>86991</v>
      </c>
      <c r="I23" s="373">
        <v>86058</v>
      </c>
      <c r="J23" s="373">
        <v>56560</v>
      </c>
      <c r="K23" s="373">
        <v>39696</v>
      </c>
      <c r="L23" s="373">
        <v>44281</v>
      </c>
      <c r="M23" s="373">
        <v>53874</v>
      </c>
      <c r="N23" s="373">
        <v>61088</v>
      </c>
      <c r="O23" s="373">
        <v>13541</v>
      </c>
      <c r="P23" s="176">
        <f t="shared" si="2"/>
        <v>646899</v>
      </c>
      <c r="Q23" s="374" t="s">
        <v>779</v>
      </c>
    </row>
    <row r="24" spans="1:17" s="46" customFormat="1" ht="19.899999999999999" customHeight="1" x14ac:dyDescent="0.2">
      <c r="A24" s="375" t="s">
        <v>1533</v>
      </c>
      <c r="B24" s="376">
        <v>3010</v>
      </c>
      <c r="C24" s="376">
        <v>272</v>
      </c>
      <c r="D24" s="376">
        <v>181</v>
      </c>
      <c r="E24" s="376">
        <v>168</v>
      </c>
      <c r="F24" s="376">
        <v>194</v>
      </c>
      <c r="G24" s="376">
        <v>252</v>
      </c>
      <c r="H24" s="376">
        <v>281</v>
      </c>
      <c r="I24" s="376">
        <v>344</v>
      </c>
      <c r="J24" s="376">
        <v>337</v>
      </c>
      <c r="K24" s="376">
        <v>335</v>
      </c>
      <c r="L24" s="376">
        <v>435</v>
      </c>
      <c r="M24" s="376">
        <v>417</v>
      </c>
      <c r="N24" s="376">
        <v>699</v>
      </c>
      <c r="O24" s="376">
        <v>145</v>
      </c>
      <c r="P24" s="176">
        <f t="shared" si="2"/>
        <v>7070</v>
      </c>
      <c r="Q24" s="377" t="s">
        <v>781</v>
      </c>
    </row>
    <row r="25" spans="1:17" s="903" customFormat="1" ht="19.899999999999999" customHeight="1" x14ac:dyDescent="0.2">
      <c r="A25" s="151" t="s">
        <v>1468</v>
      </c>
      <c r="B25" s="149">
        <f t="shared" ref="B25:N25" si="3">B26+B30</f>
        <v>12485</v>
      </c>
      <c r="C25" s="149">
        <f t="shared" si="3"/>
        <v>20475</v>
      </c>
      <c r="D25" s="149">
        <f t="shared" si="3"/>
        <v>33819</v>
      </c>
      <c r="E25" s="149">
        <f t="shared" si="3"/>
        <v>54607</v>
      </c>
      <c r="F25" s="149">
        <f t="shared" si="3"/>
        <v>84803</v>
      </c>
      <c r="G25" s="149">
        <f t="shared" si="3"/>
        <v>130904</v>
      </c>
      <c r="H25" s="149">
        <f t="shared" si="3"/>
        <v>171497</v>
      </c>
      <c r="I25" s="149">
        <f t="shared" si="3"/>
        <v>194630</v>
      </c>
      <c r="J25" s="149">
        <f t="shared" si="3"/>
        <v>143127</v>
      </c>
      <c r="K25" s="149">
        <f t="shared" si="3"/>
        <v>81270</v>
      </c>
      <c r="L25" s="149">
        <f t="shared" si="3"/>
        <v>91654</v>
      </c>
      <c r="M25" s="149">
        <f t="shared" si="3"/>
        <v>125113</v>
      </c>
      <c r="N25" s="149">
        <f t="shared" si="3"/>
        <v>154256</v>
      </c>
      <c r="O25" s="149">
        <f>O26+O30</f>
        <v>32632</v>
      </c>
      <c r="P25" s="135">
        <f t="shared" si="2"/>
        <v>1331272</v>
      </c>
      <c r="Q25" s="152" t="s">
        <v>172</v>
      </c>
    </row>
    <row r="26" spans="1:17" s="908" customFormat="1" ht="19.899999999999999" customHeight="1" x14ac:dyDescent="0.2">
      <c r="A26" s="366" t="s">
        <v>1530</v>
      </c>
      <c r="B26" s="367">
        <v>4721</v>
      </c>
      <c r="C26" s="367">
        <v>9771</v>
      </c>
      <c r="D26" s="367">
        <v>16454</v>
      </c>
      <c r="E26" s="367">
        <v>26981</v>
      </c>
      <c r="F26" s="367">
        <v>42430</v>
      </c>
      <c r="G26" s="367">
        <v>65463</v>
      </c>
      <c r="H26" s="367">
        <v>85748</v>
      </c>
      <c r="I26" s="367">
        <v>97313</v>
      </c>
      <c r="J26" s="367">
        <v>71586</v>
      </c>
      <c r="K26" s="367">
        <v>40662</v>
      </c>
      <c r="L26" s="367">
        <v>45890</v>
      </c>
      <c r="M26" s="367">
        <v>62509</v>
      </c>
      <c r="N26" s="367">
        <v>77085</v>
      </c>
      <c r="O26" s="367">
        <v>16359</v>
      </c>
      <c r="P26" s="189">
        <f t="shared" si="2"/>
        <v>662972</v>
      </c>
      <c r="Q26" s="368" t="s">
        <v>1464</v>
      </c>
    </row>
    <row r="27" spans="1:17" s="46" customFormat="1" ht="19.899999999999999" customHeight="1" x14ac:dyDescent="0.2">
      <c r="A27" s="372" t="s">
        <v>1532</v>
      </c>
      <c r="B27" s="373">
        <v>4663</v>
      </c>
      <c r="C27" s="373">
        <v>9676</v>
      </c>
      <c r="D27" s="373">
        <v>16263</v>
      </c>
      <c r="E27" s="373">
        <v>26608</v>
      </c>
      <c r="F27" s="373">
        <v>41821</v>
      </c>
      <c r="G27" s="373">
        <v>64528</v>
      </c>
      <c r="H27" s="373">
        <v>84427</v>
      </c>
      <c r="I27" s="373">
        <v>95696</v>
      </c>
      <c r="J27" s="373">
        <v>70498</v>
      </c>
      <c r="K27" s="373">
        <v>40264</v>
      </c>
      <c r="L27" s="373">
        <v>45470</v>
      </c>
      <c r="M27" s="373">
        <v>61830</v>
      </c>
      <c r="N27" s="373">
        <v>76445</v>
      </c>
      <c r="O27" s="373">
        <v>16282</v>
      </c>
      <c r="P27" s="176">
        <f t="shared" si="2"/>
        <v>654471</v>
      </c>
      <c r="Q27" s="374" t="s">
        <v>777</v>
      </c>
    </row>
    <row r="28" spans="1:17" s="46" customFormat="1" ht="19.899999999999999" customHeight="1" x14ac:dyDescent="0.2">
      <c r="A28" s="372" t="s">
        <v>778</v>
      </c>
      <c r="B28" s="373">
        <v>3975</v>
      </c>
      <c r="C28" s="373">
        <v>8652</v>
      </c>
      <c r="D28" s="373">
        <v>14475</v>
      </c>
      <c r="E28" s="373">
        <v>23342</v>
      </c>
      <c r="F28" s="373">
        <v>36181</v>
      </c>
      <c r="G28" s="373">
        <v>56089</v>
      </c>
      <c r="H28" s="373">
        <v>73012</v>
      </c>
      <c r="I28" s="373">
        <v>83554</v>
      </c>
      <c r="J28" s="373">
        <v>62500</v>
      </c>
      <c r="K28" s="373">
        <v>36112</v>
      </c>
      <c r="L28" s="373">
        <v>39423</v>
      </c>
      <c r="M28" s="373">
        <v>49700</v>
      </c>
      <c r="N28" s="373">
        <v>60624</v>
      </c>
      <c r="O28" s="373">
        <v>13925</v>
      </c>
      <c r="P28" s="176">
        <f t="shared" si="2"/>
        <v>561564</v>
      </c>
      <c r="Q28" s="374" t="s">
        <v>779</v>
      </c>
    </row>
    <row r="29" spans="1:17" s="46" customFormat="1" ht="19.899999999999999" customHeight="1" x14ac:dyDescent="0.2">
      <c r="A29" s="375" t="s">
        <v>1531</v>
      </c>
      <c r="B29" s="376">
        <v>8433</v>
      </c>
      <c r="C29" s="376">
        <v>1628</v>
      </c>
      <c r="D29" s="376">
        <v>1355</v>
      </c>
      <c r="E29" s="376">
        <v>958</v>
      </c>
      <c r="F29" s="376">
        <v>149</v>
      </c>
      <c r="G29" s="376">
        <v>192</v>
      </c>
      <c r="H29" s="376">
        <v>221</v>
      </c>
      <c r="I29" s="376">
        <v>254</v>
      </c>
      <c r="J29" s="376">
        <v>198</v>
      </c>
      <c r="K29" s="376">
        <v>192</v>
      </c>
      <c r="L29" s="376">
        <v>231</v>
      </c>
      <c r="M29" s="376">
        <v>410</v>
      </c>
      <c r="N29" s="376">
        <v>579</v>
      </c>
      <c r="O29" s="376">
        <v>25</v>
      </c>
      <c r="P29" s="176">
        <f t="shared" si="2"/>
        <v>14825</v>
      </c>
      <c r="Q29" s="377" t="s">
        <v>780</v>
      </c>
    </row>
    <row r="30" spans="1:17" s="908" customFormat="1" ht="19.899999999999999" customHeight="1" x14ac:dyDescent="0.2">
      <c r="A30" s="366" t="s">
        <v>1936</v>
      </c>
      <c r="B30" s="367">
        <v>7764</v>
      </c>
      <c r="C30" s="367">
        <v>10704</v>
      </c>
      <c r="D30" s="367">
        <v>17365</v>
      </c>
      <c r="E30" s="367">
        <v>27626</v>
      </c>
      <c r="F30" s="367">
        <v>42373</v>
      </c>
      <c r="G30" s="367">
        <v>65441</v>
      </c>
      <c r="H30" s="367">
        <v>85749</v>
      </c>
      <c r="I30" s="367">
        <v>97317</v>
      </c>
      <c r="J30" s="367">
        <v>71541</v>
      </c>
      <c r="K30" s="367">
        <v>40608</v>
      </c>
      <c r="L30" s="367">
        <v>45764</v>
      </c>
      <c r="M30" s="367">
        <v>62604</v>
      </c>
      <c r="N30" s="367">
        <v>77171</v>
      </c>
      <c r="O30" s="367">
        <v>16273</v>
      </c>
      <c r="P30" s="189">
        <f t="shared" si="2"/>
        <v>668300</v>
      </c>
      <c r="Q30" s="368" t="s">
        <v>1465</v>
      </c>
    </row>
    <row r="31" spans="1:17" s="46" customFormat="1" ht="19.899999999999999" customHeight="1" x14ac:dyDescent="0.2">
      <c r="A31" s="372" t="s">
        <v>1532</v>
      </c>
      <c r="B31" s="373">
        <v>7722</v>
      </c>
      <c r="C31" s="373">
        <v>10666</v>
      </c>
      <c r="D31" s="373">
        <v>17317</v>
      </c>
      <c r="E31" s="373">
        <v>27541</v>
      </c>
      <c r="F31" s="373">
        <v>42247</v>
      </c>
      <c r="G31" s="373">
        <v>65252</v>
      </c>
      <c r="H31" s="373">
        <v>85479</v>
      </c>
      <c r="I31" s="373">
        <v>97014</v>
      </c>
      <c r="J31" s="373">
        <v>71355</v>
      </c>
      <c r="K31" s="373">
        <v>40513</v>
      </c>
      <c r="L31" s="373">
        <v>45645</v>
      </c>
      <c r="M31" s="373">
        <v>62427</v>
      </c>
      <c r="N31" s="373">
        <v>76994</v>
      </c>
      <c r="O31" s="373">
        <v>16229</v>
      </c>
      <c r="P31" s="176">
        <f t="shared" si="2"/>
        <v>666401</v>
      </c>
      <c r="Q31" s="374" t="s">
        <v>777</v>
      </c>
    </row>
    <row r="32" spans="1:17" s="46" customFormat="1" ht="19.899999999999999" customHeight="1" x14ac:dyDescent="0.2">
      <c r="A32" s="372" t="s">
        <v>778</v>
      </c>
      <c r="B32" s="373">
        <v>6542</v>
      </c>
      <c r="C32" s="373">
        <v>9446</v>
      </c>
      <c r="D32" s="373">
        <v>15603</v>
      </c>
      <c r="E32" s="373">
        <v>24915</v>
      </c>
      <c r="F32" s="373">
        <v>38131</v>
      </c>
      <c r="G32" s="373">
        <v>58859</v>
      </c>
      <c r="H32" s="373">
        <v>77433</v>
      </c>
      <c r="I32" s="373">
        <v>88349</v>
      </c>
      <c r="J32" s="373">
        <v>65667</v>
      </c>
      <c r="K32" s="373">
        <v>38078</v>
      </c>
      <c r="L32" s="373">
        <v>41801</v>
      </c>
      <c r="M32" s="373">
        <v>51324</v>
      </c>
      <c r="N32" s="373">
        <v>58962</v>
      </c>
      <c r="O32" s="373">
        <v>12964</v>
      </c>
      <c r="P32" s="176">
        <f t="shared" si="2"/>
        <v>588074</v>
      </c>
      <c r="Q32" s="374" t="s">
        <v>779</v>
      </c>
    </row>
    <row r="33" spans="1:17" s="46" customFormat="1" ht="19.899999999999999" customHeight="1" x14ac:dyDescent="0.2">
      <c r="A33" s="378" t="s">
        <v>1533</v>
      </c>
      <c r="B33" s="379">
        <v>5390</v>
      </c>
      <c r="C33" s="379">
        <v>695</v>
      </c>
      <c r="D33" s="379">
        <v>444</v>
      </c>
      <c r="E33" s="379">
        <v>313</v>
      </c>
      <c r="F33" s="379">
        <v>206</v>
      </c>
      <c r="G33" s="379">
        <v>214</v>
      </c>
      <c r="H33" s="379">
        <v>220</v>
      </c>
      <c r="I33" s="379">
        <v>250</v>
      </c>
      <c r="J33" s="379">
        <v>243</v>
      </c>
      <c r="K33" s="379">
        <v>246</v>
      </c>
      <c r="L33" s="379">
        <v>357</v>
      </c>
      <c r="M33" s="379">
        <v>315</v>
      </c>
      <c r="N33" s="379">
        <v>493</v>
      </c>
      <c r="O33" s="379">
        <v>111</v>
      </c>
      <c r="P33" s="192">
        <f t="shared" si="2"/>
        <v>9497</v>
      </c>
      <c r="Q33" s="380" t="s">
        <v>781</v>
      </c>
    </row>
    <row r="38" spans="1:17" ht="14.45" customHeight="1" x14ac:dyDescent="0.2"/>
    <row r="40" spans="1:17" ht="14.45" customHeight="1" x14ac:dyDescent="0.2"/>
    <row r="42" spans="1:17" ht="14.45" customHeight="1" x14ac:dyDescent="0.2"/>
  </sheetData>
  <mergeCells count="11">
    <mergeCell ref="W7:W8"/>
    <mergeCell ref="V7:V8"/>
    <mergeCell ref="T9:T10"/>
    <mergeCell ref="T11:T12"/>
    <mergeCell ref="A1:Q1"/>
    <mergeCell ref="A2:Q2"/>
    <mergeCell ref="A3:Q3"/>
    <mergeCell ref="B4:P4"/>
    <mergeCell ref="A5:A6"/>
    <mergeCell ref="B5:P5"/>
    <mergeCell ref="Q5:Q6"/>
  </mergeCells>
  <printOptions horizontalCentered="1"/>
  <pageMargins left="0.5" right="0.5" top="0.5" bottom="0.5" header="0" footer="0"/>
  <pageSetup paperSize="9" scale="75" fitToHeight="0" orientation="landscape" r:id="rId1"/>
  <headerFooter alignWithMargins="0">
    <oddFooter>&amp;C&amp;P</oddFoot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51EA-0F92-4F8D-AE88-DC589317125E}">
  <sheetPr>
    <tabColor rgb="FF00B050"/>
    <pageSetUpPr fitToPage="1"/>
  </sheetPr>
  <dimension ref="A1:AN36"/>
  <sheetViews>
    <sheetView rightToLeft="1" view="pageBreakPreview" zoomScale="60" zoomScaleNormal="100" workbookViewId="0">
      <selection activeCell="A90" sqref="A90"/>
    </sheetView>
  </sheetViews>
  <sheetFormatPr defaultRowHeight="14.25" x14ac:dyDescent="0.2"/>
  <cols>
    <col min="1" max="1" width="5.75" style="1110" customWidth="1"/>
    <col min="2" max="2" width="26.625" style="1110" customWidth="1"/>
    <col min="3" max="3" width="14.625" style="1110" customWidth="1"/>
    <col min="4" max="4" width="22.75" style="1110" customWidth="1"/>
    <col min="5" max="5" width="24.375" style="1110" customWidth="1"/>
    <col min="6" max="6" width="9.75" style="1338" customWidth="1"/>
    <col min="7" max="10" width="8.75" style="1110" customWidth="1"/>
    <col min="11" max="18" width="9.75" style="1110" customWidth="1"/>
    <col min="19" max="256" width="8.875" style="1169"/>
    <col min="257" max="257" width="5.75" style="1169" customWidth="1"/>
    <col min="258" max="258" width="26.625" style="1169" customWidth="1"/>
    <col min="259" max="259" width="14.625" style="1169" customWidth="1"/>
    <col min="260" max="260" width="22.75" style="1169" customWidth="1"/>
    <col min="261" max="261" width="24.375" style="1169" customWidth="1"/>
    <col min="262" max="262" width="9.75" style="1169" customWidth="1"/>
    <col min="263" max="266" width="8.75" style="1169" customWidth="1"/>
    <col min="267" max="274" width="9.75" style="1169" customWidth="1"/>
    <col min="275" max="512" width="8.875" style="1169"/>
    <col min="513" max="513" width="5.75" style="1169" customWidth="1"/>
    <col min="514" max="514" width="26.625" style="1169" customWidth="1"/>
    <col min="515" max="515" width="14.625" style="1169" customWidth="1"/>
    <col min="516" max="516" width="22.75" style="1169" customWidth="1"/>
    <col min="517" max="517" width="24.375" style="1169" customWidth="1"/>
    <col min="518" max="518" width="9.75" style="1169" customWidth="1"/>
    <col min="519" max="522" width="8.75" style="1169" customWidth="1"/>
    <col min="523" max="530" width="9.75" style="1169" customWidth="1"/>
    <col min="531" max="768" width="8.875" style="1169"/>
    <col min="769" max="769" width="5.75" style="1169" customWidth="1"/>
    <col min="770" max="770" width="26.625" style="1169" customWidth="1"/>
    <col min="771" max="771" width="14.625" style="1169" customWidth="1"/>
    <col min="772" max="772" width="22.75" style="1169" customWidth="1"/>
    <col min="773" max="773" width="24.375" style="1169" customWidth="1"/>
    <col min="774" max="774" width="9.75" style="1169" customWidth="1"/>
    <col min="775" max="778" width="8.75" style="1169" customWidth="1"/>
    <col min="779" max="786" width="9.75" style="1169" customWidth="1"/>
    <col min="787" max="1024" width="8.875" style="1169"/>
    <col min="1025" max="1025" width="5.75" style="1169" customWidth="1"/>
    <col min="1026" max="1026" width="26.625" style="1169" customWidth="1"/>
    <col min="1027" max="1027" width="14.625" style="1169" customWidth="1"/>
    <col min="1028" max="1028" width="22.75" style="1169" customWidth="1"/>
    <col min="1029" max="1029" width="24.375" style="1169" customWidth="1"/>
    <col min="1030" max="1030" width="9.75" style="1169" customWidth="1"/>
    <col min="1031" max="1034" width="8.75" style="1169" customWidth="1"/>
    <col min="1035" max="1042" width="9.75" style="1169" customWidth="1"/>
    <col min="1043" max="1280" width="8.875" style="1169"/>
    <col min="1281" max="1281" width="5.75" style="1169" customWidth="1"/>
    <col min="1282" max="1282" width="26.625" style="1169" customWidth="1"/>
    <col min="1283" max="1283" width="14.625" style="1169" customWidth="1"/>
    <col min="1284" max="1284" width="22.75" style="1169" customWidth="1"/>
    <col min="1285" max="1285" width="24.375" style="1169" customWidth="1"/>
    <col min="1286" max="1286" width="9.75" style="1169" customWidth="1"/>
    <col min="1287" max="1290" width="8.75" style="1169" customWidth="1"/>
    <col min="1291" max="1298" width="9.75" style="1169" customWidth="1"/>
    <col min="1299" max="1536" width="8.875" style="1169"/>
    <col min="1537" max="1537" width="5.75" style="1169" customWidth="1"/>
    <col min="1538" max="1538" width="26.625" style="1169" customWidth="1"/>
    <col min="1539" max="1539" width="14.625" style="1169" customWidth="1"/>
    <col min="1540" max="1540" width="22.75" style="1169" customWidth="1"/>
    <col min="1541" max="1541" width="24.375" style="1169" customWidth="1"/>
    <col min="1542" max="1542" width="9.75" style="1169" customWidth="1"/>
    <col min="1543" max="1546" width="8.75" style="1169" customWidth="1"/>
    <col min="1547" max="1554" width="9.75" style="1169" customWidth="1"/>
    <col min="1555" max="1792" width="8.875" style="1169"/>
    <col min="1793" max="1793" width="5.75" style="1169" customWidth="1"/>
    <col min="1794" max="1794" width="26.625" style="1169" customWidth="1"/>
    <col min="1795" max="1795" width="14.625" style="1169" customWidth="1"/>
    <col min="1796" max="1796" width="22.75" style="1169" customWidth="1"/>
    <col min="1797" max="1797" width="24.375" style="1169" customWidth="1"/>
    <col min="1798" max="1798" width="9.75" style="1169" customWidth="1"/>
    <col min="1799" max="1802" width="8.75" style="1169" customWidth="1"/>
    <col min="1803" max="1810" width="9.75" style="1169" customWidth="1"/>
    <col min="1811" max="2048" width="8.875" style="1169"/>
    <col min="2049" max="2049" width="5.75" style="1169" customWidth="1"/>
    <col min="2050" max="2050" width="26.625" style="1169" customWidth="1"/>
    <col min="2051" max="2051" width="14.625" style="1169" customWidth="1"/>
    <col min="2052" max="2052" width="22.75" style="1169" customWidth="1"/>
    <col min="2053" max="2053" width="24.375" style="1169" customWidth="1"/>
    <col min="2054" max="2054" width="9.75" style="1169" customWidth="1"/>
    <col min="2055" max="2058" width="8.75" style="1169" customWidth="1"/>
    <col min="2059" max="2066" width="9.75" style="1169" customWidth="1"/>
    <col min="2067" max="2304" width="8.875" style="1169"/>
    <col min="2305" max="2305" width="5.75" style="1169" customWidth="1"/>
    <col min="2306" max="2306" width="26.625" style="1169" customWidth="1"/>
    <col min="2307" max="2307" width="14.625" style="1169" customWidth="1"/>
    <col min="2308" max="2308" width="22.75" style="1169" customWidth="1"/>
    <col min="2309" max="2309" width="24.375" style="1169" customWidth="1"/>
    <col min="2310" max="2310" width="9.75" style="1169" customWidth="1"/>
    <col min="2311" max="2314" width="8.75" style="1169" customWidth="1"/>
    <col min="2315" max="2322" width="9.75" style="1169" customWidth="1"/>
    <col min="2323" max="2560" width="8.875" style="1169"/>
    <col min="2561" max="2561" width="5.75" style="1169" customWidth="1"/>
    <col min="2562" max="2562" width="26.625" style="1169" customWidth="1"/>
    <col min="2563" max="2563" width="14.625" style="1169" customWidth="1"/>
    <col min="2564" max="2564" width="22.75" style="1169" customWidth="1"/>
    <col min="2565" max="2565" width="24.375" style="1169" customWidth="1"/>
    <col min="2566" max="2566" width="9.75" style="1169" customWidth="1"/>
    <col min="2567" max="2570" width="8.75" style="1169" customWidth="1"/>
    <col min="2571" max="2578" width="9.75" style="1169" customWidth="1"/>
    <col min="2579" max="2816" width="8.875" style="1169"/>
    <col min="2817" max="2817" width="5.75" style="1169" customWidth="1"/>
    <col min="2818" max="2818" width="26.625" style="1169" customWidth="1"/>
    <col min="2819" max="2819" width="14.625" style="1169" customWidth="1"/>
    <col min="2820" max="2820" width="22.75" style="1169" customWidth="1"/>
    <col min="2821" max="2821" width="24.375" style="1169" customWidth="1"/>
    <col min="2822" max="2822" width="9.75" style="1169" customWidth="1"/>
    <col min="2823" max="2826" width="8.75" style="1169" customWidth="1"/>
    <col min="2827" max="2834" width="9.75" style="1169" customWidth="1"/>
    <col min="2835" max="3072" width="8.875" style="1169"/>
    <col min="3073" max="3073" width="5.75" style="1169" customWidth="1"/>
    <col min="3074" max="3074" width="26.625" style="1169" customWidth="1"/>
    <col min="3075" max="3075" width="14.625" style="1169" customWidth="1"/>
    <col min="3076" max="3076" width="22.75" style="1169" customWidth="1"/>
    <col min="3077" max="3077" width="24.375" style="1169" customWidth="1"/>
    <col min="3078" max="3078" width="9.75" style="1169" customWidth="1"/>
    <col min="3079" max="3082" width="8.75" style="1169" customWidth="1"/>
    <col min="3083" max="3090" width="9.75" style="1169" customWidth="1"/>
    <col min="3091" max="3328" width="8.875" style="1169"/>
    <col min="3329" max="3329" width="5.75" style="1169" customWidth="1"/>
    <col min="3330" max="3330" width="26.625" style="1169" customWidth="1"/>
    <col min="3331" max="3331" width="14.625" style="1169" customWidth="1"/>
    <col min="3332" max="3332" width="22.75" style="1169" customWidth="1"/>
    <col min="3333" max="3333" width="24.375" style="1169" customWidth="1"/>
    <col min="3334" max="3334" width="9.75" style="1169" customWidth="1"/>
    <col min="3335" max="3338" width="8.75" style="1169" customWidth="1"/>
    <col min="3339" max="3346" width="9.75" style="1169" customWidth="1"/>
    <col min="3347" max="3584" width="8.875" style="1169"/>
    <col min="3585" max="3585" width="5.75" style="1169" customWidth="1"/>
    <col min="3586" max="3586" width="26.625" style="1169" customWidth="1"/>
    <col min="3587" max="3587" width="14.625" style="1169" customWidth="1"/>
    <col min="3588" max="3588" width="22.75" style="1169" customWidth="1"/>
    <col min="3589" max="3589" width="24.375" style="1169" customWidth="1"/>
    <col min="3590" max="3590" width="9.75" style="1169" customWidth="1"/>
    <col min="3591" max="3594" width="8.75" style="1169" customWidth="1"/>
    <col min="3595" max="3602" width="9.75" style="1169" customWidth="1"/>
    <col min="3603" max="3840" width="8.875" style="1169"/>
    <col min="3841" max="3841" width="5.75" style="1169" customWidth="1"/>
    <col min="3842" max="3842" width="26.625" style="1169" customWidth="1"/>
    <col min="3843" max="3843" width="14.625" style="1169" customWidth="1"/>
    <col min="3844" max="3844" width="22.75" style="1169" customWidth="1"/>
    <col min="3845" max="3845" width="24.375" style="1169" customWidth="1"/>
    <col min="3846" max="3846" width="9.75" style="1169" customWidth="1"/>
    <col min="3847" max="3850" width="8.75" style="1169" customWidth="1"/>
    <col min="3851" max="3858" width="9.75" style="1169" customWidth="1"/>
    <col min="3859" max="4096" width="8.875" style="1169"/>
    <col min="4097" max="4097" width="5.75" style="1169" customWidth="1"/>
    <col min="4098" max="4098" width="26.625" style="1169" customWidth="1"/>
    <col min="4099" max="4099" width="14.625" style="1169" customWidth="1"/>
    <col min="4100" max="4100" width="22.75" style="1169" customWidth="1"/>
    <col min="4101" max="4101" width="24.375" style="1169" customWidth="1"/>
    <col min="4102" max="4102" width="9.75" style="1169" customWidth="1"/>
    <col min="4103" max="4106" width="8.75" style="1169" customWidth="1"/>
    <col min="4107" max="4114" width="9.75" style="1169" customWidth="1"/>
    <col min="4115" max="4352" width="8.875" style="1169"/>
    <col min="4353" max="4353" width="5.75" style="1169" customWidth="1"/>
    <col min="4354" max="4354" width="26.625" style="1169" customWidth="1"/>
    <col min="4355" max="4355" width="14.625" style="1169" customWidth="1"/>
    <col min="4356" max="4356" width="22.75" style="1169" customWidth="1"/>
    <col min="4357" max="4357" width="24.375" style="1169" customWidth="1"/>
    <col min="4358" max="4358" width="9.75" style="1169" customWidth="1"/>
    <col min="4359" max="4362" width="8.75" style="1169" customWidth="1"/>
    <col min="4363" max="4370" width="9.75" style="1169" customWidth="1"/>
    <col min="4371" max="4608" width="8.875" style="1169"/>
    <col min="4609" max="4609" width="5.75" style="1169" customWidth="1"/>
    <col min="4610" max="4610" width="26.625" style="1169" customWidth="1"/>
    <col min="4611" max="4611" width="14.625" style="1169" customWidth="1"/>
    <col min="4612" max="4612" width="22.75" style="1169" customWidth="1"/>
    <col min="4613" max="4613" width="24.375" style="1169" customWidth="1"/>
    <col min="4614" max="4614" width="9.75" style="1169" customWidth="1"/>
    <col min="4615" max="4618" width="8.75" style="1169" customWidth="1"/>
    <col min="4619" max="4626" width="9.75" style="1169" customWidth="1"/>
    <col min="4627" max="4864" width="8.875" style="1169"/>
    <col min="4865" max="4865" width="5.75" style="1169" customWidth="1"/>
    <col min="4866" max="4866" width="26.625" style="1169" customWidth="1"/>
    <col min="4867" max="4867" width="14.625" style="1169" customWidth="1"/>
    <col min="4868" max="4868" width="22.75" style="1169" customWidth="1"/>
    <col min="4869" max="4869" width="24.375" style="1169" customWidth="1"/>
    <col min="4870" max="4870" width="9.75" style="1169" customWidth="1"/>
    <col min="4871" max="4874" width="8.75" style="1169" customWidth="1"/>
    <col min="4875" max="4882" width="9.75" style="1169" customWidth="1"/>
    <col min="4883" max="5120" width="8.875" style="1169"/>
    <col min="5121" max="5121" width="5.75" style="1169" customWidth="1"/>
    <col min="5122" max="5122" width="26.625" style="1169" customWidth="1"/>
    <col min="5123" max="5123" width="14.625" style="1169" customWidth="1"/>
    <col min="5124" max="5124" width="22.75" style="1169" customWidth="1"/>
    <col min="5125" max="5125" width="24.375" style="1169" customWidth="1"/>
    <col min="5126" max="5126" width="9.75" style="1169" customWidth="1"/>
    <col min="5127" max="5130" width="8.75" style="1169" customWidth="1"/>
    <col min="5131" max="5138" width="9.75" style="1169" customWidth="1"/>
    <col min="5139" max="5376" width="8.875" style="1169"/>
    <col min="5377" max="5377" width="5.75" style="1169" customWidth="1"/>
    <col min="5378" max="5378" width="26.625" style="1169" customWidth="1"/>
    <col min="5379" max="5379" width="14.625" style="1169" customWidth="1"/>
    <col min="5380" max="5380" width="22.75" style="1169" customWidth="1"/>
    <col min="5381" max="5381" width="24.375" style="1169" customWidth="1"/>
    <col min="5382" max="5382" width="9.75" style="1169" customWidth="1"/>
    <col min="5383" max="5386" width="8.75" style="1169" customWidth="1"/>
    <col min="5387" max="5394" width="9.75" style="1169" customWidth="1"/>
    <col min="5395" max="5632" width="8.875" style="1169"/>
    <col min="5633" max="5633" width="5.75" style="1169" customWidth="1"/>
    <col min="5634" max="5634" width="26.625" style="1169" customWidth="1"/>
    <col min="5635" max="5635" width="14.625" style="1169" customWidth="1"/>
    <col min="5636" max="5636" width="22.75" style="1169" customWidth="1"/>
    <col min="5637" max="5637" width="24.375" style="1169" customWidth="1"/>
    <col min="5638" max="5638" width="9.75" style="1169" customWidth="1"/>
    <col min="5639" max="5642" width="8.75" style="1169" customWidth="1"/>
    <col min="5643" max="5650" width="9.75" style="1169" customWidth="1"/>
    <col min="5651" max="5888" width="8.875" style="1169"/>
    <col min="5889" max="5889" width="5.75" style="1169" customWidth="1"/>
    <col min="5890" max="5890" width="26.625" style="1169" customWidth="1"/>
    <col min="5891" max="5891" width="14.625" style="1169" customWidth="1"/>
    <col min="5892" max="5892" width="22.75" style="1169" customWidth="1"/>
    <col min="5893" max="5893" width="24.375" style="1169" customWidth="1"/>
    <col min="5894" max="5894" width="9.75" style="1169" customWidth="1"/>
    <col min="5895" max="5898" width="8.75" style="1169" customWidth="1"/>
    <col min="5899" max="5906" width="9.75" style="1169" customWidth="1"/>
    <col min="5907" max="6144" width="8.875" style="1169"/>
    <col min="6145" max="6145" width="5.75" style="1169" customWidth="1"/>
    <col min="6146" max="6146" width="26.625" style="1169" customWidth="1"/>
    <col min="6147" max="6147" width="14.625" style="1169" customWidth="1"/>
    <col min="6148" max="6148" width="22.75" style="1169" customWidth="1"/>
    <col min="6149" max="6149" width="24.375" style="1169" customWidth="1"/>
    <col min="6150" max="6150" width="9.75" style="1169" customWidth="1"/>
    <col min="6151" max="6154" width="8.75" style="1169" customWidth="1"/>
    <col min="6155" max="6162" width="9.75" style="1169" customWidth="1"/>
    <col min="6163" max="6400" width="8.875" style="1169"/>
    <col min="6401" max="6401" width="5.75" style="1169" customWidth="1"/>
    <col min="6402" max="6402" width="26.625" style="1169" customWidth="1"/>
    <col min="6403" max="6403" width="14.625" style="1169" customWidth="1"/>
    <col min="6404" max="6404" width="22.75" style="1169" customWidth="1"/>
    <col min="6405" max="6405" width="24.375" style="1169" customWidth="1"/>
    <col min="6406" max="6406" width="9.75" style="1169" customWidth="1"/>
    <col min="6407" max="6410" width="8.75" style="1169" customWidth="1"/>
    <col min="6411" max="6418" width="9.75" style="1169" customWidth="1"/>
    <col min="6419" max="6656" width="8.875" style="1169"/>
    <col min="6657" max="6657" width="5.75" style="1169" customWidth="1"/>
    <col min="6658" max="6658" width="26.625" style="1169" customWidth="1"/>
    <col min="6659" max="6659" width="14.625" style="1169" customWidth="1"/>
    <col min="6660" max="6660" width="22.75" style="1169" customWidth="1"/>
    <col min="6661" max="6661" width="24.375" style="1169" customWidth="1"/>
    <col min="6662" max="6662" width="9.75" style="1169" customWidth="1"/>
    <col min="6663" max="6666" width="8.75" style="1169" customWidth="1"/>
    <col min="6667" max="6674" width="9.75" style="1169" customWidth="1"/>
    <col min="6675" max="6912" width="8.875" style="1169"/>
    <col min="6913" max="6913" width="5.75" style="1169" customWidth="1"/>
    <col min="6914" max="6914" width="26.625" style="1169" customWidth="1"/>
    <col min="6915" max="6915" width="14.625" style="1169" customWidth="1"/>
    <col min="6916" max="6916" width="22.75" style="1169" customWidth="1"/>
    <col min="6917" max="6917" width="24.375" style="1169" customWidth="1"/>
    <col min="6918" max="6918" width="9.75" style="1169" customWidth="1"/>
    <col min="6919" max="6922" width="8.75" style="1169" customWidth="1"/>
    <col min="6923" max="6930" width="9.75" style="1169" customWidth="1"/>
    <col min="6931" max="7168" width="8.875" style="1169"/>
    <col min="7169" max="7169" width="5.75" style="1169" customWidth="1"/>
    <col min="7170" max="7170" width="26.625" style="1169" customWidth="1"/>
    <col min="7171" max="7171" width="14.625" style="1169" customWidth="1"/>
    <col min="7172" max="7172" width="22.75" style="1169" customWidth="1"/>
    <col min="7173" max="7173" width="24.375" style="1169" customWidth="1"/>
    <col min="7174" max="7174" width="9.75" style="1169" customWidth="1"/>
    <col min="7175" max="7178" width="8.75" style="1169" customWidth="1"/>
    <col min="7179" max="7186" width="9.75" style="1169" customWidth="1"/>
    <col min="7187" max="7424" width="8.875" style="1169"/>
    <col min="7425" max="7425" width="5.75" style="1169" customWidth="1"/>
    <col min="7426" max="7426" width="26.625" style="1169" customWidth="1"/>
    <col min="7427" max="7427" width="14.625" style="1169" customWidth="1"/>
    <col min="7428" max="7428" width="22.75" style="1169" customWidth="1"/>
    <col min="7429" max="7429" width="24.375" style="1169" customWidth="1"/>
    <col min="7430" max="7430" width="9.75" style="1169" customWidth="1"/>
    <col min="7431" max="7434" width="8.75" style="1169" customWidth="1"/>
    <col min="7435" max="7442" width="9.75" style="1169" customWidth="1"/>
    <col min="7443" max="7680" width="8.875" style="1169"/>
    <col min="7681" max="7681" width="5.75" style="1169" customWidth="1"/>
    <col min="7682" max="7682" width="26.625" style="1169" customWidth="1"/>
    <col min="7683" max="7683" width="14.625" style="1169" customWidth="1"/>
    <col min="7684" max="7684" width="22.75" style="1169" customWidth="1"/>
    <col min="7685" max="7685" width="24.375" style="1169" customWidth="1"/>
    <col min="7686" max="7686" width="9.75" style="1169" customWidth="1"/>
    <col min="7687" max="7690" width="8.75" style="1169" customWidth="1"/>
    <col min="7691" max="7698" width="9.75" style="1169" customWidth="1"/>
    <col min="7699" max="7936" width="8.875" style="1169"/>
    <col min="7937" max="7937" width="5.75" style="1169" customWidth="1"/>
    <col min="7938" max="7938" width="26.625" style="1169" customWidth="1"/>
    <col min="7939" max="7939" width="14.625" style="1169" customWidth="1"/>
    <col min="7940" max="7940" width="22.75" style="1169" customWidth="1"/>
    <col min="7941" max="7941" width="24.375" style="1169" customWidth="1"/>
    <col min="7942" max="7942" width="9.75" style="1169" customWidth="1"/>
    <col min="7943" max="7946" width="8.75" style="1169" customWidth="1"/>
    <col min="7947" max="7954" width="9.75" style="1169" customWidth="1"/>
    <col min="7955" max="8192" width="8.875" style="1169"/>
    <col min="8193" max="8193" width="5.75" style="1169" customWidth="1"/>
    <col min="8194" max="8194" width="26.625" style="1169" customWidth="1"/>
    <col min="8195" max="8195" width="14.625" style="1169" customWidth="1"/>
    <col min="8196" max="8196" width="22.75" style="1169" customWidth="1"/>
    <col min="8197" max="8197" width="24.375" style="1169" customWidth="1"/>
    <col min="8198" max="8198" width="9.75" style="1169" customWidth="1"/>
    <col min="8199" max="8202" width="8.75" style="1169" customWidth="1"/>
    <col min="8203" max="8210" width="9.75" style="1169" customWidth="1"/>
    <col min="8211" max="8448" width="8.875" style="1169"/>
    <col min="8449" max="8449" width="5.75" style="1169" customWidth="1"/>
    <col min="8450" max="8450" width="26.625" style="1169" customWidth="1"/>
    <col min="8451" max="8451" width="14.625" style="1169" customWidth="1"/>
    <col min="8452" max="8452" width="22.75" style="1169" customWidth="1"/>
    <col min="8453" max="8453" width="24.375" style="1169" customWidth="1"/>
    <col min="8454" max="8454" width="9.75" style="1169" customWidth="1"/>
    <col min="8455" max="8458" width="8.75" style="1169" customWidth="1"/>
    <col min="8459" max="8466" width="9.75" style="1169" customWidth="1"/>
    <col min="8467" max="8704" width="8.875" style="1169"/>
    <col min="8705" max="8705" width="5.75" style="1169" customWidth="1"/>
    <col min="8706" max="8706" width="26.625" style="1169" customWidth="1"/>
    <col min="8707" max="8707" width="14.625" style="1169" customWidth="1"/>
    <col min="8708" max="8708" width="22.75" style="1169" customWidth="1"/>
    <col min="8709" max="8709" width="24.375" style="1169" customWidth="1"/>
    <col min="8710" max="8710" width="9.75" style="1169" customWidth="1"/>
    <col min="8711" max="8714" width="8.75" style="1169" customWidth="1"/>
    <col min="8715" max="8722" width="9.75" style="1169" customWidth="1"/>
    <col min="8723" max="8960" width="8.875" style="1169"/>
    <col min="8961" max="8961" width="5.75" style="1169" customWidth="1"/>
    <col min="8962" max="8962" width="26.625" style="1169" customWidth="1"/>
    <col min="8963" max="8963" width="14.625" style="1169" customWidth="1"/>
    <col min="8964" max="8964" width="22.75" style="1169" customWidth="1"/>
    <col min="8965" max="8965" width="24.375" style="1169" customWidth="1"/>
    <col min="8966" max="8966" width="9.75" style="1169" customWidth="1"/>
    <col min="8967" max="8970" width="8.75" style="1169" customWidth="1"/>
    <col min="8971" max="8978" width="9.75" style="1169" customWidth="1"/>
    <col min="8979" max="9216" width="8.875" style="1169"/>
    <col min="9217" max="9217" width="5.75" style="1169" customWidth="1"/>
    <col min="9218" max="9218" width="26.625" style="1169" customWidth="1"/>
    <col min="9219" max="9219" width="14.625" style="1169" customWidth="1"/>
    <col min="9220" max="9220" width="22.75" style="1169" customWidth="1"/>
    <col min="9221" max="9221" width="24.375" style="1169" customWidth="1"/>
    <col min="9222" max="9222" width="9.75" style="1169" customWidth="1"/>
    <col min="9223" max="9226" width="8.75" style="1169" customWidth="1"/>
    <col min="9227" max="9234" width="9.75" style="1169" customWidth="1"/>
    <col min="9235" max="9472" width="8.875" style="1169"/>
    <col min="9473" max="9473" width="5.75" style="1169" customWidth="1"/>
    <col min="9474" max="9474" width="26.625" style="1169" customWidth="1"/>
    <col min="9475" max="9475" width="14.625" style="1169" customWidth="1"/>
    <col min="9476" max="9476" width="22.75" style="1169" customWidth="1"/>
    <col min="9477" max="9477" width="24.375" style="1169" customWidth="1"/>
    <col min="9478" max="9478" width="9.75" style="1169" customWidth="1"/>
    <col min="9479" max="9482" width="8.75" style="1169" customWidth="1"/>
    <col min="9483" max="9490" width="9.75" style="1169" customWidth="1"/>
    <col min="9491" max="9728" width="8.875" style="1169"/>
    <col min="9729" max="9729" width="5.75" style="1169" customWidth="1"/>
    <col min="9730" max="9730" width="26.625" style="1169" customWidth="1"/>
    <col min="9731" max="9731" width="14.625" style="1169" customWidth="1"/>
    <col min="9732" max="9732" width="22.75" style="1169" customWidth="1"/>
    <col min="9733" max="9733" width="24.375" style="1169" customWidth="1"/>
    <col min="9734" max="9734" width="9.75" style="1169" customWidth="1"/>
    <col min="9735" max="9738" width="8.75" style="1169" customWidth="1"/>
    <col min="9739" max="9746" width="9.75" style="1169" customWidth="1"/>
    <col min="9747" max="9984" width="8.875" style="1169"/>
    <col min="9985" max="9985" width="5.75" style="1169" customWidth="1"/>
    <col min="9986" max="9986" width="26.625" style="1169" customWidth="1"/>
    <col min="9987" max="9987" width="14.625" style="1169" customWidth="1"/>
    <col min="9988" max="9988" width="22.75" style="1169" customWidth="1"/>
    <col min="9989" max="9989" width="24.375" style="1169" customWidth="1"/>
    <col min="9990" max="9990" width="9.75" style="1169" customWidth="1"/>
    <col min="9991" max="9994" width="8.75" style="1169" customWidth="1"/>
    <col min="9995" max="10002" width="9.75" style="1169" customWidth="1"/>
    <col min="10003" max="10240" width="8.875" style="1169"/>
    <col min="10241" max="10241" width="5.75" style="1169" customWidth="1"/>
    <col min="10242" max="10242" width="26.625" style="1169" customWidth="1"/>
    <col min="10243" max="10243" width="14.625" style="1169" customWidth="1"/>
    <col min="10244" max="10244" width="22.75" style="1169" customWidth="1"/>
    <col min="10245" max="10245" width="24.375" style="1169" customWidth="1"/>
    <col min="10246" max="10246" width="9.75" style="1169" customWidth="1"/>
    <col min="10247" max="10250" width="8.75" style="1169" customWidth="1"/>
    <col min="10251" max="10258" width="9.75" style="1169" customWidth="1"/>
    <col min="10259" max="10496" width="8.875" style="1169"/>
    <col min="10497" max="10497" width="5.75" style="1169" customWidth="1"/>
    <col min="10498" max="10498" width="26.625" style="1169" customWidth="1"/>
    <col min="10499" max="10499" width="14.625" style="1169" customWidth="1"/>
    <col min="10500" max="10500" width="22.75" style="1169" customWidth="1"/>
    <col min="10501" max="10501" width="24.375" style="1169" customWidth="1"/>
    <col min="10502" max="10502" width="9.75" style="1169" customWidth="1"/>
    <col min="10503" max="10506" width="8.75" style="1169" customWidth="1"/>
    <col min="10507" max="10514" width="9.75" style="1169" customWidth="1"/>
    <col min="10515" max="10752" width="8.875" style="1169"/>
    <col min="10753" max="10753" width="5.75" style="1169" customWidth="1"/>
    <col min="10754" max="10754" width="26.625" style="1169" customWidth="1"/>
    <col min="10755" max="10755" width="14.625" style="1169" customWidth="1"/>
    <col min="10756" max="10756" width="22.75" style="1169" customWidth="1"/>
    <col min="10757" max="10757" width="24.375" style="1169" customWidth="1"/>
    <col min="10758" max="10758" width="9.75" style="1169" customWidth="1"/>
    <col min="10759" max="10762" width="8.75" style="1169" customWidth="1"/>
    <col min="10763" max="10770" width="9.75" style="1169" customWidth="1"/>
    <col min="10771" max="11008" width="8.875" style="1169"/>
    <col min="11009" max="11009" width="5.75" style="1169" customWidth="1"/>
    <col min="11010" max="11010" width="26.625" style="1169" customWidth="1"/>
    <col min="11011" max="11011" width="14.625" style="1169" customWidth="1"/>
    <col min="11012" max="11012" width="22.75" style="1169" customWidth="1"/>
    <col min="11013" max="11013" width="24.375" style="1169" customWidth="1"/>
    <col min="11014" max="11014" width="9.75" style="1169" customWidth="1"/>
    <col min="11015" max="11018" width="8.75" style="1169" customWidth="1"/>
    <col min="11019" max="11026" width="9.75" style="1169" customWidth="1"/>
    <col min="11027" max="11264" width="8.875" style="1169"/>
    <col min="11265" max="11265" width="5.75" style="1169" customWidth="1"/>
    <col min="11266" max="11266" width="26.625" style="1169" customWidth="1"/>
    <col min="11267" max="11267" width="14.625" style="1169" customWidth="1"/>
    <col min="11268" max="11268" width="22.75" style="1169" customWidth="1"/>
    <col min="11269" max="11269" width="24.375" style="1169" customWidth="1"/>
    <col min="11270" max="11270" width="9.75" style="1169" customWidth="1"/>
    <col min="11271" max="11274" width="8.75" style="1169" customWidth="1"/>
    <col min="11275" max="11282" width="9.75" style="1169" customWidth="1"/>
    <col min="11283" max="11520" width="8.875" style="1169"/>
    <col min="11521" max="11521" width="5.75" style="1169" customWidth="1"/>
    <col min="11522" max="11522" width="26.625" style="1169" customWidth="1"/>
    <col min="11523" max="11523" width="14.625" style="1169" customWidth="1"/>
    <col min="11524" max="11524" width="22.75" style="1169" customWidth="1"/>
    <col min="11525" max="11525" width="24.375" style="1169" customWidth="1"/>
    <col min="11526" max="11526" width="9.75" style="1169" customWidth="1"/>
    <col min="11527" max="11530" width="8.75" style="1169" customWidth="1"/>
    <col min="11531" max="11538" width="9.75" style="1169" customWidth="1"/>
    <col min="11539" max="11776" width="8.875" style="1169"/>
    <col min="11777" max="11777" width="5.75" style="1169" customWidth="1"/>
    <col min="11778" max="11778" width="26.625" style="1169" customWidth="1"/>
    <col min="11779" max="11779" width="14.625" style="1169" customWidth="1"/>
    <col min="11780" max="11780" width="22.75" style="1169" customWidth="1"/>
    <col min="11781" max="11781" width="24.375" style="1169" customWidth="1"/>
    <col min="11782" max="11782" width="9.75" style="1169" customWidth="1"/>
    <col min="11783" max="11786" width="8.75" style="1169" customWidth="1"/>
    <col min="11787" max="11794" width="9.75" style="1169" customWidth="1"/>
    <col min="11795" max="12032" width="8.875" style="1169"/>
    <col min="12033" max="12033" width="5.75" style="1169" customWidth="1"/>
    <col min="12034" max="12034" width="26.625" style="1169" customWidth="1"/>
    <col min="12035" max="12035" width="14.625" style="1169" customWidth="1"/>
    <col min="12036" max="12036" width="22.75" style="1169" customWidth="1"/>
    <col min="12037" max="12037" width="24.375" style="1169" customWidth="1"/>
    <col min="12038" max="12038" width="9.75" style="1169" customWidth="1"/>
    <col min="12039" max="12042" width="8.75" style="1169" customWidth="1"/>
    <col min="12043" max="12050" width="9.75" style="1169" customWidth="1"/>
    <col min="12051" max="12288" width="8.875" style="1169"/>
    <col min="12289" max="12289" width="5.75" style="1169" customWidth="1"/>
    <col min="12290" max="12290" width="26.625" style="1169" customWidth="1"/>
    <col min="12291" max="12291" width="14.625" style="1169" customWidth="1"/>
    <col min="12292" max="12292" width="22.75" style="1169" customWidth="1"/>
    <col min="12293" max="12293" width="24.375" style="1169" customWidth="1"/>
    <col min="12294" max="12294" width="9.75" style="1169" customWidth="1"/>
    <col min="12295" max="12298" width="8.75" style="1169" customWidth="1"/>
    <col min="12299" max="12306" width="9.75" style="1169" customWidth="1"/>
    <col min="12307" max="12544" width="8.875" style="1169"/>
    <col min="12545" max="12545" width="5.75" style="1169" customWidth="1"/>
    <col min="12546" max="12546" width="26.625" style="1169" customWidth="1"/>
    <col min="12547" max="12547" width="14.625" style="1169" customWidth="1"/>
    <col min="12548" max="12548" width="22.75" style="1169" customWidth="1"/>
    <col min="12549" max="12549" width="24.375" style="1169" customWidth="1"/>
    <col min="12550" max="12550" width="9.75" style="1169" customWidth="1"/>
    <col min="12551" max="12554" width="8.75" style="1169" customWidth="1"/>
    <col min="12555" max="12562" width="9.75" style="1169" customWidth="1"/>
    <col min="12563" max="12800" width="8.875" style="1169"/>
    <col min="12801" max="12801" width="5.75" style="1169" customWidth="1"/>
    <col min="12802" max="12802" width="26.625" style="1169" customWidth="1"/>
    <col min="12803" max="12803" width="14.625" style="1169" customWidth="1"/>
    <col min="12804" max="12804" width="22.75" style="1169" customWidth="1"/>
    <col min="12805" max="12805" width="24.375" style="1169" customWidth="1"/>
    <col min="12806" max="12806" width="9.75" style="1169" customWidth="1"/>
    <col min="12807" max="12810" width="8.75" style="1169" customWidth="1"/>
    <col min="12811" max="12818" width="9.75" style="1169" customWidth="1"/>
    <col min="12819" max="13056" width="8.875" style="1169"/>
    <col min="13057" max="13057" width="5.75" style="1169" customWidth="1"/>
    <col min="13058" max="13058" width="26.625" style="1169" customWidth="1"/>
    <col min="13059" max="13059" width="14.625" style="1169" customWidth="1"/>
    <col min="13060" max="13060" width="22.75" style="1169" customWidth="1"/>
    <col min="13061" max="13061" width="24.375" style="1169" customWidth="1"/>
    <col min="13062" max="13062" width="9.75" style="1169" customWidth="1"/>
    <col min="13063" max="13066" width="8.75" style="1169" customWidth="1"/>
    <col min="13067" max="13074" width="9.75" style="1169" customWidth="1"/>
    <col min="13075" max="13312" width="8.875" style="1169"/>
    <col min="13313" max="13313" width="5.75" style="1169" customWidth="1"/>
    <col min="13314" max="13314" width="26.625" style="1169" customWidth="1"/>
    <col min="13315" max="13315" width="14.625" style="1169" customWidth="1"/>
    <col min="13316" max="13316" width="22.75" style="1169" customWidth="1"/>
    <col min="13317" max="13317" width="24.375" style="1169" customWidth="1"/>
    <col min="13318" max="13318" width="9.75" style="1169" customWidth="1"/>
    <col min="13319" max="13322" width="8.75" style="1169" customWidth="1"/>
    <col min="13323" max="13330" width="9.75" style="1169" customWidth="1"/>
    <col min="13331" max="13568" width="8.875" style="1169"/>
    <col min="13569" max="13569" width="5.75" style="1169" customWidth="1"/>
    <col min="13570" max="13570" width="26.625" style="1169" customWidth="1"/>
    <col min="13571" max="13571" width="14.625" style="1169" customWidth="1"/>
    <col min="13572" max="13572" width="22.75" style="1169" customWidth="1"/>
    <col min="13573" max="13573" width="24.375" style="1169" customWidth="1"/>
    <col min="13574" max="13574" width="9.75" style="1169" customWidth="1"/>
    <col min="13575" max="13578" width="8.75" style="1169" customWidth="1"/>
    <col min="13579" max="13586" width="9.75" style="1169" customWidth="1"/>
    <col min="13587" max="13824" width="8.875" style="1169"/>
    <col min="13825" max="13825" width="5.75" style="1169" customWidth="1"/>
    <col min="13826" max="13826" width="26.625" style="1169" customWidth="1"/>
    <col min="13827" max="13827" width="14.625" style="1169" customWidth="1"/>
    <col min="13828" max="13828" width="22.75" style="1169" customWidth="1"/>
    <col min="13829" max="13829" width="24.375" style="1169" customWidth="1"/>
    <col min="13830" max="13830" width="9.75" style="1169" customWidth="1"/>
    <col min="13831" max="13834" width="8.75" style="1169" customWidth="1"/>
    <col min="13835" max="13842" width="9.75" style="1169" customWidth="1"/>
    <col min="13843" max="14080" width="8.875" style="1169"/>
    <col min="14081" max="14081" width="5.75" style="1169" customWidth="1"/>
    <col min="14082" max="14082" width="26.625" style="1169" customWidth="1"/>
    <col min="14083" max="14083" width="14.625" style="1169" customWidth="1"/>
    <col min="14084" max="14084" width="22.75" style="1169" customWidth="1"/>
    <col min="14085" max="14085" width="24.375" style="1169" customWidth="1"/>
    <col min="14086" max="14086" width="9.75" style="1169" customWidth="1"/>
    <col min="14087" max="14090" width="8.75" style="1169" customWidth="1"/>
    <col min="14091" max="14098" width="9.75" style="1169" customWidth="1"/>
    <col min="14099" max="14336" width="8.875" style="1169"/>
    <col min="14337" max="14337" width="5.75" style="1169" customWidth="1"/>
    <col min="14338" max="14338" width="26.625" style="1169" customWidth="1"/>
    <col min="14339" max="14339" width="14.625" style="1169" customWidth="1"/>
    <col min="14340" max="14340" width="22.75" style="1169" customWidth="1"/>
    <col min="14341" max="14341" width="24.375" style="1169" customWidth="1"/>
    <col min="14342" max="14342" width="9.75" style="1169" customWidth="1"/>
    <col min="14343" max="14346" width="8.75" style="1169" customWidth="1"/>
    <col min="14347" max="14354" width="9.75" style="1169" customWidth="1"/>
    <col min="14355" max="14592" width="8.875" style="1169"/>
    <col min="14593" max="14593" width="5.75" style="1169" customWidth="1"/>
    <col min="14594" max="14594" width="26.625" style="1169" customWidth="1"/>
    <col min="14595" max="14595" width="14.625" style="1169" customWidth="1"/>
    <col min="14596" max="14596" width="22.75" style="1169" customWidth="1"/>
    <col min="14597" max="14597" width="24.375" style="1169" customWidth="1"/>
    <col min="14598" max="14598" width="9.75" style="1169" customWidth="1"/>
    <col min="14599" max="14602" width="8.75" style="1169" customWidth="1"/>
    <col min="14603" max="14610" width="9.75" style="1169" customWidth="1"/>
    <col min="14611" max="14848" width="8.875" style="1169"/>
    <col min="14849" max="14849" width="5.75" style="1169" customWidth="1"/>
    <col min="14850" max="14850" width="26.625" style="1169" customWidth="1"/>
    <col min="14851" max="14851" width="14.625" style="1169" customWidth="1"/>
    <col min="14852" max="14852" width="22.75" style="1169" customWidth="1"/>
    <col min="14853" max="14853" width="24.375" style="1169" customWidth="1"/>
    <col min="14854" max="14854" width="9.75" style="1169" customWidth="1"/>
    <col min="14855" max="14858" width="8.75" style="1169" customWidth="1"/>
    <col min="14859" max="14866" width="9.75" style="1169" customWidth="1"/>
    <col min="14867" max="15104" width="8.875" style="1169"/>
    <col min="15105" max="15105" width="5.75" style="1169" customWidth="1"/>
    <col min="15106" max="15106" width="26.625" style="1169" customWidth="1"/>
    <col min="15107" max="15107" width="14.625" style="1169" customWidth="1"/>
    <col min="15108" max="15108" width="22.75" style="1169" customWidth="1"/>
    <col min="15109" max="15109" width="24.375" style="1169" customWidth="1"/>
    <col min="15110" max="15110" width="9.75" style="1169" customWidth="1"/>
    <col min="15111" max="15114" width="8.75" style="1169" customWidth="1"/>
    <col min="15115" max="15122" width="9.75" style="1169" customWidth="1"/>
    <col min="15123" max="15360" width="8.875" style="1169"/>
    <col min="15361" max="15361" width="5.75" style="1169" customWidth="1"/>
    <col min="15362" max="15362" width="26.625" style="1169" customWidth="1"/>
    <col min="15363" max="15363" width="14.625" style="1169" customWidth="1"/>
    <col min="15364" max="15364" width="22.75" style="1169" customWidth="1"/>
    <col min="15365" max="15365" width="24.375" style="1169" customWidth="1"/>
    <col min="15366" max="15366" width="9.75" style="1169" customWidth="1"/>
    <col min="15367" max="15370" width="8.75" style="1169" customWidth="1"/>
    <col min="15371" max="15378" width="9.75" style="1169" customWidth="1"/>
    <col min="15379" max="15616" width="8.875" style="1169"/>
    <col min="15617" max="15617" width="5.75" style="1169" customWidth="1"/>
    <col min="15618" max="15618" width="26.625" style="1169" customWidth="1"/>
    <col min="15619" max="15619" width="14.625" style="1169" customWidth="1"/>
    <col min="15620" max="15620" width="22.75" style="1169" customWidth="1"/>
    <col min="15621" max="15621" width="24.375" style="1169" customWidth="1"/>
    <col min="15622" max="15622" width="9.75" style="1169" customWidth="1"/>
    <col min="15623" max="15626" width="8.75" style="1169" customWidth="1"/>
    <col min="15627" max="15634" width="9.75" style="1169" customWidth="1"/>
    <col min="15635" max="15872" width="8.875" style="1169"/>
    <col min="15873" max="15873" width="5.75" style="1169" customWidth="1"/>
    <col min="15874" max="15874" width="26.625" style="1169" customWidth="1"/>
    <col min="15875" max="15875" width="14.625" style="1169" customWidth="1"/>
    <col min="15876" max="15876" width="22.75" style="1169" customWidth="1"/>
    <col min="15877" max="15877" width="24.375" style="1169" customWidth="1"/>
    <col min="15878" max="15878" width="9.75" style="1169" customWidth="1"/>
    <col min="15879" max="15882" width="8.75" style="1169" customWidth="1"/>
    <col min="15883" max="15890" width="9.75" style="1169" customWidth="1"/>
    <col min="15891" max="16128" width="8.875" style="1169"/>
    <col min="16129" max="16129" width="5.75" style="1169" customWidth="1"/>
    <col min="16130" max="16130" width="26.625" style="1169" customWidth="1"/>
    <col min="16131" max="16131" width="14.625" style="1169" customWidth="1"/>
    <col min="16132" max="16132" width="22.75" style="1169" customWidth="1"/>
    <col min="16133" max="16133" width="24.375" style="1169" customWidth="1"/>
    <col min="16134" max="16134" width="9.75" style="1169" customWidth="1"/>
    <col min="16135" max="16138" width="8.75" style="1169" customWidth="1"/>
    <col min="16139" max="16146" width="9.75" style="1169" customWidth="1"/>
    <col min="16147" max="16384" width="8.875" style="1169"/>
  </cols>
  <sheetData>
    <row r="1" spans="1:18" s="1109" customFormat="1" ht="31.5" customHeight="1" x14ac:dyDescent="0.2">
      <c r="F1" s="1302"/>
      <c r="M1" s="2414" t="s">
        <v>1273</v>
      </c>
      <c r="N1" s="2414"/>
    </row>
    <row r="2" spans="1:18" s="1109" customFormat="1" ht="31.5" customHeight="1" x14ac:dyDescent="0.2">
      <c r="F2" s="1302"/>
    </row>
    <row r="3" spans="1:18" s="1109" customFormat="1" ht="18" customHeight="1" x14ac:dyDescent="0.2">
      <c r="F3" s="1302"/>
    </row>
    <row r="4" spans="1:18" s="1109" customFormat="1" ht="30.75" customHeight="1" x14ac:dyDescent="0.2">
      <c r="A4" s="2178"/>
      <c r="B4" s="2178"/>
      <c r="C4" s="2178"/>
      <c r="D4" s="2178"/>
      <c r="E4" s="2178"/>
      <c r="F4" s="2178"/>
      <c r="G4" s="2178"/>
      <c r="H4" s="2178"/>
      <c r="I4" s="2178"/>
      <c r="J4" s="2178"/>
      <c r="K4" s="2178"/>
      <c r="L4" s="2178"/>
      <c r="M4" s="2178"/>
      <c r="N4" s="2178"/>
      <c r="O4" s="2178"/>
      <c r="P4" s="2178"/>
      <c r="Q4" s="2178"/>
      <c r="R4" s="2178"/>
    </row>
    <row r="5" spans="1:18" s="1110" customFormat="1" ht="18" customHeight="1" x14ac:dyDescent="0.2">
      <c r="A5" s="1112"/>
      <c r="B5" s="1112"/>
      <c r="C5" s="1112"/>
      <c r="D5" s="1112"/>
      <c r="E5" s="1112"/>
      <c r="F5" s="1303"/>
      <c r="G5" s="1112"/>
      <c r="H5" s="1112"/>
      <c r="I5" s="1112"/>
      <c r="J5" s="1112"/>
      <c r="K5" s="1112"/>
      <c r="L5" s="1112"/>
      <c r="M5" s="1112"/>
      <c r="N5" s="1112"/>
      <c r="O5" s="1112"/>
      <c r="P5" s="1112"/>
      <c r="Q5" s="1112"/>
      <c r="R5" s="1112"/>
    </row>
    <row r="6" spans="1:18" s="1110" customFormat="1" ht="18" customHeight="1" x14ac:dyDescent="0.2">
      <c r="A6" s="1112"/>
      <c r="B6" s="1112"/>
      <c r="C6" s="1112"/>
      <c r="D6" s="1112"/>
      <c r="E6" s="1112"/>
      <c r="F6" s="1303"/>
      <c r="G6" s="1112"/>
      <c r="H6" s="1112"/>
      <c r="I6" s="1112"/>
      <c r="J6" s="1112"/>
      <c r="K6" s="1112"/>
      <c r="L6" s="1112"/>
      <c r="M6" s="1112"/>
      <c r="N6" s="1112"/>
      <c r="O6" s="1112"/>
      <c r="P6" s="1112"/>
      <c r="Q6" s="1112"/>
      <c r="R6" s="1112"/>
    </row>
    <row r="7" spans="1:18" s="1309" customFormat="1" ht="30" customHeight="1" x14ac:dyDescent="0.2">
      <c r="A7" s="1304"/>
      <c r="B7" s="1305" t="s">
        <v>1291</v>
      </c>
      <c r="C7" s="2415"/>
      <c r="D7" s="2416"/>
      <c r="E7" s="1306" t="s">
        <v>1292</v>
      </c>
      <c r="F7" s="1307"/>
      <c r="G7" s="1307"/>
      <c r="H7" s="1307"/>
      <c r="I7" s="2417" t="s">
        <v>1293</v>
      </c>
      <c r="J7" s="2418"/>
      <c r="K7" s="2418"/>
      <c r="L7" s="2415"/>
      <c r="M7" s="2419"/>
      <c r="N7" s="2416"/>
      <c r="O7" s="2420" t="s">
        <v>1294</v>
      </c>
      <c r="P7" s="2420"/>
      <c r="Q7" s="2421"/>
      <c r="R7" s="1308"/>
    </row>
    <row r="8" spans="1:18" s="1110" customFormat="1" ht="10.5" customHeight="1" thickBot="1" x14ac:dyDescent="0.25">
      <c r="A8" s="1112"/>
      <c r="B8" s="1112"/>
      <c r="C8" s="1112"/>
      <c r="D8" s="1112"/>
      <c r="E8" s="1112"/>
      <c r="F8" s="1303"/>
      <c r="G8" s="1112"/>
      <c r="H8" s="1112"/>
      <c r="I8" s="1112"/>
      <c r="J8" s="1112"/>
      <c r="K8" s="1112"/>
      <c r="L8" s="1112"/>
      <c r="M8" s="1112"/>
      <c r="N8" s="1112"/>
      <c r="O8" s="1112"/>
      <c r="P8" s="1112"/>
      <c r="Q8" s="1112"/>
      <c r="R8" s="1112"/>
    </row>
    <row r="9" spans="1:18" s="1110" customFormat="1" ht="32.450000000000003" customHeight="1" x14ac:dyDescent="0.2">
      <c r="A9" s="2463" t="s">
        <v>1317</v>
      </c>
      <c r="B9" s="2466" t="s">
        <v>1396</v>
      </c>
      <c r="C9" s="2466"/>
      <c r="D9" s="2466"/>
      <c r="E9" s="2466"/>
      <c r="F9" s="2466"/>
      <c r="G9" s="2466"/>
      <c r="H9" s="2466"/>
      <c r="I9" s="2466"/>
      <c r="J9" s="2466"/>
      <c r="K9" s="2466"/>
      <c r="L9" s="2466"/>
      <c r="M9" s="2466"/>
      <c r="N9" s="2466"/>
      <c r="O9" s="2466"/>
      <c r="P9" s="2466"/>
      <c r="Q9" s="2466"/>
      <c r="R9" s="2467"/>
    </row>
    <row r="10" spans="1:18" s="1110" customFormat="1" ht="33" customHeight="1" x14ac:dyDescent="0.2">
      <c r="A10" s="2464" t="s">
        <v>1319</v>
      </c>
      <c r="B10" s="2468" t="s">
        <v>1551</v>
      </c>
      <c r="C10" s="2468"/>
      <c r="D10" s="2468"/>
      <c r="E10" s="2469"/>
      <c r="F10" s="2437" t="s">
        <v>1668</v>
      </c>
      <c r="G10" s="2433" t="s">
        <v>1397</v>
      </c>
      <c r="H10" s="2434"/>
      <c r="I10" s="2434"/>
      <c r="J10" s="2434"/>
      <c r="K10" s="2437" t="s">
        <v>1398</v>
      </c>
      <c r="L10" s="2437" t="s">
        <v>1707</v>
      </c>
      <c r="M10" s="2433" t="s">
        <v>1399</v>
      </c>
      <c r="N10" s="2434"/>
      <c r="O10" s="2434"/>
      <c r="P10" s="2434"/>
      <c r="Q10" s="2440"/>
      <c r="R10" s="2444" t="s">
        <v>1400</v>
      </c>
    </row>
    <row r="11" spans="1:18" s="1110" customFormat="1" ht="23.45" customHeight="1" x14ac:dyDescent="0.2">
      <c r="A11" s="2464"/>
      <c r="B11" s="2422" t="s">
        <v>1544</v>
      </c>
      <c r="C11" s="2427" t="s">
        <v>1545</v>
      </c>
      <c r="D11" s="2427" t="s">
        <v>1557</v>
      </c>
      <c r="E11" s="2427" t="s">
        <v>1401</v>
      </c>
      <c r="F11" s="2438"/>
      <c r="G11" s="2435"/>
      <c r="H11" s="2436"/>
      <c r="I11" s="2436"/>
      <c r="J11" s="2436"/>
      <c r="K11" s="2438"/>
      <c r="L11" s="2438"/>
      <c r="M11" s="2441"/>
      <c r="N11" s="2442"/>
      <c r="O11" s="2442"/>
      <c r="P11" s="2442"/>
      <c r="Q11" s="2443"/>
      <c r="R11" s="2445"/>
    </row>
    <row r="12" spans="1:18" s="1110" customFormat="1" ht="39.6" customHeight="1" x14ac:dyDescent="0.2">
      <c r="A12" s="2464"/>
      <c r="B12" s="2422"/>
      <c r="C12" s="2427"/>
      <c r="D12" s="2427"/>
      <c r="E12" s="2427"/>
      <c r="F12" s="2438"/>
      <c r="G12" s="2429" t="s">
        <v>1549</v>
      </c>
      <c r="H12" s="2431" t="s">
        <v>1550</v>
      </c>
      <c r="I12" s="2431" t="s">
        <v>1402</v>
      </c>
      <c r="J12" s="2460" t="s">
        <v>1403</v>
      </c>
      <c r="K12" s="2438"/>
      <c r="L12" s="2438"/>
      <c r="M12" s="2429" t="s">
        <v>1404</v>
      </c>
      <c r="N12" s="2431" t="s">
        <v>1405</v>
      </c>
      <c r="O12" s="2431" t="s">
        <v>1406</v>
      </c>
      <c r="P12" s="2431" t="s">
        <v>1407</v>
      </c>
      <c r="Q12" s="2424" t="s">
        <v>1408</v>
      </c>
      <c r="R12" s="2445"/>
    </row>
    <row r="13" spans="1:18" s="1110" customFormat="1" ht="31.15" customHeight="1" x14ac:dyDescent="0.2">
      <c r="A13" s="2464"/>
      <c r="B13" s="2422"/>
      <c r="C13" s="2427"/>
      <c r="D13" s="2427"/>
      <c r="E13" s="2427"/>
      <c r="F13" s="2438"/>
      <c r="G13" s="2430"/>
      <c r="H13" s="2432"/>
      <c r="I13" s="2432"/>
      <c r="J13" s="2461"/>
      <c r="K13" s="2438"/>
      <c r="L13" s="2438"/>
      <c r="M13" s="2430"/>
      <c r="N13" s="2432"/>
      <c r="O13" s="2432"/>
      <c r="P13" s="2432"/>
      <c r="Q13" s="2425"/>
      <c r="R13" s="2445"/>
    </row>
    <row r="14" spans="1:18" s="1110" customFormat="1" ht="32.450000000000003" customHeight="1" thickBot="1" x14ac:dyDescent="0.25">
      <c r="A14" s="2465"/>
      <c r="B14" s="2423"/>
      <c r="C14" s="2428"/>
      <c r="D14" s="2428"/>
      <c r="E14" s="2428"/>
      <c r="F14" s="2439"/>
      <c r="G14" s="2430"/>
      <c r="H14" s="2432"/>
      <c r="I14" s="2432"/>
      <c r="J14" s="2461"/>
      <c r="K14" s="2439"/>
      <c r="L14" s="2439"/>
      <c r="M14" s="2462"/>
      <c r="N14" s="2451"/>
      <c r="O14" s="2451"/>
      <c r="P14" s="2451"/>
      <c r="Q14" s="2426"/>
      <c r="R14" s="2446"/>
    </row>
    <row r="15" spans="1:18" s="1110" customFormat="1" ht="16.5" customHeight="1" thickBot="1" x14ac:dyDescent="0.25">
      <c r="A15" s="1310" t="s">
        <v>1285</v>
      </c>
      <c r="B15" s="1311">
        <v>1</v>
      </c>
      <c r="C15" s="1312">
        <v>2</v>
      </c>
      <c r="D15" s="1312">
        <v>3</v>
      </c>
      <c r="E15" s="1312">
        <v>4</v>
      </c>
      <c r="F15" s="1313">
        <v>5</v>
      </c>
      <c r="G15" s="1314">
        <v>6</v>
      </c>
      <c r="H15" s="1315">
        <v>7</v>
      </c>
      <c r="I15" s="1315">
        <v>8</v>
      </c>
      <c r="J15" s="1316">
        <v>9</v>
      </c>
      <c r="K15" s="1312">
        <v>10</v>
      </c>
      <c r="L15" s="1312">
        <v>11</v>
      </c>
      <c r="M15" s="1314">
        <v>12</v>
      </c>
      <c r="N15" s="1315">
        <v>13</v>
      </c>
      <c r="O15" s="1315">
        <v>14</v>
      </c>
      <c r="P15" s="1315">
        <v>15</v>
      </c>
      <c r="Q15" s="1316">
        <v>16</v>
      </c>
      <c r="R15" s="1317">
        <v>17</v>
      </c>
    </row>
    <row r="16" spans="1:18" s="1110" customFormat="1" ht="30" customHeight="1" x14ac:dyDescent="0.2">
      <c r="A16" s="1318">
        <v>1</v>
      </c>
      <c r="B16" s="1319"/>
      <c r="C16" s="1320"/>
      <c r="D16" s="1320"/>
      <c r="E16" s="1321"/>
      <c r="F16" s="1126"/>
      <c r="G16" s="1123"/>
      <c r="H16" s="1124"/>
      <c r="I16" s="1124"/>
      <c r="J16" s="1118"/>
      <c r="K16" s="1320"/>
      <c r="L16" s="1320"/>
      <c r="M16" s="1123"/>
      <c r="N16" s="1124"/>
      <c r="O16" s="1124"/>
      <c r="P16" s="1124"/>
      <c r="Q16" s="1322"/>
      <c r="R16" s="1323"/>
    </row>
    <row r="17" spans="1:40" s="1110" customFormat="1" ht="30" customHeight="1" x14ac:dyDescent="0.2">
      <c r="A17" s="1324">
        <v>2</v>
      </c>
      <c r="B17" s="1325"/>
      <c r="C17" s="1194"/>
      <c r="D17" s="1194"/>
      <c r="E17" s="1326"/>
      <c r="F17" s="1139"/>
      <c r="G17" s="1136"/>
      <c r="H17" s="1137"/>
      <c r="I17" s="1137"/>
      <c r="J17" s="1131"/>
      <c r="K17" s="1194"/>
      <c r="L17" s="1194"/>
      <c r="M17" s="1136"/>
      <c r="N17" s="1137"/>
      <c r="O17" s="1137"/>
      <c r="P17" s="1137"/>
      <c r="Q17" s="1327"/>
      <c r="R17" s="1328"/>
    </row>
    <row r="18" spans="1:40" s="1110" customFormat="1" ht="30" customHeight="1" x14ac:dyDescent="0.2">
      <c r="A18" s="1324">
        <v>3</v>
      </c>
      <c r="B18" s="1325"/>
      <c r="C18" s="1194"/>
      <c r="D18" s="1194"/>
      <c r="E18" s="1326"/>
      <c r="F18" s="1139"/>
      <c r="G18" s="1136"/>
      <c r="H18" s="1137"/>
      <c r="I18" s="1137"/>
      <c r="J18" s="1131"/>
      <c r="K18" s="1194"/>
      <c r="L18" s="1194"/>
      <c r="M18" s="1136"/>
      <c r="N18" s="1137"/>
      <c r="O18" s="1137"/>
      <c r="P18" s="1137"/>
      <c r="Q18" s="1327"/>
      <c r="R18" s="1328"/>
    </row>
    <row r="19" spans="1:40" s="1110" customFormat="1" ht="30" customHeight="1" x14ac:dyDescent="0.2">
      <c r="A19" s="1324">
        <v>4</v>
      </c>
      <c r="B19" s="1325"/>
      <c r="C19" s="1194"/>
      <c r="D19" s="1194"/>
      <c r="E19" s="1326"/>
      <c r="F19" s="1139"/>
      <c r="G19" s="1136"/>
      <c r="H19" s="1137"/>
      <c r="I19" s="1137"/>
      <c r="J19" s="1131"/>
      <c r="K19" s="1194"/>
      <c r="L19" s="1194"/>
      <c r="M19" s="1136"/>
      <c r="N19" s="1137"/>
      <c r="O19" s="1137"/>
      <c r="P19" s="1137"/>
      <c r="Q19" s="1327"/>
      <c r="R19" s="1328"/>
    </row>
    <row r="20" spans="1:40" s="1110" customFormat="1" ht="30" customHeight="1" x14ac:dyDescent="0.2">
      <c r="A20" s="1324">
        <v>5</v>
      </c>
      <c r="B20" s="1325"/>
      <c r="C20" s="1194"/>
      <c r="D20" s="1194"/>
      <c r="E20" s="1326"/>
      <c r="F20" s="1139"/>
      <c r="G20" s="1136"/>
      <c r="H20" s="1137"/>
      <c r="I20" s="1137"/>
      <c r="J20" s="1131"/>
      <c r="K20" s="1194"/>
      <c r="L20" s="1194"/>
      <c r="M20" s="1136"/>
      <c r="N20" s="1137"/>
      <c r="O20" s="1137"/>
      <c r="P20" s="1137"/>
      <c r="Q20" s="1327"/>
      <c r="R20" s="1328"/>
    </row>
    <row r="21" spans="1:40" s="1110" customFormat="1" ht="30" customHeight="1" x14ac:dyDescent="0.2">
      <c r="A21" s="1324">
        <v>6</v>
      </c>
      <c r="B21" s="1325"/>
      <c r="C21" s="1194"/>
      <c r="D21" s="1194"/>
      <c r="E21" s="1326"/>
      <c r="F21" s="1139"/>
      <c r="G21" s="1136"/>
      <c r="H21" s="1137"/>
      <c r="I21" s="1137"/>
      <c r="J21" s="1131"/>
      <c r="K21" s="1194"/>
      <c r="L21" s="1194"/>
      <c r="M21" s="1136"/>
      <c r="N21" s="1137"/>
      <c r="O21" s="1137"/>
      <c r="P21" s="1137"/>
      <c r="Q21" s="1327"/>
      <c r="R21" s="1328"/>
    </row>
    <row r="22" spans="1:40" s="1110" customFormat="1" ht="30" customHeight="1" x14ac:dyDescent="0.2">
      <c r="A22" s="1324">
        <v>7</v>
      </c>
      <c r="B22" s="1325"/>
      <c r="C22" s="1194"/>
      <c r="D22" s="1194"/>
      <c r="E22" s="1326"/>
      <c r="F22" s="1139"/>
      <c r="G22" s="1136"/>
      <c r="H22" s="1137"/>
      <c r="I22" s="1137"/>
      <c r="J22" s="1131"/>
      <c r="K22" s="1194"/>
      <c r="L22" s="1194"/>
      <c r="M22" s="1136"/>
      <c r="N22" s="1137"/>
      <c r="O22" s="1137"/>
      <c r="P22" s="1137"/>
      <c r="Q22" s="1327"/>
      <c r="R22" s="1328"/>
    </row>
    <row r="23" spans="1:40" s="1110" customFormat="1" ht="30" customHeight="1" x14ac:dyDescent="0.2">
      <c r="A23" s="1324">
        <v>8</v>
      </c>
      <c r="B23" s="1325"/>
      <c r="C23" s="1194"/>
      <c r="D23" s="1194"/>
      <c r="E23" s="1326"/>
      <c r="F23" s="1139"/>
      <c r="G23" s="1136"/>
      <c r="H23" s="1137"/>
      <c r="I23" s="1137"/>
      <c r="J23" s="1131"/>
      <c r="K23" s="1194"/>
      <c r="L23" s="1194"/>
      <c r="M23" s="1136"/>
      <c r="N23" s="1137"/>
      <c r="O23" s="1137"/>
      <c r="P23" s="1137"/>
      <c r="Q23" s="1327"/>
      <c r="R23" s="1328"/>
    </row>
    <row r="24" spans="1:40" s="1110" customFormat="1" ht="30" customHeight="1" x14ac:dyDescent="0.2">
      <c r="A24" s="1324">
        <v>9</v>
      </c>
      <c r="B24" s="1325"/>
      <c r="C24" s="1194"/>
      <c r="D24" s="1194"/>
      <c r="E24" s="1326"/>
      <c r="F24" s="1139"/>
      <c r="G24" s="1136"/>
      <c r="H24" s="1137"/>
      <c r="I24" s="1137"/>
      <c r="J24" s="1131"/>
      <c r="K24" s="1194"/>
      <c r="L24" s="1194"/>
      <c r="M24" s="1136"/>
      <c r="N24" s="1137"/>
      <c r="O24" s="1137"/>
      <c r="P24" s="1137"/>
      <c r="Q24" s="1327"/>
      <c r="R24" s="1328"/>
    </row>
    <row r="25" spans="1:40" s="1110" customFormat="1" ht="30" customHeight="1" x14ac:dyDescent="0.2">
      <c r="A25" s="1324">
        <v>10</v>
      </c>
      <c r="B25" s="1325"/>
      <c r="C25" s="1194"/>
      <c r="D25" s="1194"/>
      <c r="E25" s="1326"/>
      <c r="F25" s="1139"/>
      <c r="G25" s="1136"/>
      <c r="H25" s="1137"/>
      <c r="I25" s="1137"/>
      <c r="J25" s="1131"/>
      <c r="K25" s="1194"/>
      <c r="L25" s="1194"/>
      <c r="M25" s="1136"/>
      <c r="N25" s="1137"/>
      <c r="O25" s="1137"/>
      <c r="P25" s="1137"/>
      <c r="Q25" s="1327"/>
      <c r="R25" s="1328"/>
    </row>
    <row r="26" spans="1:40" s="1110" customFormat="1" ht="30" customHeight="1" thickBot="1" x14ac:dyDescent="0.25">
      <c r="A26" s="1329" t="s">
        <v>1285</v>
      </c>
      <c r="B26" s="1330"/>
      <c r="C26" s="1201"/>
      <c r="D26" s="1201"/>
      <c r="E26" s="1331"/>
      <c r="F26" s="1152"/>
      <c r="G26" s="1149"/>
      <c r="H26" s="1150"/>
      <c r="I26" s="1150"/>
      <c r="J26" s="1144"/>
      <c r="K26" s="1201"/>
      <c r="L26" s="1201"/>
      <c r="M26" s="1149"/>
      <c r="N26" s="1150"/>
      <c r="O26" s="1150"/>
      <c r="P26" s="1150"/>
      <c r="Q26" s="1332"/>
      <c r="R26" s="1333"/>
    </row>
    <row r="27" spans="1:40" s="1110" customFormat="1" ht="12" customHeight="1" x14ac:dyDescent="0.2">
      <c r="A27" s="1155"/>
      <c r="B27" s="1155"/>
      <c r="C27" s="1155"/>
      <c r="D27" s="1155"/>
      <c r="E27" s="1155"/>
      <c r="F27" s="1334"/>
      <c r="G27" s="1155"/>
      <c r="H27" s="1155"/>
      <c r="I27" s="1155"/>
      <c r="J27" s="1155"/>
      <c r="K27" s="1155"/>
      <c r="L27" s="1155"/>
      <c r="M27" s="1155"/>
      <c r="N27" s="1155"/>
      <c r="O27" s="1155"/>
      <c r="P27" s="1155"/>
      <c r="Q27" s="1155"/>
      <c r="R27" s="1155"/>
    </row>
    <row r="28" spans="1:40" s="1259" customFormat="1" ht="24" customHeight="1" x14ac:dyDescent="0.2">
      <c r="A28" s="2452" t="s">
        <v>1409</v>
      </c>
      <c r="B28" s="2453"/>
      <c r="C28" s="2453"/>
      <c r="D28" s="2453"/>
      <c r="E28" s="2453"/>
      <c r="F28" s="2453"/>
      <c r="G28" s="2454" t="s">
        <v>1669</v>
      </c>
      <c r="H28" s="2454"/>
      <c r="I28" s="2454"/>
      <c r="J28" s="2454"/>
      <c r="K28" s="2454"/>
      <c r="L28" s="2454"/>
      <c r="M28" s="2454"/>
      <c r="N28" s="2454"/>
      <c r="O28" s="2454"/>
      <c r="P28" s="2454"/>
      <c r="Q28" s="2454"/>
      <c r="R28" s="2455"/>
      <c r="AJ28" s="1260"/>
      <c r="AK28" s="1260"/>
      <c r="AL28" s="1260"/>
      <c r="AM28" s="1260"/>
      <c r="AN28" s="1260"/>
    </row>
    <row r="29" spans="1:40" s="1259" customFormat="1" ht="24" customHeight="1" x14ac:dyDescent="0.2">
      <c r="A29" s="2456" t="s">
        <v>1410</v>
      </c>
      <c r="B29" s="2457"/>
      <c r="C29" s="2457"/>
      <c r="D29" s="2457"/>
      <c r="E29" s="2457"/>
      <c r="F29" s="2457"/>
      <c r="G29" s="2458" t="s">
        <v>1598</v>
      </c>
      <c r="H29" s="2458"/>
      <c r="I29" s="2458"/>
      <c r="J29" s="2458"/>
      <c r="K29" s="2458"/>
      <c r="L29" s="2458"/>
      <c r="M29" s="2458"/>
      <c r="N29" s="2458"/>
      <c r="O29" s="2458"/>
      <c r="P29" s="2458"/>
      <c r="Q29" s="2458"/>
      <c r="R29" s="2459"/>
      <c r="AJ29" s="1260"/>
      <c r="AK29" s="1260"/>
      <c r="AL29" s="1260"/>
      <c r="AM29" s="1260"/>
      <c r="AN29" s="1260"/>
    </row>
    <row r="30" spans="1:40" s="1259" customFormat="1" ht="24" customHeight="1" x14ac:dyDescent="0.2">
      <c r="A30" s="2447" t="s">
        <v>1411</v>
      </c>
      <c r="B30" s="2448"/>
      <c r="C30" s="2448"/>
      <c r="D30" s="2448"/>
      <c r="E30" s="2448"/>
      <c r="F30" s="2448"/>
      <c r="G30" s="2449" t="s">
        <v>1708</v>
      </c>
      <c r="H30" s="2449"/>
      <c r="I30" s="2449"/>
      <c r="J30" s="2449"/>
      <c r="K30" s="2449"/>
      <c r="L30" s="2449"/>
      <c r="M30" s="2449"/>
      <c r="N30" s="2449"/>
      <c r="O30" s="2449"/>
      <c r="P30" s="2449"/>
      <c r="Q30" s="2449"/>
      <c r="R30" s="2450"/>
      <c r="AJ30" s="1260"/>
      <c r="AK30" s="1260"/>
      <c r="AL30" s="1260"/>
      <c r="AM30" s="1260"/>
      <c r="AN30" s="1260"/>
    </row>
    <row r="31" spans="1:40" ht="8.4499999999999993" customHeight="1" x14ac:dyDescent="0.2">
      <c r="A31" s="1155"/>
      <c r="B31" s="1155"/>
      <c r="C31" s="1155"/>
      <c r="D31" s="1155"/>
      <c r="E31" s="1155"/>
      <c r="F31" s="1334"/>
      <c r="G31" s="1155"/>
      <c r="H31" s="1155"/>
      <c r="I31" s="1155"/>
      <c r="J31" s="1155"/>
      <c r="K31" s="1155"/>
      <c r="L31" s="1155"/>
      <c r="M31" s="1155"/>
      <c r="N31" s="1155"/>
      <c r="O31" s="1155"/>
      <c r="P31" s="1155"/>
      <c r="Q31" s="1155"/>
      <c r="R31" s="1155"/>
    </row>
    <row r="32" spans="1:40" x14ac:dyDescent="0.2">
      <c r="A32" s="1155"/>
      <c r="B32" s="1155"/>
      <c r="C32" s="1155"/>
      <c r="D32" s="1155"/>
      <c r="E32" s="1155"/>
      <c r="F32" s="1334"/>
      <c r="G32" s="1155"/>
      <c r="H32" s="1155"/>
      <c r="I32" s="1155"/>
      <c r="J32" s="1155"/>
      <c r="K32" s="1155"/>
      <c r="L32" s="1155"/>
      <c r="M32" s="1155"/>
      <c r="N32" s="1155"/>
      <c r="O32" s="1155"/>
      <c r="P32" s="1155"/>
      <c r="Q32" s="1155"/>
      <c r="R32" s="1155"/>
    </row>
    <row r="33" spans="1:18" ht="15" customHeight="1" x14ac:dyDescent="0.2">
      <c r="A33" s="1172"/>
      <c r="B33" s="1172"/>
      <c r="C33" s="1172"/>
      <c r="D33" s="1172"/>
      <c r="E33" s="1172"/>
      <c r="F33" s="1335"/>
      <c r="G33" s="1172"/>
      <c r="H33" s="1172"/>
      <c r="I33" s="1172"/>
      <c r="J33" s="1172"/>
      <c r="K33" s="1172"/>
      <c r="L33" s="1172"/>
      <c r="M33" s="1172"/>
      <c r="N33" s="1172"/>
      <c r="O33" s="1172"/>
      <c r="P33" s="1172"/>
      <c r="Q33" s="1172"/>
      <c r="R33" s="1172"/>
    </row>
    <row r="34" spans="1:18" x14ac:dyDescent="0.2">
      <c r="A34" s="1168"/>
      <c r="B34" s="1168"/>
      <c r="C34" s="1168"/>
      <c r="D34" s="1168"/>
      <c r="E34" s="1168"/>
      <c r="F34" s="1336"/>
      <c r="G34" s="1168"/>
      <c r="H34" s="1168"/>
      <c r="I34" s="1168"/>
      <c r="J34" s="1168"/>
      <c r="K34" s="1168"/>
      <c r="L34" s="1168"/>
      <c r="M34" s="1168"/>
      <c r="N34" s="1168"/>
      <c r="O34" s="1168"/>
      <c r="P34" s="1168"/>
      <c r="Q34" s="1168"/>
      <c r="R34" s="1168"/>
    </row>
    <row r="35" spans="1:18" x14ac:dyDescent="0.2">
      <c r="A35" s="1173"/>
      <c r="B35" s="1173"/>
      <c r="C35" s="1173"/>
      <c r="D35" s="1173"/>
      <c r="E35" s="1173"/>
      <c r="F35" s="1337"/>
      <c r="G35" s="1173"/>
      <c r="H35" s="1173"/>
      <c r="I35" s="1173"/>
      <c r="J35" s="1173"/>
      <c r="K35" s="1173"/>
      <c r="L35" s="1173"/>
      <c r="M35" s="1173"/>
      <c r="N35" s="1173"/>
      <c r="O35" s="1173"/>
      <c r="P35" s="1173"/>
      <c r="Q35" s="1173"/>
      <c r="R35" s="1173"/>
    </row>
    <row r="36" spans="1:18" x14ac:dyDescent="0.2">
      <c r="A36" s="1168"/>
      <c r="B36" s="1168"/>
      <c r="C36" s="1168"/>
      <c r="D36" s="1168"/>
      <c r="E36" s="1168"/>
      <c r="F36" s="1336"/>
      <c r="G36" s="1168"/>
      <c r="H36" s="1168"/>
      <c r="I36" s="1168"/>
      <c r="J36" s="1168"/>
      <c r="K36" s="1168"/>
      <c r="L36" s="1168"/>
      <c r="M36" s="1168"/>
      <c r="N36" s="1168"/>
      <c r="O36" s="1168"/>
      <c r="P36" s="1168"/>
      <c r="Q36" s="1168"/>
      <c r="R36" s="1168"/>
    </row>
  </sheetData>
  <mergeCells count="34">
    <mergeCell ref="R10:R14"/>
    <mergeCell ref="A30:F30"/>
    <mergeCell ref="G30:R30"/>
    <mergeCell ref="P12:P14"/>
    <mergeCell ref="A28:F28"/>
    <mergeCell ref="G28:R28"/>
    <mergeCell ref="A29:F29"/>
    <mergeCell ref="G29:R29"/>
    <mergeCell ref="I12:I14"/>
    <mergeCell ref="J12:J14"/>
    <mergeCell ref="M12:M14"/>
    <mergeCell ref="N12:N14"/>
    <mergeCell ref="O12:O14"/>
    <mergeCell ref="A9:A14"/>
    <mergeCell ref="B9:R9"/>
    <mergeCell ref="B10:E10"/>
    <mergeCell ref="B11:B14"/>
    <mergeCell ref="Q12:Q14"/>
    <mergeCell ref="C11:C14"/>
    <mergeCell ref="D11:D14"/>
    <mergeCell ref="E11:E14"/>
    <mergeCell ref="G12:G14"/>
    <mergeCell ref="H12:H14"/>
    <mergeCell ref="G10:J11"/>
    <mergeCell ref="K10:K14"/>
    <mergeCell ref="L10:L14"/>
    <mergeCell ref="M10:Q11"/>
    <mergeCell ref="F10:F14"/>
    <mergeCell ref="M1:N1"/>
    <mergeCell ref="A4:R4"/>
    <mergeCell ref="C7:D7"/>
    <mergeCell ref="I7:K7"/>
    <mergeCell ref="L7:N7"/>
    <mergeCell ref="O7:Q7"/>
  </mergeCells>
  <printOptions horizontalCentered="1"/>
  <pageMargins left="0.25" right="0.25" top="0.25" bottom="0.25" header="0.3" footer="0.3"/>
  <pageSetup paperSize="9" scale="6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00D8-41BD-4D11-940D-542C1FA572C8}">
  <sheetPr>
    <tabColor theme="9" tint="-0.249977111117893"/>
    <pageSetUpPr fitToPage="1"/>
  </sheetPr>
  <dimension ref="A1:M16"/>
  <sheetViews>
    <sheetView view="pageBreakPreview" zoomScale="60" zoomScaleNormal="100" workbookViewId="0">
      <selection activeCell="A90" sqref="A90"/>
    </sheetView>
  </sheetViews>
  <sheetFormatPr defaultColWidth="9.125" defaultRowHeight="12.75" x14ac:dyDescent="0.2"/>
  <cols>
    <col min="1" max="1" width="20.75" style="57" customWidth="1"/>
    <col min="2" max="2" width="9.75" style="57" customWidth="1"/>
    <col min="3" max="7" width="15" style="57" customWidth="1"/>
    <col min="8" max="8" width="9.75" style="57" customWidth="1"/>
    <col min="9" max="9" width="20.75" style="57" customWidth="1"/>
    <col min="10" max="16384" width="9.125" style="57"/>
  </cols>
  <sheetData>
    <row r="1" spans="1:13" s="922" customFormat="1" ht="21" customHeight="1" x14ac:dyDescent="0.25">
      <c r="A1" s="1545" t="s">
        <v>782</v>
      </c>
      <c r="B1" s="1545"/>
      <c r="C1" s="1545"/>
      <c r="D1" s="1545"/>
      <c r="E1" s="1545"/>
      <c r="F1" s="1545"/>
      <c r="G1" s="1545"/>
      <c r="H1" s="1545"/>
      <c r="I1" s="1545"/>
    </row>
    <row r="2" spans="1:13" s="891" customFormat="1" ht="21" customHeight="1" x14ac:dyDescent="0.2">
      <c r="A2" s="1547" t="s">
        <v>929</v>
      </c>
      <c r="B2" s="1547"/>
      <c r="C2" s="1547"/>
      <c r="D2" s="1547"/>
      <c r="E2" s="1547"/>
      <c r="F2" s="1547"/>
      <c r="G2" s="1547"/>
      <c r="H2" s="1547"/>
      <c r="I2" s="1547"/>
    </row>
    <row r="3" spans="1:13" s="923" customFormat="1" ht="21" customHeight="1" x14ac:dyDescent="0.2">
      <c r="A3" s="1548" t="s">
        <v>1555</v>
      </c>
      <c r="B3" s="1548"/>
      <c r="C3" s="1548"/>
      <c r="D3" s="1548"/>
      <c r="E3" s="1548"/>
      <c r="F3" s="1548"/>
      <c r="G3" s="1548"/>
      <c r="H3" s="1548"/>
      <c r="I3" s="1548"/>
      <c r="M3" s="923" t="s">
        <v>784</v>
      </c>
    </row>
    <row r="4" spans="1:13" s="892" customFormat="1" x14ac:dyDescent="0.2">
      <c r="A4" s="860" t="s">
        <v>783</v>
      </c>
      <c r="B4" s="1560"/>
      <c r="C4" s="1560"/>
      <c r="D4" s="1560"/>
      <c r="E4" s="863"/>
      <c r="F4" s="863"/>
      <c r="I4" s="863" t="s">
        <v>784</v>
      </c>
    </row>
    <row r="5" spans="1:13" s="902" customFormat="1" ht="25.15" customHeight="1" x14ac:dyDescent="0.2">
      <c r="A5" s="1551" t="s">
        <v>1556</v>
      </c>
      <c r="B5" s="1587" t="s">
        <v>1120</v>
      </c>
      <c r="C5" s="1586" t="s">
        <v>1754</v>
      </c>
      <c r="D5" s="1586"/>
      <c r="E5" s="1586"/>
      <c r="F5" s="1586"/>
      <c r="G5" s="1586"/>
      <c r="H5" s="1589" t="s">
        <v>1041</v>
      </c>
      <c r="I5" s="1562" t="s">
        <v>796</v>
      </c>
    </row>
    <row r="6" spans="1:13" s="46" customFormat="1" ht="45" customHeight="1" x14ac:dyDescent="0.2">
      <c r="A6" s="1552"/>
      <c r="B6" s="1588"/>
      <c r="C6" s="746" t="s">
        <v>785</v>
      </c>
      <c r="D6" s="746" t="s">
        <v>727</v>
      </c>
      <c r="E6" s="746" t="s">
        <v>676</v>
      </c>
      <c r="F6" s="746" t="s">
        <v>677</v>
      </c>
      <c r="G6" s="840" t="s">
        <v>1753</v>
      </c>
      <c r="H6" s="1590"/>
      <c r="I6" s="1563"/>
    </row>
    <row r="7" spans="1:13" s="46" customFormat="1" ht="37.15" customHeight="1" x14ac:dyDescent="0.2">
      <c r="A7" s="1580" t="s">
        <v>1259</v>
      </c>
      <c r="B7" s="924" t="s">
        <v>486</v>
      </c>
      <c r="C7" s="925">
        <f t="shared" ref="C7:G8" si="0">SUM(C9+C11+C13+C15)</f>
        <v>866</v>
      </c>
      <c r="D7" s="925">
        <f t="shared" si="0"/>
        <v>40400</v>
      </c>
      <c r="E7" s="925">
        <f t="shared" si="0"/>
        <v>121239</v>
      </c>
      <c r="F7" s="925">
        <f>SUM(F9+F11+F13+F15)</f>
        <v>118631</v>
      </c>
      <c r="G7" s="926">
        <f>SUM(G9+G11+G13+G15)</f>
        <v>281136</v>
      </c>
      <c r="H7" s="927" t="s">
        <v>487</v>
      </c>
      <c r="I7" s="1582" t="s">
        <v>12</v>
      </c>
    </row>
    <row r="8" spans="1:13" s="46" customFormat="1" ht="37.15" customHeight="1" x14ac:dyDescent="0.2">
      <c r="A8" s="1581"/>
      <c r="B8" s="928" t="s">
        <v>489</v>
      </c>
      <c r="C8" s="929">
        <f t="shared" si="0"/>
        <v>14755</v>
      </c>
      <c r="D8" s="929">
        <f t="shared" si="0"/>
        <v>301905</v>
      </c>
      <c r="E8" s="929">
        <f t="shared" si="0"/>
        <v>755031</v>
      </c>
      <c r="F8" s="929">
        <f t="shared" si="0"/>
        <v>445274</v>
      </c>
      <c r="G8" s="930">
        <f t="shared" si="0"/>
        <v>1516965</v>
      </c>
      <c r="H8" s="931" t="s">
        <v>490</v>
      </c>
      <c r="I8" s="1583"/>
    </row>
    <row r="9" spans="1:13" s="46" customFormat="1" ht="37.15" customHeight="1" x14ac:dyDescent="0.2">
      <c r="A9" s="1572" t="s">
        <v>786</v>
      </c>
      <c r="B9" s="160" t="s">
        <v>486</v>
      </c>
      <c r="C9" s="161">
        <v>110</v>
      </c>
      <c r="D9" s="161">
        <v>9833</v>
      </c>
      <c r="E9" s="161">
        <v>33051</v>
      </c>
      <c r="F9" s="161">
        <v>56022</v>
      </c>
      <c r="G9" s="179">
        <f t="shared" ref="G9:G16" si="1">SUM(C9:F9)</f>
        <v>99016</v>
      </c>
      <c r="H9" s="162" t="s">
        <v>487</v>
      </c>
      <c r="I9" s="1574" t="s">
        <v>787</v>
      </c>
    </row>
    <row r="10" spans="1:13" s="46" customFormat="1" ht="37.15" customHeight="1" x14ac:dyDescent="0.2">
      <c r="A10" s="1573"/>
      <c r="B10" s="163" t="s">
        <v>489</v>
      </c>
      <c r="C10" s="164">
        <v>177</v>
      </c>
      <c r="D10" s="164">
        <v>21845</v>
      </c>
      <c r="E10" s="164">
        <v>67364</v>
      </c>
      <c r="F10" s="164">
        <v>107042</v>
      </c>
      <c r="G10" s="180">
        <f t="shared" si="1"/>
        <v>196428</v>
      </c>
      <c r="H10" s="165" t="s">
        <v>490</v>
      </c>
      <c r="I10" s="1575"/>
    </row>
    <row r="11" spans="1:13" s="46" customFormat="1" ht="37.15" customHeight="1" x14ac:dyDescent="0.2">
      <c r="A11" s="1584" t="s">
        <v>788</v>
      </c>
      <c r="B11" s="932" t="s">
        <v>486</v>
      </c>
      <c r="C11" s="933">
        <v>90</v>
      </c>
      <c r="D11" s="933">
        <v>12344</v>
      </c>
      <c r="E11" s="933">
        <v>45413</v>
      </c>
      <c r="F11" s="933">
        <v>51803</v>
      </c>
      <c r="G11" s="934">
        <f t="shared" si="1"/>
        <v>109650</v>
      </c>
      <c r="H11" s="935" t="s">
        <v>487</v>
      </c>
      <c r="I11" s="1585" t="s">
        <v>789</v>
      </c>
    </row>
    <row r="12" spans="1:13" s="46" customFormat="1" ht="37.15" customHeight="1" x14ac:dyDescent="0.2">
      <c r="A12" s="1584"/>
      <c r="B12" s="936" t="s">
        <v>489</v>
      </c>
      <c r="C12" s="937">
        <v>468</v>
      </c>
      <c r="D12" s="937">
        <v>59849</v>
      </c>
      <c r="E12" s="937">
        <v>222235</v>
      </c>
      <c r="F12" s="937">
        <v>242581</v>
      </c>
      <c r="G12" s="930">
        <f t="shared" si="1"/>
        <v>525133</v>
      </c>
      <c r="H12" s="938" t="s">
        <v>490</v>
      </c>
      <c r="I12" s="1585"/>
    </row>
    <row r="13" spans="1:13" s="46" customFormat="1" ht="37.15" customHeight="1" x14ac:dyDescent="0.2">
      <c r="A13" s="1572" t="s">
        <v>790</v>
      </c>
      <c r="B13" s="160" t="s">
        <v>486</v>
      </c>
      <c r="C13" s="161">
        <v>90</v>
      </c>
      <c r="D13" s="161">
        <v>7117</v>
      </c>
      <c r="E13" s="161">
        <v>22175</v>
      </c>
      <c r="F13" s="161">
        <v>8240</v>
      </c>
      <c r="G13" s="179">
        <f t="shared" si="1"/>
        <v>37622</v>
      </c>
      <c r="H13" s="162" t="s">
        <v>487</v>
      </c>
      <c r="I13" s="1574" t="s">
        <v>791</v>
      </c>
    </row>
    <row r="14" spans="1:13" s="46" customFormat="1" ht="37.15" customHeight="1" x14ac:dyDescent="0.2">
      <c r="A14" s="1573"/>
      <c r="B14" s="163" t="s">
        <v>489</v>
      </c>
      <c r="C14" s="164">
        <v>743</v>
      </c>
      <c r="D14" s="164">
        <v>56485</v>
      </c>
      <c r="E14" s="164">
        <v>173723</v>
      </c>
      <c r="F14" s="164">
        <v>62610</v>
      </c>
      <c r="G14" s="180">
        <f t="shared" si="1"/>
        <v>293561</v>
      </c>
      <c r="H14" s="165" t="s">
        <v>490</v>
      </c>
      <c r="I14" s="1575"/>
    </row>
    <row r="15" spans="1:13" s="46" customFormat="1" ht="37.15" customHeight="1" x14ac:dyDescent="0.2">
      <c r="A15" s="1576" t="s">
        <v>792</v>
      </c>
      <c r="B15" s="932" t="s">
        <v>486</v>
      </c>
      <c r="C15" s="933">
        <v>576</v>
      </c>
      <c r="D15" s="933">
        <v>11106</v>
      </c>
      <c r="E15" s="933">
        <v>20600</v>
      </c>
      <c r="F15" s="933">
        <v>2566</v>
      </c>
      <c r="G15" s="934">
        <f t="shared" si="1"/>
        <v>34848</v>
      </c>
      <c r="H15" s="935" t="s">
        <v>487</v>
      </c>
      <c r="I15" s="1578" t="s">
        <v>793</v>
      </c>
    </row>
    <row r="16" spans="1:13" s="46" customFormat="1" ht="37.15" customHeight="1" x14ac:dyDescent="0.2">
      <c r="A16" s="1577"/>
      <c r="B16" s="939" t="s">
        <v>489</v>
      </c>
      <c r="C16" s="940">
        <v>13367</v>
      </c>
      <c r="D16" s="940">
        <v>163726</v>
      </c>
      <c r="E16" s="940">
        <v>291709</v>
      </c>
      <c r="F16" s="940">
        <v>33041</v>
      </c>
      <c r="G16" s="941">
        <f t="shared" si="1"/>
        <v>501843</v>
      </c>
      <c r="H16" s="942" t="s">
        <v>490</v>
      </c>
      <c r="I16" s="1579"/>
    </row>
  </sheetData>
  <mergeCells count="19">
    <mergeCell ref="A1:I1"/>
    <mergeCell ref="A2:I2"/>
    <mergeCell ref="A3:I3"/>
    <mergeCell ref="B4:D4"/>
    <mergeCell ref="A5:A6"/>
    <mergeCell ref="C5:G5"/>
    <mergeCell ref="I5:I6"/>
    <mergeCell ref="B5:B6"/>
    <mergeCell ref="H5:H6"/>
    <mergeCell ref="A13:A14"/>
    <mergeCell ref="I13:I14"/>
    <mergeCell ref="A15:A16"/>
    <mergeCell ref="I15:I16"/>
    <mergeCell ref="A7:A8"/>
    <mergeCell ref="I7:I8"/>
    <mergeCell ref="A9:A10"/>
    <mergeCell ref="I9:I10"/>
    <mergeCell ref="A11:A12"/>
    <mergeCell ref="I11:I12"/>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A0BE-901C-44E4-9A69-F36C120F07FA}">
  <sheetPr>
    <tabColor theme="4" tint="-0.249977111117893"/>
    <pageSetUpPr fitToPage="1"/>
  </sheetPr>
  <dimension ref="A1:A701"/>
  <sheetViews>
    <sheetView view="pageBreakPreview" zoomScale="60" zoomScaleNormal="100" workbookViewId="0">
      <selection activeCell="A90" sqref="A90"/>
    </sheetView>
  </sheetViews>
  <sheetFormatPr defaultColWidth="9.125" defaultRowHeight="14.25" x14ac:dyDescent="0.2"/>
  <cols>
    <col min="1" max="1" width="45.625" style="42" customWidth="1"/>
    <col min="2" max="16384" width="9.125" style="42"/>
  </cols>
  <sheetData>
    <row r="1" spans="1:1" s="60" customFormat="1" ht="35.25" x14ac:dyDescent="0.5">
      <c r="A1" s="59" t="s">
        <v>701</v>
      </c>
    </row>
    <row r="2" spans="1:1" s="60" customFormat="1" ht="23.25" x14ac:dyDescent="0.35">
      <c r="A2" s="61" t="s">
        <v>702</v>
      </c>
    </row>
    <row r="3" spans="1:1" s="60" customFormat="1" ht="15" x14ac:dyDescent="0.25"/>
    <row r="4" spans="1:1" s="60" customFormat="1" ht="15" x14ac:dyDescent="0.25">
      <c r="A4" s="37"/>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E31E-E2C1-4A82-AA8A-FBF613438EE2}">
  <sheetPr>
    <tabColor theme="9"/>
    <pageSetUpPr fitToPage="1"/>
  </sheetPr>
  <dimension ref="A1:N17"/>
  <sheetViews>
    <sheetView view="pageBreakPreview" zoomScale="60" zoomScaleNormal="100" workbookViewId="0">
      <selection activeCell="A90" sqref="A90"/>
    </sheetView>
  </sheetViews>
  <sheetFormatPr defaultColWidth="9.125" defaultRowHeight="12.75" x14ac:dyDescent="0.2"/>
  <cols>
    <col min="1" max="1" width="14.75" style="57" customWidth="1"/>
    <col min="2" max="2" width="10.75" style="57" customWidth="1"/>
    <col min="3" max="5" width="13.75" style="57" customWidth="1"/>
    <col min="6" max="6" width="12.75" style="57" customWidth="1"/>
    <col min="7" max="7" width="13.75" style="57" customWidth="1"/>
    <col min="8" max="9" width="12.75" style="57" customWidth="1"/>
    <col min="10" max="10" width="10.75" style="57" customWidth="1"/>
    <col min="11" max="11" width="14.75" style="57" customWidth="1"/>
    <col min="12" max="16384" width="9.125" style="58"/>
  </cols>
  <sheetData>
    <row r="1" spans="1:14" s="155" customFormat="1" ht="21" customHeight="1" x14ac:dyDescent="0.25">
      <c r="A1" s="1545" t="s">
        <v>1751</v>
      </c>
      <c r="B1" s="1545"/>
      <c r="C1" s="1545"/>
      <c r="D1" s="1545"/>
      <c r="E1" s="1545"/>
      <c r="F1" s="1545"/>
      <c r="G1" s="1545"/>
      <c r="H1" s="1545"/>
      <c r="I1" s="1545"/>
      <c r="J1" s="1545"/>
      <c r="K1" s="1545"/>
    </row>
    <row r="2" spans="1:14" s="54" customFormat="1" ht="21" customHeight="1" x14ac:dyDescent="0.2">
      <c r="A2" s="1547" t="s">
        <v>929</v>
      </c>
      <c r="B2" s="1547"/>
      <c r="C2" s="1547"/>
      <c r="D2" s="1547"/>
      <c r="E2" s="1547"/>
      <c r="F2" s="1547"/>
      <c r="G2" s="1547"/>
      <c r="H2" s="1547"/>
      <c r="I2" s="1547"/>
      <c r="J2" s="1547"/>
      <c r="K2" s="1547"/>
    </row>
    <row r="3" spans="1:14" s="157" customFormat="1" ht="21" customHeight="1" x14ac:dyDescent="0.2">
      <c r="A3" s="1548" t="s">
        <v>1750</v>
      </c>
      <c r="B3" s="1548"/>
      <c r="C3" s="1548"/>
      <c r="D3" s="1548"/>
      <c r="E3" s="1548"/>
      <c r="F3" s="1548"/>
      <c r="G3" s="1548"/>
      <c r="H3" s="1548"/>
      <c r="I3" s="1548"/>
      <c r="J3" s="1548"/>
      <c r="K3" s="1548"/>
      <c r="N3" s="157" t="s">
        <v>795</v>
      </c>
    </row>
    <row r="4" spans="1:14" s="54" customFormat="1" x14ac:dyDescent="0.2">
      <c r="A4" s="860" t="s">
        <v>794</v>
      </c>
      <c r="B4" s="901"/>
      <c r="C4" s="1560"/>
      <c r="D4" s="1560"/>
      <c r="E4" s="1560"/>
      <c r="F4" s="1560"/>
      <c r="G4" s="1560"/>
      <c r="H4" s="1560"/>
      <c r="I4" s="1560"/>
      <c r="J4" s="943"/>
      <c r="K4" s="863" t="s">
        <v>795</v>
      </c>
    </row>
    <row r="5" spans="1:14" s="56" customFormat="1" ht="25.15" customHeight="1" x14ac:dyDescent="0.2">
      <c r="A5" s="1611" t="s">
        <v>1556</v>
      </c>
      <c r="B5" s="1613" t="s">
        <v>1120</v>
      </c>
      <c r="C5" s="1603" t="s">
        <v>1755</v>
      </c>
      <c r="D5" s="1604"/>
      <c r="E5" s="1604"/>
      <c r="F5" s="1604"/>
      <c r="G5" s="1604"/>
      <c r="H5" s="1604"/>
      <c r="I5" s="1605"/>
      <c r="J5" s="1606" t="s">
        <v>1041</v>
      </c>
      <c r="K5" s="1609" t="s">
        <v>796</v>
      </c>
    </row>
    <row r="6" spans="1:14" s="56" customFormat="1" ht="39.6" customHeight="1" x14ac:dyDescent="0.2">
      <c r="A6" s="1612"/>
      <c r="B6" s="1614"/>
      <c r="C6" s="1037" t="s">
        <v>1255</v>
      </c>
      <c r="D6" s="1037" t="s">
        <v>1258</v>
      </c>
      <c r="E6" s="1037" t="s">
        <v>1256</v>
      </c>
      <c r="F6" s="1037" t="s">
        <v>1257</v>
      </c>
      <c r="G6" s="1037" t="s">
        <v>1260</v>
      </c>
      <c r="H6" s="1037" t="s">
        <v>61</v>
      </c>
      <c r="I6" s="1038" t="s">
        <v>12</v>
      </c>
      <c r="J6" s="1607"/>
      <c r="K6" s="1610"/>
    </row>
    <row r="7" spans="1:14" s="1032" customFormat="1" ht="39.6" customHeight="1" x14ac:dyDescent="0.2">
      <c r="A7" s="1552"/>
      <c r="B7" s="1615"/>
      <c r="C7" s="1035" t="s">
        <v>74</v>
      </c>
      <c r="D7" s="1035" t="s">
        <v>1267</v>
      </c>
      <c r="E7" s="1035" t="s">
        <v>1268</v>
      </c>
      <c r="F7" s="1035" t="s">
        <v>73</v>
      </c>
      <c r="G7" s="1035" t="s">
        <v>1920</v>
      </c>
      <c r="H7" s="1035" t="s">
        <v>60</v>
      </c>
      <c r="I7" s="1036" t="s">
        <v>1259</v>
      </c>
      <c r="J7" s="1608"/>
      <c r="K7" s="1563"/>
    </row>
    <row r="8" spans="1:14" s="56" customFormat="1" ht="37.15" customHeight="1" x14ac:dyDescent="0.2">
      <c r="A8" s="1597" t="s">
        <v>1259</v>
      </c>
      <c r="B8" s="924" t="s">
        <v>486</v>
      </c>
      <c r="C8" s="944">
        <f t="shared" ref="C8:G8" si="0">C10+C12+C14+C16</f>
        <v>204593</v>
      </c>
      <c r="D8" s="944">
        <f t="shared" si="0"/>
        <v>52877</v>
      </c>
      <c r="E8" s="944">
        <f t="shared" si="0"/>
        <v>11796</v>
      </c>
      <c r="F8" s="944">
        <f t="shared" si="0"/>
        <v>6694</v>
      </c>
      <c r="G8" s="944">
        <f t="shared" si="0"/>
        <v>4508</v>
      </c>
      <c r="H8" s="944">
        <f>H10+H12+H14+H16</f>
        <v>668</v>
      </c>
      <c r="I8" s="945">
        <f>SUM(C8:H8)</f>
        <v>281136</v>
      </c>
      <c r="J8" s="946" t="s">
        <v>487</v>
      </c>
      <c r="K8" s="1599" t="s">
        <v>488</v>
      </c>
    </row>
    <row r="9" spans="1:14" s="56" customFormat="1" ht="37.15" customHeight="1" x14ac:dyDescent="0.2">
      <c r="A9" s="1598"/>
      <c r="B9" s="947" t="s">
        <v>489</v>
      </c>
      <c r="C9" s="948">
        <f t="shared" ref="C9:G9" si="1">C11+C13+C15+C17</f>
        <v>1008931</v>
      </c>
      <c r="D9" s="948">
        <f t="shared" si="1"/>
        <v>318366</v>
      </c>
      <c r="E9" s="948">
        <f t="shared" si="1"/>
        <v>85331</v>
      </c>
      <c r="F9" s="948">
        <f t="shared" si="1"/>
        <v>54750</v>
      </c>
      <c r="G9" s="948">
        <f t="shared" si="1"/>
        <v>43731</v>
      </c>
      <c r="H9" s="948">
        <f>H11+H13+H15+H17</f>
        <v>5856</v>
      </c>
      <c r="I9" s="949">
        <f>SUM(C9:H9)</f>
        <v>1516965</v>
      </c>
      <c r="J9" s="950" t="s">
        <v>490</v>
      </c>
      <c r="K9" s="1600"/>
    </row>
    <row r="10" spans="1:14" s="56" customFormat="1" ht="37.15" customHeight="1" x14ac:dyDescent="0.2">
      <c r="A10" s="1591" t="s">
        <v>786</v>
      </c>
      <c r="B10" s="32" t="s">
        <v>486</v>
      </c>
      <c r="C10" s="75">
        <v>74920</v>
      </c>
      <c r="D10" s="75">
        <v>18222</v>
      </c>
      <c r="E10" s="75">
        <v>3282</v>
      </c>
      <c r="F10" s="75">
        <v>1523</v>
      </c>
      <c r="G10" s="75">
        <v>942</v>
      </c>
      <c r="H10" s="75">
        <v>127</v>
      </c>
      <c r="I10" s="181">
        <f>SUM(C10:H10)</f>
        <v>99016</v>
      </c>
      <c r="J10" s="33" t="s">
        <v>487</v>
      </c>
      <c r="K10" s="1592" t="s">
        <v>787</v>
      </c>
    </row>
    <row r="11" spans="1:14" s="56" customFormat="1" ht="37.15" customHeight="1" x14ac:dyDescent="0.2">
      <c r="A11" s="1591" t="s">
        <v>786</v>
      </c>
      <c r="B11" s="32" t="s">
        <v>489</v>
      </c>
      <c r="C11" s="75">
        <v>149565</v>
      </c>
      <c r="D11" s="75">
        <v>34933</v>
      </c>
      <c r="E11" s="75">
        <v>6637</v>
      </c>
      <c r="F11" s="75">
        <v>3124</v>
      </c>
      <c r="G11" s="75">
        <v>1871</v>
      </c>
      <c r="H11" s="75">
        <v>298</v>
      </c>
      <c r="I11" s="181">
        <f t="shared" ref="I11:I17" si="2">SUM(C11:H11)</f>
        <v>196428</v>
      </c>
      <c r="J11" s="33" t="s">
        <v>490</v>
      </c>
      <c r="K11" s="1592" t="s">
        <v>787</v>
      </c>
    </row>
    <row r="12" spans="1:14" s="56" customFormat="1" ht="37.15" customHeight="1" x14ac:dyDescent="0.2">
      <c r="A12" s="1601" t="s">
        <v>788</v>
      </c>
      <c r="B12" s="951" t="s">
        <v>486</v>
      </c>
      <c r="C12" s="1033">
        <v>86761</v>
      </c>
      <c r="D12" s="1033">
        <v>16552</v>
      </c>
      <c r="E12" s="1033">
        <v>3411</v>
      </c>
      <c r="F12" s="1033">
        <v>1724</v>
      </c>
      <c r="G12" s="1033">
        <v>1032</v>
      </c>
      <c r="H12" s="1033">
        <v>170</v>
      </c>
      <c r="I12" s="949">
        <f t="shared" si="2"/>
        <v>109650</v>
      </c>
      <c r="J12" s="953" t="s">
        <v>487</v>
      </c>
      <c r="K12" s="1602" t="s">
        <v>789</v>
      </c>
    </row>
    <row r="13" spans="1:14" s="56" customFormat="1" ht="37.15" customHeight="1" x14ac:dyDescent="0.2">
      <c r="A13" s="1601" t="s">
        <v>788</v>
      </c>
      <c r="B13" s="951" t="s">
        <v>489</v>
      </c>
      <c r="C13" s="1033">
        <v>413089</v>
      </c>
      <c r="D13" s="1033">
        <v>80804</v>
      </c>
      <c r="E13" s="1033">
        <v>16780</v>
      </c>
      <c r="F13" s="1033">
        <v>8570</v>
      </c>
      <c r="G13" s="1033">
        <v>5070</v>
      </c>
      <c r="H13" s="1033">
        <v>820</v>
      </c>
      <c r="I13" s="949">
        <f t="shared" si="2"/>
        <v>525133</v>
      </c>
      <c r="J13" s="953" t="s">
        <v>490</v>
      </c>
      <c r="K13" s="1602" t="s">
        <v>789</v>
      </c>
    </row>
    <row r="14" spans="1:14" s="56" customFormat="1" ht="37.15" customHeight="1" x14ac:dyDescent="0.2">
      <c r="A14" s="1591" t="s">
        <v>790</v>
      </c>
      <c r="B14" s="32" t="s">
        <v>486</v>
      </c>
      <c r="C14" s="75">
        <v>24197</v>
      </c>
      <c r="D14" s="75">
        <v>8919</v>
      </c>
      <c r="E14" s="75">
        <v>2224</v>
      </c>
      <c r="F14" s="75">
        <v>1372</v>
      </c>
      <c r="G14" s="75">
        <v>777</v>
      </c>
      <c r="H14" s="75">
        <v>133</v>
      </c>
      <c r="I14" s="181">
        <f t="shared" si="2"/>
        <v>37622</v>
      </c>
      <c r="J14" s="33" t="s">
        <v>487</v>
      </c>
      <c r="K14" s="1592" t="s">
        <v>791</v>
      </c>
    </row>
    <row r="15" spans="1:14" s="56" customFormat="1" ht="37.15" customHeight="1" x14ac:dyDescent="0.2">
      <c r="A15" s="1591"/>
      <c r="B15" s="32" t="s">
        <v>489</v>
      </c>
      <c r="C15" s="75">
        <v>187769</v>
      </c>
      <c r="D15" s="75">
        <v>70119</v>
      </c>
      <c r="E15" s="75">
        <v>17572</v>
      </c>
      <c r="F15" s="75">
        <v>10885</v>
      </c>
      <c r="G15" s="75">
        <v>6170</v>
      </c>
      <c r="H15" s="75">
        <v>1046</v>
      </c>
      <c r="I15" s="181">
        <f t="shared" si="2"/>
        <v>293561</v>
      </c>
      <c r="J15" s="33" t="s">
        <v>490</v>
      </c>
      <c r="K15" s="1592"/>
    </row>
    <row r="16" spans="1:14" s="56" customFormat="1" ht="37.15" customHeight="1" x14ac:dyDescent="0.2">
      <c r="A16" s="1593" t="s">
        <v>792</v>
      </c>
      <c r="B16" s="951" t="s">
        <v>486</v>
      </c>
      <c r="C16" s="1033">
        <v>18715</v>
      </c>
      <c r="D16" s="1033">
        <v>9184</v>
      </c>
      <c r="E16" s="1033">
        <v>2879</v>
      </c>
      <c r="F16" s="1033">
        <v>2075</v>
      </c>
      <c r="G16" s="1033">
        <v>1757</v>
      </c>
      <c r="H16" s="1033">
        <v>238</v>
      </c>
      <c r="I16" s="949">
        <f t="shared" si="2"/>
        <v>34848</v>
      </c>
      <c r="J16" s="953" t="s">
        <v>487</v>
      </c>
      <c r="K16" s="1595" t="s">
        <v>793</v>
      </c>
    </row>
    <row r="17" spans="1:11" s="56" customFormat="1" ht="37.15" customHeight="1" x14ac:dyDescent="0.2">
      <c r="A17" s="1594" t="s">
        <v>797</v>
      </c>
      <c r="B17" s="939" t="s">
        <v>489</v>
      </c>
      <c r="C17" s="1034">
        <v>258508</v>
      </c>
      <c r="D17" s="1034">
        <v>132510</v>
      </c>
      <c r="E17" s="1034">
        <v>44342</v>
      </c>
      <c r="F17" s="1034">
        <v>32171</v>
      </c>
      <c r="G17" s="1034">
        <v>30620</v>
      </c>
      <c r="H17" s="1034">
        <v>3692</v>
      </c>
      <c r="I17" s="955">
        <f t="shared" si="2"/>
        <v>501843</v>
      </c>
      <c r="J17" s="956" t="s">
        <v>490</v>
      </c>
      <c r="K17" s="1596" t="s">
        <v>798</v>
      </c>
    </row>
  </sheetData>
  <mergeCells count="19">
    <mergeCell ref="A1:K1"/>
    <mergeCell ref="A2:K2"/>
    <mergeCell ref="A3:K3"/>
    <mergeCell ref="C4:I4"/>
    <mergeCell ref="C5:I5"/>
    <mergeCell ref="J5:J7"/>
    <mergeCell ref="K5:K7"/>
    <mergeCell ref="A5:A7"/>
    <mergeCell ref="B5:B7"/>
    <mergeCell ref="A14:A15"/>
    <mergeCell ref="K14:K15"/>
    <mergeCell ref="A16:A17"/>
    <mergeCell ref="K16:K17"/>
    <mergeCell ref="A8:A9"/>
    <mergeCell ref="K8:K9"/>
    <mergeCell ref="A10:A11"/>
    <mergeCell ref="K10:K11"/>
    <mergeCell ref="A12:A13"/>
    <mergeCell ref="K12:K13"/>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4F6C-0BAF-4881-99D5-A03BBD48E12B}">
  <sheetPr>
    <tabColor theme="9" tint="-0.249977111117893"/>
    <pageSetUpPr fitToPage="1"/>
  </sheetPr>
  <dimension ref="A1:S16"/>
  <sheetViews>
    <sheetView view="pageBreakPreview" zoomScale="70" zoomScaleNormal="100" zoomScaleSheetLayoutView="70" workbookViewId="0">
      <selection activeCell="A90" sqref="A90"/>
    </sheetView>
  </sheetViews>
  <sheetFormatPr defaultColWidth="9.125" defaultRowHeight="12.75" x14ac:dyDescent="0.2"/>
  <cols>
    <col min="1" max="1" width="9.75" style="57" customWidth="1"/>
    <col min="2" max="2" width="10.75" style="57" customWidth="1"/>
    <col min="3" max="3" width="9.375" style="57" customWidth="1"/>
    <col min="4" max="4" width="10.375" style="57" customWidth="1"/>
    <col min="5" max="5" width="10.625" style="57" customWidth="1"/>
    <col min="6" max="6" width="9.375" style="57" customWidth="1"/>
    <col min="7" max="7" width="10" style="57" customWidth="1"/>
    <col min="8" max="9" width="9.375" style="57" customWidth="1"/>
    <col min="10" max="10" width="11.75" style="57" customWidth="1"/>
    <col min="11" max="11" width="12" style="57" customWidth="1"/>
    <col min="12" max="12" width="9.875" style="57" customWidth="1"/>
    <col min="13" max="13" width="9.375" style="57" customWidth="1"/>
    <col min="14" max="14" width="8.75" style="57" customWidth="1"/>
    <col min="15" max="15" width="9.75" style="57" customWidth="1"/>
    <col min="16" max="16384" width="9.125" style="57"/>
  </cols>
  <sheetData>
    <row r="1" spans="1:19" s="957" customFormat="1" ht="21" customHeight="1" x14ac:dyDescent="0.25">
      <c r="A1" s="1545" t="s">
        <v>799</v>
      </c>
      <c r="B1" s="1545"/>
      <c r="C1" s="1545"/>
      <c r="D1" s="1545"/>
      <c r="E1" s="1545"/>
      <c r="F1" s="1545"/>
      <c r="G1" s="1545"/>
      <c r="H1" s="1545"/>
      <c r="I1" s="1545"/>
      <c r="J1" s="1545"/>
      <c r="K1" s="1545"/>
      <c r="L1" s="1545"/>
      <c r="M1" s="1545"/>
      <c r="N1" s="1545"/>
      <c r="O1" s="1545"/>
    </row>
    <row r="2" spans="1:19" s="958" customFormat="1" ht="21" customHeight="1" x14ac:dyDescent="0.2">
      <c r="A2" s="1547" t="s">
        <v>929</v>
      </c>
      <c r="B2" s="1547"/>
      <c r="C2" s="1547"/>
      <c r="D2" s="1547"/>
      <c r="E2" s="1547"/>
      <c r="F2" s="1547"/>
      <c r="G2" s="1547"/>
      <c r="H2" s="1547"/>
      <c r="I2" s="1547"/>
      <c r="J2" s="1547"/>
      <c r="K2" s="1547"/>
      <c r="L2" s="1547"/>
      <c r="M2" s="1547"/>
      <c r="N2" s="1547"/>
      <c r="O2" s="1547"/>
    </row>
    <row r="3" spans="1:19" s="959" customFormat="1" ht="21" customHeight="1" x14ac:dyDescent="0.2">
      <c r="A3" s="1548" t="s">
        <v>1564</v>
      </c>
      <c r="B3" s="1548"/>
      <c r="C3" s="1548"/>
      <c r="D3" s="1548"/>
      <c r="E3" s="1548"/>
      <c r="F3" s="1548"/>
      <c r="G3" s="1548"/>
      <c r="H3" s="1548"/>
      <c r="I3" s="1548"/>
      <c r="J3" s="1548"/>
      <c r="K3" s="1548"/>
      <c r="L3" s="1548"/>
      <c r="M3" s="1548"/>
      <c r="N3" s="1548"/>
      <c r="O3" s="1548"/>
      <c r="S3" s="959" t="s">
        <v>801</v>
      </c>
    </row>
    <row r="4" spans="1:19" s="958" customFormat="1" x14ac:dyDescent="0.2">
      <c r="A4" s="860" t="s">
        <v>800</v>
      </c>
      <c r="B4" s="901"/>
      <c r="C4" s="1560"/>
      <c r="D4" s="1560"/>
      <c r="E4" s="1560"/>
      <c r="F4" s="1560"/>
      <c r="G4" s="1560"/>
      <c r="H4" s="1560"/>
      <c r="I4" s="1560"/>
      <c r="J4" s="1560"/>
      <c r="K4" s="1560"/>
      <c r="L4" s="1560"/>
      <c r="M4" s="1560"/>
      <c r="N4" s="943"/>
      <c r="O4" s="863" t="s">
        <v>801</v>
      </c>
    </row>
    <row r="5" spans="1:19" s="46" customFormat="1" ht="25.15" customHeight="1" x14ac:dyDescent="0.2">
      <c r="A5" s="1551" t="s">
        <v>1556</v>
      </c>
      <c r="B5" s="1618" t="s">
        <v>1120</v>
      </c>
      <c r="C5" s="1616" t="s">
        <v>1756</v>
      </c>
      <c r="D5" s="1616"/>
      <c r="E5" s="1616"/>
      <c r="F5" s="1616"/>
      <c r="G5" s="1616"/>
      <c r="H5" s="1616"/>
      <c r="I5" s="1616"/>
      <c r="J5" s="1616"/>
      <c r="K5" s="1616"/>
      <c r="L5" s="1616"/>
      <c r="M5" s="1616"/>
      <c r="N5" s="1617" t="s">
        <v>1041</v>
      </c>
      <c r="O5" s="1562" t="s">
        <v>796</v>
      </c>
    </row>
    <row r="6" spans="1:19" s="46" customFormat="1" ht="165" customHeight="1" x14ac:dyDescent="0.2">
      <c r="A6" s="1552"/>
      <c r="B6" s="1615"/>
      <c r="C6" s="747" t="s">
        <v>965</v>
      </c>
      <c r="D6" s="747" t="s">
        <v>964</v>
      </c>
      <c r="E6" s="747" t="s">
        <v>1209</v>
      </c>
      <c r="F6" s="747" t="s">
        <v>963</v>
      </c>
      <c r="G6" s="747" t="s">
        <v>962</v>
      </c>
      <c r="H6" s="747" t="s">
        <v>961</v>
      </c>
      <c r="I6" s="747" t="s">
        <v>937</v>
      </c>
      <c r="J6" s="747" t="s">
        <v>960</v>
      </c>
      <c r="K6" s="747" t="s">
        <v>804</v>
      </c>
      <c r="L6" s="332" t="s">
        <v>959</v>
      </c>
      <c r="M6" s="336" t="s">
        <v>1753</v>
      </c>
      <c r="N6" s="1608"/>
      <c r="O6" s="1563"/>
    </row>
    <row r="7" spans="1:19" s="46" customFormat="1" ht="31.9" customHeight="1" x14ac:dyDescent="0.2">
      <c r="A7" s="1597" t="s">
        <v>1259</v>
      </c>
      <c r="B7" s="924" t="s">
        <v>486</v>
      </c>
      <c r="C7" s="944">
        <f t="shared" ref="C7:M8" si="0">SUM(C9+C11+C13+C15)</f>
        <v>24316</v>
      </c>
      <c r="D7" s="944">
        <f t="shared" si="0"/>
        <v>4088</v>
      </c>
      <c r="E7" s="944">
        <f t="shared" si="0"/>
        <v>6250</v>
      </c>
      <c r="F7" s="944">
        <f t="shared" si="0"/>
        <v>12288</v>
      </c>
      <c r="G7" s="944">
        <f t="shared" si="0"/>
        <v>532</v>
      </c>
      <c r="H7" s="944">
        <f t="shared" si="0"/>
        <v>17137</v>
      </c>
      <c r="I7" s="944">
        <f t="shared" si="0"/>
        <v>26873</v>
      </c>
      <c r="J7" s="944">
        <f t="shared" si="0"/>
        <v>48222</v>
      </c>
      <c r="K7" s="944">
        <f t="shared" si="0"/>
        <v>109500</v>
      </c>
      <c r="L7" s="944">
        <f t="shared" si="0"/>
        <v>31930</v>
      </c>
      <c r="M7" s="945">
        <f t="shared" si="0"/>
        <v>281136</v>
      </c>
      <c r="N7" s="946" t="s">
        <v>487</v>
      </c>
      <c r="O7" s="1599" t="s">
        <v>488</v>
      </c>
    </row>
    <row r="8" spans="1:19" s="46" customFormat="1" ht="31.9" customHeight="1" x14ac:dyDescent="0.2">
      <c r="A8" s="1598"/>
      <c r="B8" s="947" t="s">
        <v>489</v>
      </c>
      <c r="C8" s="948">
        <f t="shared" si="0"/>
        <v>200816</v>
      </c>
      <c r="D8" s="948">
        <f t="shared" si="0"/>
        <v>21743</v>
      </c>
      <c r="E8" s="948">
        <f t="shared" si="0"/>
        <v>38986</v>
      </c>
      <c r="F8" s="948">
        <f t="shared" si="0"/>
        <v>64935</v>
      </c>
      <c r="G8" s="948">
        <f t="shared" si="0"/>
        <v>2055</v>
      </c>
      <c r="H8" s="948">
        <f t="shared" si="0"/>
        <v>91683</v>
      </c>
      <c r="I8" s="948">
        <f t="shared" si="0"/>
        <v>174709</v>
      </c>
      <c r="J8" s="948">
        <f t="shared" si="0"/>
        <v>229310</v>
      </c>
      <c r="K8" s="948">
        <f t="shared" si="0"/>
        <v>519772</v>
      </c>
      <c r="L8" s="948">
        <f t="shared" si="0"/>
        <v>172956</v>
      </c>
      <c r="M8" s="949">
        <f t="shared" si="0"/>
        <v>1516965</v>
      </c>
      <c r="N8" s="950" t="s">
        <v>490</v>
      </c>
      <c r="O8" s="1600"/>
    </row>
    <row r="9" spans="1:19" s="46" customFormat="1" ht="31.9" customHeight="1" x14ac:dyDescent="0.2">
      <c r="A9" s="1591" t="s">
        <v>786</v>
      </c>
      <c r="B9" s="32" t="s">
        <v>486</v>
      </c>
      <c r="C9" s="75">
        <v>6401</v>
      </c>
      <c r="D9" s="75">
        <v>1878</v>
      </c>
      <c r="E9" s="75">
        <v>1983</v>
      </c>
      <c r="F9" s="75">
        <v>4542</v>
      </c>
      <c r="G9" s="75">
        <v>333</v>
      </c>
      <c r="H9" s="75">
        <v>6218</v>
      </c>
      <c r="I9" s="75">
        <v>7765</v>
      </c>
      <c r="J9" s="75">
        <v>20821</v>
      </c>
      <c r="K9" s="75">
        <v>38971</v>
      </c>
      <c r="L9" s="75">
        <v>10104</v>
      </c>
      <c r="M9" s="181">
        <f t="shared" ref="M9:M16" si="1">SUM(C9:L9)</f>
        <v>99016</v>
      </c>
      <c r="N9" s="33" t="s">
        <v>487</v>
      </c>
      <c r="O9" s="1592" t="s">
        <v>787</v>
      </c>
    </row>
    <row r="10" spans="1:19" s="46" customFormat="1" ht="31.9" customHeight="1" x14ac:dyDescent="0.2">
      <c r="A10" s="1591" t="s">
        <v>786</v>
      </c>
      <c r="B10" s="32" t="s">
        <v>489</v>
      </c>
      <c r="C10" s="75">
        <v>12914</v>
      </c>
      <c r="D10" s="75">
        <v>3271</v>
      </c>
      <c r="E10" s="75">
        <v>4436</v>
      </c>
      <c r="F10" s="75">
        <v>9946</v>
      </c>
      <c r="G10" s="75">
        <v>486</v>
      </c>
      <c r="H10" s="75">
        <v>12402</v>
      </c>
      <c r="I10" s="75">
        <v>15071</v>
      </c>
      <c r="J10" s="75">
        <v>36887</v>
      </c>
      <c r="K10" s="75">
        <v>80620</v>
      </c>
      <c r="L10" s="75">
        <v>20395</v>
      </c>
      <c r="M10" s="181">
        <f t="shared" si="1"/>
        <v>196428</v>
      </c>
      <c r="N10" s="33" t="s">
        <v>490</v>
      </c>
      <c r="O10" s="1592" t="s">
        <v>787</v>
      </c>
    </row>
    <row r="11" spans="1:19" s="46" customFormat="1" ht="31.9" customHeight="1" x14ac:dyDescent="0.2">
      <c r="A11" s="1601" t="s">
        <v>788</v>
      </c>
      <c r="B11" s="951" t="s">
        <v>486</v>
      </c>
      <c r="C11" s="952">
        <v>5907</v>
      </c>
      <c r="D11" s="952">
        <v>1102</v>
      </c>
      <c r="E11" s="952">
        <v>2286</v>
      </c>
      <c r="F11" s="952">
        <v>4811</v>
      </c>
      <c r="G11" s="952">
        <v>115</v>
      </c>
      <c r="H11" s="952">
        <v>6072</v>
      </c>
      <c r="I11" s="952">
        <v>8508</v>
      </c>
      <c r="J11" s="952">
        <v>16908</v>
      </c>
      <c r="K11" s="952">
        <v>50250</v>
      </c>
      <c r="L11" s="952">
        <v>13691</v>
      </c>
      <c r="M11" s="949">
        <f t="shared" si="1"/>
        <v>109650</v>
      </c>
      <c r="N11" s="953" t="s">
        <v>487</v>
      </c>
      <c r="O11" s="1602" t="s">
        <v>789</v>
      </c>
    </row>
    <row r="12" spans="1:19" s="46" customFormat="1" ht="31.9" customHeight="1" x14ac:dyDescent="0.2">
      <c r="A12" s="1601" t="s">
        <v>788</v>
      </c>
      <c r="B12" s="951" t="s">
        <v>489</v>
      </c>
      <c r="C12" s="952">
        <v>29009</v>
      </c>
      <c r="D12" s="952">
        <v>5280</v>
      </c>
      <c r="E12" s="952">
        <v>10881</v>
      </c>
      <c r="F12" s="952">
        <v>22906</v>
      </c>
      <c r="G12" s="952">
        <v>558</v>
      </c>
      <c r="H12" s="952">
        <v>29626</v>
      </c>
      <c r="I12" s="952">
        <v>41671</v>
      </c>
      <c r="J12" s="952">
        <v>80565</v>
      </c>
      <c r="K12" s="952">
        <v>239037</v>
      </c>
      <c r="L12" s="952">
        <v>65600</v>
      </c>
      <c r="M12" s="949">
        <f t="shared" si="1"/>
        <v>525133</v>
      </c>
      <c r="N12" s="953" t="s">
        <v>490</v>
      </c>
      <c r="O12" s="1602" t="s">
        <v>789</v>
      </c>
    </row>
    <row r="13" spans="1:19" s="46" customFormat="1" ht="31.9" customHeight="1" x14ac:dyDescent="0.2">
      <c r="A13" s="1591" t="s">
        <v>790</v>
      </c>
      <c r="B13" s="32" t="s">
        <v>486</v>
      </c>
      <c r="C13" s="75">
        <v>4171</v>
      </c>
      <c r="D13" s="75">
        <v>509</v>
      </c>
      <c r="E13" s="75">
        <v>907</v>
      </c>
      <c r="F13" s="75">
        <v>1528</v>
      </c>
      <c r="G13" s="75">
        <v>47</v>
      </c>
      <c r="H13" s="75">
        <v>2873</v>
      </c>
      <c r="I13" s="75">
        <v>5149</v>
      </c>
      <c r="J13" s="75">
        <v>5515</v>
      </c>
      <c r="K13" s="75">
        <v>12581</v>
      </c>
      <c r="L13" s="75">
        <v>4342</v>
      </c>
      <c r="M13" s="181">
        <f t="shared" si="1"/>
        <v>37622</v>
      </c>
      <c r="N13" s="33" t="s">
        <v>487</v>
      </c>
      <c r="O13" s="1592" t="s">
        <v>791</v>
      </c>
    </row>
    <row r="14" spans="1:19" s="46" customFormat="1" ht="31.9" customHeight="1" x14ac:dyDescent="0.2">
      <c r="A14" s="1591" t="s">
        <v>790</v>
      </c>
      <c r="B14" s="32" t="s">
        <v>489</v>
      </c>
      <c r="C14" s="75">
        <v>33163</v>
      </c>
      <c r="D14" s="75">
        <v>4031</v>
      </c>
      <c r="E14" s="75">
        <v>7120</v>
      </c>
      <c r="F14" s="75">
        <v>11940</v>
      </c>
      <c r="G14" s="75">
        <v>378</v>
      </c>
      <c r="H14" s="75">
        <v>22367</v>
      </c>
      <c r="I14" s="75">
        <v>40633</v>
      </c>
      <c r="J14" s="75">
        <v>43082</v>
      </c>
      <c r="K14" s="75">
        <v>96995</v>
      </c>
      <c r="L14" s="75">
        <v>33852</v>
      </c>
      <c r="M14" s="181">
        <f t="shared" si="1"/>
        <v>293561</v>
      </c>
      <c r="N14" s="33" t="s">
        <v>490</v>
      </c>
      <c r="O14" s="1592" t="s">
        <v>791</v>
      </c>
    </row>
    <row r="15" spans="1:19" s="46" customFormat="1" ht="31.9" customHeight="1" x14ac:dyDescent="0.2">
      <c r="A15" s="1593" t="s">
        <v>792</v>
      </c>
      <c r="B15" s="951" t="s">
        <v>486</v>
      </c>
      <c r="C15" s="952">
        <v>7837</v>
      </c>
      <c r="D15" s="952">
        <v>599</v>
      </c>
      <c r="E15" s="952">
        <v>1074</v>
      </c>
      <c r="F15" s="952">
        <v>1407</v>
      </c>
      <c r="G15" s="952">
        <v>37</v>
      </c>
      <c r="H15" s="952">
        <v>1974</v>
      </c>
      <c r="I15" s="952">
        <v>5451</v>
      </c>
      <c r="J15" s="952">
        <v>4978</v>
      </c>
      <c r="K15" s="952">
        <v>7698</v>
      </c>
      <c r="L15" s="952">
        <v>3793</v>
      </c>
      <c r="M15" s="949">
        <f t="shared" si="1"/>
        <v>34848</v>
      </c>
      <c r="N15" s="953" t="s">
        <v>487</v>
      </c>
      <c r="O15" s="1595" t="s">
        <v>793</v>
      </c>
    </row>
    <row r="16" spans="1:19" s="46" customFormat="1" ht="31.9" customHeight="1" x14ac:dyDescent="0.2">
      <c r="A16" s="1594" t="s">
        <v>797</v>
      </c>
      <c r="B16" s="939" t="s">
        <v>489</v>
      </c>
      <c r="C16" s="954">
        <v>125730</v>
      </c>
      <c r="D16" s="954">
        <v>9161</v>
      </c>
      <c r="E16" s="954">
        <v>16549</v>
      </c>
      <c r="F16" s="954">
        <v>20143</v>
      </c>
      <c r="G16" s="954">
        <v>633</v>
      </c>
      <c r="H16" s="954">
        <v>27288</v>
      </c>
      <c r="I16" s="954">
        <v>77334</v>
      </c>
      <c r="J16" s="954">
        <v>68776</v>
      </c>
      <c r="K16" s="954">
        <v>103120</v>
      </c>
      <c r="L16" s="954">
        <v>53109</v>
      </c>
      <c r="M16" s="955">
        <f t="shared" si="1"/>
        <v>501843</v>
      </c>
      <c r="N16" s="956" t="s">
        <v>490</v>
      </c>
      <c r="O16" s="1596" t="s">
        <v>798</v>
      </c>
    </row>
  </sheetData>
  <mergeCells count="19">
    <mergeCell ref="A1:O1"/>
    <mergeCell ref="A2:O2"/>
    <mergeCell ref="A3:O3"/>
    <mergeCell ref="C4:M4"/>
    <mergeCell ref="C5:M5"/>
    <mergeCell ref="N5:N6"/>
    <mergeCell ref="O5:O6"/>
    <mergeCell ref="A5:A6"/>
    <mergeCell ref="B5:B6"/>
    <mergeCell ref="A13:A14"/>
    <mergeCell ref="O13:O14"/>
    <mergeCell ref="A15:A16"/>
    <mergeCell ref="O15:O16"/>
    <mergeCell ref="A7:A8"/>
    <mergeCell ref="O7:O8"/>
    <mergeCell ref="A9:A10"/>
    <mergeCell ref="O9:O10"/>
    <mergeCell ref="A11:A12"/>
    <mergeCell ref="O11:O12"/>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584E-9C40-4437-AA15-B1C0545F3B8D}">
  <sheetPr>
    <tabColor theme="9"/>
    <pageSetUpPr fitToPage="1"/>
  </sheetPr>
  <dimension ref="A1:M17"/>
  <sheetViews>
    <sheetView view="pageBreakPreview" zoomScale="80" zoomScaleNormal="100" zoomScaleSheetLayoutView="80" workbookViewId="0">
      <selection activeCell="A90" sqref="A90"/>
    </sheetView>
  </sheetViews>
  <sheetFormatPr defaultColWidth="9.125" defaultRowHeight="12.75" x14ac:dyDescent="0.2"/>
  <cols>
    <col min="1" max="1" width="18.75" style="57" customWidth="1"/>
    <col min="2" max="2" width="11.5" style="57" customWidth="1"/>
    <col min="3" max="8" width="12.75" style="57" customWidth="1"/>
    <col min="9" max="9" width="11.5" style="57" customWidth="1"/>
    <col min="10" max="10" width="18.75" style="57" customWidth="1"/>
    <col min="11" max="16384" width="9.125" style="57"/>
  </cols>
  <sheetData>
    <row r="1" spans="1:13" s="957" customFormat="1" ht="21" customHeight="1" x14ac:dyDescent="0.25">
      <c r="A1" s="1545" t="s">
        <v>805</v>
      </c>
      <c r="B1" s="1545"/>
      <c r="C1" s="1545"/>
      <c r="D1" s="1545"/>
      <c r="E1" s="1545"/>
      <c r="F1" s="1545"/>
      <c r="G1" s="1545"/>
      <c r="H1" s="1545"/>
      <c r="I1" s="1545"/>
      <c r="J1" s="1545"/>
    </row>
    <row r="2" spans="1:13" s="958" customFormat="1" ht="21" customHeight="1" x14ac:dyDescent="0.2">
      <c r="A2" s="1547" t="s">
        <v>929</v>
      </c>
      <c r="B2" s="1547"/>
      <c r="C2" s="1547"/>
      <c r="D2" s="1547"/>
      <c r="E2" s="1547"/>
      <c r="F2" s="1547"/>
      <c r="G2" s="1547"/>
      <c r="H2" s="1547"/>
      <c r="I2" s="1547"/>
      <c r="J2" s="1547"/>
    </row>
    <row r="3" spans="1:13" s="959" customFormat="1" ht="21" customHeight="1" x14ac:dyDescent="0.2">
      <c r="A3" s="1548" t="s">
        <v>1673</v>
      </c>
      <c r="B3" s="1548"/>
      <c r="C3" s="1548"/>
      <c r="D3" s="1548"/>
      <c r="E3" s="1548"/>
      <c r="F3" s="1548"/>
      <c r="G3" s="1548"/>
      <c r="H3" s="1548"/>
      <c r="I3" s="1548"/>
      <c r="J3" s="1548"/>
      <c r="M3" s="959" t="s">
        <v>807</v>
      </c>
    </row>
    <row r="4" spans="1:13" s="958" customFormat="1" x14ac:dyDescent="0.2">
      <c r="A4" s="960" t="s">
        <v>806</v>
      </c>
      <c r="B4" s="55"/>
      <c r="C4" s="1550"/>
      <c r="D4" s="1550"/>
      <c r="E4" s="1550"/>
      <c r="F4" s="1550"/>
      <c r="G4" s="1550"/>
      <c r="H4" s="1550"/>
      <c r="I4" s="892"/>
      <c r="J4" s="961" t="s">
        <v>807</v>
      </c>
    </row>
    <row r="5" spans="1:13" s="958" customFormat="1" ht="25.15" customHeight="1" x14ac:dyDescent="0.2">
      <c r="A5" s="1632" t="s">
        <v>1556</v>
      </c>
      <c r="B5" s="1631" t="s">
        <v>1120</v>
      </c>
      <c r="C5" s="1635" t="s">
        <v>1757</v>
      </c>
      <c r="D5" s="1635"/>
      <c r="E5" s="1635"/>
      <c r="F5" s="1635"/>
      <c r="G5" s="1635"/>
      <c r="H5" s="1634" t="s">
        <v>1758</v>
      </c>
      <c r="I5" s="1630" t="s">
        <v>1041</v>
      </c>
      <c r="J5" s="1633" t="s">
        <v>796</v>
      </c>
    </row>
    <row r="6" spans="1:13" s="46" customFormat="1" ht="40.9" customHeight="1" x14ac:dyDescent="0.2">
      <c r="A6" s="1632"/>
      <c r="B6" s="1631"/>
      <c r="C6" s="1629" t="s">
        <v>808</v>
      </c>
      <c r="D6" s="1586" t="s">
        <v>809</v>
      </c>
      <c r="E6" s="1629" t="s">
        <v>1573</v>
      </c>
      <c r="F6" s="1630" t="s">
        <v>810</v>
      </c>
      <c r="G6" s="1586" t="s">
        <v>811</v>
      </c>
      <c r="H6" s="1634"/>
      <c r="I6" s="1630"/>
      <c r="J6" s="1633"/>
    </row>
    <row r="7" spans="1:13" s="46" customFormat="1" ht="40.9" customHeight="1" x14ac:dyDescent="0.2">
      <c r="A7" s="1632"/>
      <c r="B7" s="1631"/>
      <c r="C7" s="1629"/>
      <c r="D7" s="1586"/>
      <c r="E7" s="1629"/>
      <c r="F7" s="1630"/>
      <c r="G7" s="1586"/>
      <c r="H7" s="1634"/>
      <c r="I7" s="1630"/>
      <c r="J7" s="1633"/>
    </row>
    <row r="8" spans="1:13" s="46" customFormat="1" ht="34.9" customHeight="1" x14ac:dyDescent="0.2">
      <c r="A8" s="1597" t="s">
        <v>1259</v>
      </c>
      <c r="B8" s="924" t="s">
        <v>486</v>
      </c>
      <c r="C8" s="925">
        <f t="shared" ref="C8:H9" si="0">SUM(C10+C12+C14+C16)</f>
        <v>8259</v>
      </c>
      <c r="D8" s="925">
        <f t="shared" si="0"/>
        <v>979</v>
      </c>
      <c r="E8" s="925">
        <f t="shared" si="0"/>
        <v>22527</v>
      </c>
      <c r="F8" s="925">
        <f t="shared" si="0"/>
        <v>112107</v>
      </c>
      <c r="G8" s="925">
        <f t="shared" si="0"/>
        <v>137264</v>
      </c>
      <c r="H8" s="926">
        <f t="shared" si="0"/>
        <v>281136</v>
      </c>
      <c r="I8" s="927" t="s">
        <v>487</v>
      </c>
      <c r="J8" s="1625" t="s">
        <v>12</v>
      </c>
    </row>
    <row r="9" spans="1:13" s="46" customFormat="1" ht="34.9" customHeight="1" x14ac:dyDescent="0.2">
      <c r="A9" s="1598"/>
      <c r="B9" s="947" t="s">
        <v>489</v>
      </c>
      <c r="C9" s="962">
        <f t="shared" si="0"/>
        <v>33292</v>
      </c>
      <c r="D9" s="962">
        <f t="shared" si="0"/>
        <v>2693</v>
      </c>
      <c r="E9" s="962">
        <f t="shared" si="0"/>
        <v>165082</v>
      </c>
      <c r="F9" s="962">
        <f t="shared" si="0"/>
        <v>419396</v>
      </c>
      <c r="G9" s="962">
        <f t="shared" si="0"/>
        <v>896502</v>
      </c>
      <c r="H9" s="963">
        <f t="shared" si="0"/>
        <v>1516965</v>
      </c>
      <c r="I9" s="964" t="s">
        <v>490</v>
      </c>
      <c r="J9" s="1626"/>
    </row>
    <row r="10" spans="1:13" s="46" customFormat="1" ht="34.9" customHeight="1" x14ac:dyDescent="0.2">
      <c r="A10" s="1619" t="s">
        <v>786</v>
      </c>
      <c r="B10" s="32" t="s">
        <v>486</v>
      </c>
      <c r="C10" s="75">
        <v>4495</v>
      </c>
      <c r="D10" s="75">
        <v>739</v>
      </c>
      <c r="E10" s="75">
        <v>6215</v>
      </c>
      <c r="F10" s="75">
        <v>52013</v>
      </c>
      <c r="G10" s="75">
        <v>35554</v>
      </c>
      <c r="H10" s="182">
        <f t="shared" ref="H10:H17" si="1">SUM(C10:G10)</f>
        <v>99016</v>
      </c>
      <c r="I10" s="76" t="s">
        <v>487</v>
      </c>
      <c r="J10" s="1620" t="s">
        <v>787</v>
      </c>
    </row>
    <row r="11" spans="1:13" s="46" customFormat="1" ht="34.9" customHeight="1" x14ac:dyDescent="0.2">
      <c r="A11" s="1619"/>
      <c r="B11" s="32" t="s">
        <v>489</v>
      </c>
      <c r="C11" s="75">
        <v>6809</v>
      </c>
      <c r="D11" s="75">
        <v>1154</v>
      </c>
      <c r="E11" s="75">
        <v>12912</v>
      </c>
      <c r="F11" s="75">
        <v>101456</v>
      </c>
      <c r="G11" s="75">
        <v>74097</v>
      </c>
      <c r="H11" s="182">
        <f t="shared" si="1"/>
        <v>196428</v>
      </c>
      <c r="I11" s="76" t="s">
        <v>490</v>
      </c>
      <c r="J11" s="1620"/>
    </row>
    <row r="12" spans="1:13" s="46" customFormat="1" ht="34.9" customHeight="1" x14ac:dyDescent="0.2">
      <c r="A12" s="1627" t="s">
        <v>788</v>
      </c>
      <c r="B12" s="951" t="s">
        <v>486</v>
      </c>
      <c r="C12" s="952">
        <v>2199</v>
      </c>
      <c r="D12" s="952">
        <v>173</v>
      </c>
      <c r="E12" s="952">
        <v>6774</v>
      </c>
      <c r="F12" s="952">
        <v>50609</v>
      </c>
      <c r="G12" s="952">
        <v>49895</v>
      </c>
      <c r="H12" s="963">
        <f t="shared" si="1"/>
        <v>109650</v>
      </c>
      <c r="I12" s="965" t="s">
        <v>487</v>
      </c>
      <c r="J12" s="1628" t="s">
        <v>789</v>
      </c>
    </row>
    <row r="13" spans="1:13" s="46" customFormat="1" ht="34.9" customHeight="1" x14ac:dyDescent="0.2">
      <c r="A13" s="1627"/>
      <c r="B13" s="951" t="s">
        <v>489</v>
      </c>
      <c r="C13" s="952">
        <v>10836</v>
      </c>
      <c r="D13" s="952">
        <v>798</v>
      </c>
      <c r="E13" s="952">
        <v>33142</v>
      </c>
      <c r="F13" s="952">
        <v>236506</v>
      </c>
      <c r="G13" s="952">
        <v>243851</v>
      </c>
      <c r="H13" s="963">
        <f t="shared" si="1"/>
        <v>525133</v>
      </c>
      <c r="I13" s="965" t="s">
        <v>490</v>
      </c>
      <c r="J13" s="1628"/>
    </row>
    <row r="14" spans="1:13" s="46" customFormat="1" ht="34.9" customHeight="1" x14ac:dyDescent="0.2">
      <c r="A14" s="1619" t="s">
        <v>790</v>
      </c>
      <c r="B14" s="32" t="s">
        <v>486</v>
      </c>
      <c r="C14" s="75">
        <v>1014</v>
      </c>
      <c r="D14" s="75">
        <v>38</v>
      </c>
      <c r="E14" s="75">
        <v>3976</v>
      </c>
      <c r="F14" s="75">
        <v>7434</v>
      </c>
      <c r="G14" s="75">
        <v>25160</v>
      </c>
      <c r="H14" s="182">
        <f t="shared" si="1"/>
        <v>37622</v>
      </c>
      <c r="I14" s="76" t="s">
        <v>487</v>
      </c>
      <c r="J14" s="1620" t="s">
        <v>791</v>
      </c>
    </row>
    <row r="15" spans="1:13" s="46" customFormat="1" ht="34.9" customHeight="1" x14ac:dyDescent="0.2">
      <c r="A15" s="1619"/>
      <c r="B15" s="32" t="s">
        <v>489</v>
      </c>
      <c r="C15" s="75">
        <v>7832</v>
      </c>
      <c r="D15" s="75">
        <v>297</v>
      </c>
      <c r="E15" s="75">
        <v>31416</v>
      </c>
      <c r="F15" s="75">
        <v>56355</v>
      </c>
      <c r="G15" s="75">
        <v>197661</v>
      </c>
      <c r="H15" s="182">
        <f t="shared" si="1"/>
        <v>293561</v>
      </c>
      <c r="I15" s="76" t="s">
        <v>490</v>
      </c>
      <c r="J15" s="1620"/>
    </row>
    <row r="16" spans="1:13" s="46" customFormat="1" ht="34.9" customHeight="1" x14ac:dyDescent="0.2">
      <c r="A16" s="1621" t="s">
        <v>792</v>
      </c>
      <c r="B16" s="951" t="s">
        <v>486</v>
      </c>
      <c r="C16" s="952">
        <v>551</v>
      </c>
      <c r="D16" s="952">
        <v>29</v>
      </c>
      <c r="E16" s="952">
        <v>5562</v>
      </c>
      <c r="F16" s="952">
        <v>2051</v>
      </c>
      <c r="G16" s="952">
        <v>26655</v>
      </c>
      <c r="H16" s="963">
        <f t="shared" si="1"/>
        <v>34848</v>
      </c>
      <c r="I16" s="965" t="s">
        <v>487</v>
      </c>
      <c r="J16" s="1623" t="s">
        <v>793</v>
      </c>
    </row>
    <row r="17" spans="1:10" s="46" customFormat="1" ht="34.9" customHeight="1" x14ac:dyDescent="0.2">
      <c r="A17" s="1622"/>
      <c r="B17" s="939" t="s">
        <v>489</v>
      </c>
      <c r="C17" s="954">
        <v>7815</v>
      </c>
      <c r="D17" s="954">
        <v>444</v>
      </c>
      <c r="E17" s="954">
        <v>87612</v>
      </c>
      <c r="F17" s="954">
        <v>25079</v>
      </c>
      <c r="G17" s="954">
        <v>380893</v>
      </c>
      <c r="H17" s="941">
        <f t="shared" si="1"/>
        <v>501843</v>
      </c>
      <c r="I17" s="942" t="s">
        <v>490</v>
      </c>
      <c r="J17" s="1624"/>
    </row>
  </sheetData>
  <mergeCells count="25">
    <mergeCell ref="A1:J1"/>
    <mergeCell ref="A2:J2"/>
    <mergeCell ref="A3:J3"/>
    <mergeCell ref="C4:H4"/>
    <mergeCell ref="C6:C7"/>
    <mergeCell ref="D6:D7"/>
    <mergeCell ref="E6:E7"/>
    <mergeCell ref="F6:F7"/>
    <mergeCell ref="G6:G7"/>
    <mergeCell ref="B5:B7"/>
    <mergeCell ref="A5:A7"/>
    <mergeCell ref="J5:J7"/>
    <mergeCell ref="I5:I7"/>
    <mergeCell ref="H5:H7"/>
    <mergeCell ref="C5:G5"/>
    <mergeCell ref="A14:A15"/>
    <mergeCell ref="J14:J15"/>
    <mergeCell ref="A16:A17"/>
    <mergeCell ref="J16:J17"/>
    <mergeCell ref="A8:A9"/>
    <mergeCell ref="J8:J9"/>
    <mergeCell ref="A10:A11"/>
    <mergeCell ref="J10:J11"/>
    <mergeCell ref="A12:A13"/>
    <mergeCell ref="J12:J13"/>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5AB4-F3A2-4759-BF88-16D3BC7DCF67}">
  <sheetPr>
    <tabColor theme="9" tint="-0.249977111117893"/>
    <pageSetUpPr fitToPage="1"/>
  </sheetPr>
  <dimension ref="A1:N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6384" width="9.125" style="57"/>
  </cols>
  <sheetData>
    <row r="1" spans="1:14" s="922" customFormat="1" ht="21" customHeight="1" x14ac:dyDescent="0.25">
      <c r="A1" s="1545" t="s">
        <v>1043</v>
      </c>
      <c r="B1" s="1545"/>
      <c r="C1" s="1545"/>
      <c r="D1" s="1545"/>
      <c r="E1" s="1545"/>
      <c r="F1" s="1545"/>
      <c r="G1" s="1545"/>
      <c r="H1" s="1545"/>
      <c r="I1" s="1545"/>
      <c r="J1" s="1545"/>
      <c r="K1" s="1545"/>
    </row>
    <row r="2" spans="1:14" s="891" customFormat="1" ht="21" customHeight="1" x14ac:dyDescent="0.2">
      <c r="A2" s="1547" t="s">
        <v>929</v>
      </c>
      <c r="B2" s="1547"/>
      <c r="C2" s="1547"/>
      <c r="D2" s="1547"/>
      <c r="E2" s="1547"/>
      <c r="F2" s="1547"/>
      <c r="G2" s="1547"/>
      <c r="H2" s="1547"/>
      <c r="I2" s="1547"/>
      <c r="J2" s="1547"/>
      <c r="K2" s="1547"/>
    </row>
    <row r="3" spans="1:14" s="923" customFormat="1" ht="21" customHeight="1" x14ac:dyDescent="0.2">
      <c r="A3" s="1548" t="s">
        <v>1570</v>
      </c>
      <c r="B3" s="1548"/>
      <c r="C3" s="1548"/>
      <c r="D3" s="1548"/>
      <c r="E3" s="1548"/>
      <c r="F3" s="1548"/>
      <c r="G3" s="1548"/>
      <c r="H3" s="1548"/>
      <c r="I3" s="1548"/>
      <c r="J3" s="1548"/>
      <c r="K3" s="1548"/>
      <c r="N3" s="923" t="s">
        <v>813</v>
      </c>
    </row>
    <row r="4" spans="1:14" s="892" customFormat="1" x14ac:dyDescent="0.2">
      <c r="A4" s="860" t="s">
        <v>812</v>
      </c>
      <c r="B4" s="966"/>
      <c r="C4" s="1566"/>
      <c r="D4" s="1566"/>
      <c r="E4" s="1566"/>
      <c r="F4" s="1566"/>
      <c r="G4" s="1566"/>
      <c r="H4" s="1566"/>
      <c r="I4" s="1566"/>
      <c r="J4" s="966"/>
      <c r="K4" s="863" t="s">
        <v>813</v>
      </c>
    </row>
    <row r="5" spans="1:14" s="902" customFormat="1" ht="25.15" customHeight="1" x14ac:dyDescent="0.2">
      <c r="A5" s="1551" t="s">
        <v>814</v>
      </c>
      <c r="B5" s="1618" t="s">
        <v>3</v>
      </c>
      <c r="C5" s="1616" t="s">
        <v>938</v>
      </c>
      <c r="D5" s="1616"/>
      <c r="E5" s="1616"/>
      <c r="F5" s="1616"/>
      <c r="G5" s="1616"/>
      <c r="H5" s="1616"/>
      <c r="I5" s="1616"/>
      <c r="J5" s="1617" t="s">
        <v>4</v>
      </c>
      <c r="K5" s="1562" t="s">
        <v>815</v>
      </c>
    </row>
    <row r="6" spans="1:14" s="902" customFormat="1" ht="40.15" customHeight="1" x14ac:dyDescent="0.2">
      <c r="A6" s="1552"/>
      <c r="B6" s="1615"/>
      <c r="C6" s="747" t="s">
        <v>141</v>
      </c>
      <c r="D6" s="333" t="s">
        <v>6</v>
      </c>
      <c r="E6" s="333" t="s">
        <v>7</v>
      </c>
      <c r="F6" s="333" t="s">
        <v>8</v>
      </c>
      <c r="G6" s="333" t="s">
        <v>9</v>
      </c>
      <c r="H6" s="333" t="s">
        <v>10</v>
      </c>
      <c r="I6" s="330" t="s">
        <v>1753</v>
      </c>
      <c r="J6" s="1608"/>
      <c r="K6" s="1563"/>
    </row>
    <row r="7" spans="1:14" s="46" customFormat="1" ht="26.1" customHeight="1" x14ac:dyDescent="0.2">
      <c r="A7" s="1597" t="s">
        <v>1259</v>
      </c>
      <c r="B7" s="924" t="s">
        <v>1259</v>
      </c>
      <c r="C7" s="944">
        <f t="shared" ref="C7:I9" si="0">SUM(C10+C13+C16+C19)</f>
        <v>34726</v>
      </c>
      <c r="D7" s="944">
        <f t="shared" si="0"/>
        <v>112731</v>
      </c>
      <c r="E7" s="944">
        <f t="shared" si="0"/>
        <v>325256</v>
      </c>
      <c r="F7" s="944">
        <f t="shared" si="0"/>
        <v>733747</v>
      </c>
      <c r="G7" s="944">
        <f t="shared" si="0"/>
        <v>889383</v>
      </c>
      <c r="H7" s="944">
        <f t="shared" si="0"/>
        <v>300961</v>
      </c>
      <c r="I7" s="945">
        <f t="shared" si="0"/>
        <v>2396804</v>
      </c>
      <c r="J7" s="946" t="s">
        <v>11</v>
      </c>
      <c r="K7" s="1599" t="s">
        <v>12</v>
      </c>
    </row>
    <row r="8" spans="1:14" s="46" customFormat="1" ht="26.1" customHeight="1" x14ac:dyDescent="0.2">
      <c r="A8" s="1598"/>
      <c r="B8" s="967" t="s">
        <v>706</v>
      </c>
      <c r="C8" s="968">
        <f t="shared" si="0"/>
        <v>21195</v>
      </c>
      <c r="D8" s="968">
        <f t="shared" si="0"/>
        <v>82314</v>
      </c>
      <c r="E8" s="968">
        <f t="shared" si="0"/>
        <v>249608</v>
      </c>
      <c r="F8" s="968">
        <f t="shared" si="0"/>
        <v>563111</v>
      </c>
      <c r="G8" s="968">
        <f t="shared" si="0"/>
        <v>680884</v>
      </c>
      <c r="H8" s="968">
        <f t="shared" si="0"/>
        <v>208056</v>
      </c>
      <c r="I8" s="949">
        <f t="shared" si="0"/>
        <v>1805168</v>
      </c>
      <c r="J8" s="969" t="s">
        <v>13</v>
      </c>
      <c r="K8" s="1600"/>
    </row>
    <row r="9" spans="1:14" s="46" customFormat="1" ht="26.1" customHeight="1" x14ac:dyDescent="0.2">
      <c r="A9" s="1598"/>
      <c r="B9" s="967" t="s">
        <v>1468</v>
      </c>
      <c r="C9" s="968">
        <f t="shared" si="0"/>
        <v>13531</v>
      </c>
      <c r="D9" s="968">
        <f t="shared" si="0"/>
        <v>30417</v>
      </c>
      <c r="E9" s="968">
        <f t="shared" si="0"/>
        <v>75648</v>
      </c>
      <c r="F9" s="968">
        <f t="shared" si="0"/>
        <v>170636</v>
      </c>
      <c r="G9" s="968">
        <f t="shared" si="0"/>
        <v>208499</v>
      </c>
      <c r="H9" s="968">
        <f t="shared" si="0"/>
        <v>92905</v>
      </c>
      <c r="I9" s="949">
        <f t="shared" si="0"/>
        <v>591636</v>
      </c>
      <c r="J9" s="969" t="s">
        <v>14</v>
      </c>
      <c r="K9" s="1600"/>
    </row>
    <row r="10" spans="1:14" s="46" customFormat="1" ht="26.1" customHeight="1" x14ac:dyDescent="0.2">
      <c r="A10" s="1636" t="s">
        <v>122</v>
      </c>
      <c r="B10" s="31" t="s">
        <v>1259</v>
      </c>
      <c r="C10" s="181">
        <f t="shared" ref="C10:I10" si="1">SUM(C11+C12)</f>
        <v>1095</v>
      </c>
      <c r="D10" s="181">
        <f t="shared" si="1"/>
        <v>7453</v>
      </c>
      <c r="E10" s="181">
        <f t="shared" si="1"/>
        <v>27291</v>
      </c>
      <c r="F10" s="181">
        <f t="shared" si="1"/>
        <v>104613</v>
      </c>
      <c r="G10" s="181">
        <f t="shared" si="1"/>
        <v>300433</v>
      </c>
      <c r="H10" s="181">
        <f t="shared" si="1"/>
        <v>244763</v>
      </c>
      <c r="I10" s="181">
        <f t="shared" si="1"/>
        <v>685648</v>
      </c>
      <c r="J10" s="184" t="s">
        <v>11</v>
      </c>
      <c r="K10" s="1637" t="s">
        <v>123</v>
      </c>
    </row>
    <row r="11" spans="1:14" s="46" customFormat="1" ht="26.1" customHeight="1" x14ac:dyDescent="0.2">
      <c r="A11" s="1636"/>
      <c r="B11" s="32" t="s">
        <v>706</v>
      </c>
      <c r="C11" s="75">
        <v>729</v>
      </c>
      <c r="D11" s="75">
        <v>5526</v>
      </c>
      <c r="E11" s="75">
        <v>20220</v>
      </c>
      <c r="F11" s="75">
        <v>79775</v>
      </c>
      <c r="G11" s="75">
        <v>238085</v>
      </c>
      <c r="H11" s="75">
        <v>164817</v>
      </c>
      <c r="I11" s="181">
        <f t="shared" ref="I11:I21" si="2">SUM(C11:H11)</f>
        <v>509152</v>
      </c>
      <c r="J11" s="76" t="s">
        <v>13</v>
      </c>
      <c r="K11" s="1637"/>
    </row>
    <row r="12" spans="1:14" s="46" customFormat="1" ht="26.1" customHeight="1" x14ac:dyDescent="0.2">
      <c r="A12" s="1636"/>
      <c r="B12" s="32" t="s">
        <v>1468</v>
      </c>
      <c r="C12" s="75">
        <v>366</v>
      </c>
      <c r="D12" s="75">
        <v>1927</v>
      </c>
      <c r="E12" s="75">
        <v>7071</v>
      </c>
      <c r="F12" s="75">
        <v>24838</v>
      </c>
      <c r="G12" s="75">
        <v>62348</v>
      </c>
      <c r="H12" s="75">
        <v>79946</v>
      </c>
      <c r="I12" s="181">
        <f t="shared" si="2"/>
        <v>176496</v>
      </c>
      <c r="J12" s="76" t="s">
        <v>14</v>
      </c>
      <c r="K12" s="1637"/>
    </row>
    <row r="13" spans="1:14" s="46" customFormat="1" ht="26.1" customHeight="1" x14ac:dyDescent="0.2">
      <c r="A13" s="1638" t="s">
        <v>124</v>
      </c>
      <c r="B13" s="971" t="s">
        <v>1259</v>
      </c>
      <c r="C13" s="949">
        <f t="shared" ref="C13:H13" si="3">SUM(C14+C15)</f>
        <v>28791</v>
      </c>
      <c r="D13" s="949">
        <f t="shared" si="3"/>
        <v>101033</v>
      </c>
      <c r="E13" s="949">
        <f t="shared" si="3"/>
        <v>292205</v>
      </c>
      <c r="F13" s="949">
        <f t="shared" si="3"/>
        <v>620564</v>
      </c>
      <c r="G13" s="949">
        <f t="shared" si="3"/>
        <v>581923</v>
      </c>
      <c r="H13" s="949">
        <f t="shared" si="3"/>
        <v>55650</v>
      </c>
      <c r="I13" s="949">
        <f t="shared" si="2"/>
        <v>1680166</v>
      </c>
      <c r="J13" s="970" t="s">
        <v>11</v>
      </c>
      <c r="K13" s="1640" t="s">
        <v>125</v>
      </c>
    </row>
    <row r="14" spans="1:14" s="46" customFormat="1" ht="26.1" customHeight="1" x14ac:dyDescent="0.2">
      <c r="A14" s="1638"/>
      <c r="B14" s="951" t="s">
        <v>706</v>
      </c>
      <c r="C14" s="952">
        <v>19747</v>
      </c>
      <c r="D14" s="952">
        <v>75817</v>
      </c>
      <c r="E14" s="952">
        <v>227405</v>
      </c>
      <c r="F14" s="952">
        <v>479948</v>
      </c>
      <c r="G14" s="952">
        <v>439781</v>
      </c>
      <c r="H14" s="952">
        <v>43008</v>
      </c>
      <c r="I14" s="949">
        <f t="shared" si="2"/>
        <v>1285706</v>
      </c>
      <c r="J14" s="965" t="s">
        <v>13</v>
      </c>
      <c r="K14" s="1640"/>
    </row>
    <row r="15" spans="1:14" s="46" customFormat="1" ht="26.1" customHeight="1" x14ac:dyDescent="0.2">
      <c r="A15" s="1638"/>
      <c r="B15" s="951" t="s">
        <v>1468</v>
      </c>
      <c r="C15" s="952">
        <v>9044</v>
      </c>
      <c r="D15" s="952">
        <v>25216</v>
      </c>
      <c r="E15" s="952">
        <v>64800</v>
      </c>
      <c r="F15" s="952">
        <v>140616</v>
      </c>
      <c r="G15" s="952">
        <v>142142</v>
      </c>
      <c r="H15" s="952">
        <v>12642</v>
      </c>
      <c r="I15" s="949">
        <f t="shared" si="2"/>
        <v>394460</v>
      </c>
      <c r="J15" s="965" t="s">
        <v>14</v>
      </c>
      <c r="K15" s="1640"/>
    </row>
    <row r="16" spans="1:14" s="46" customFormat="1" ht="26.1" customHeight="1" x14ac:dyDescent="0.2">
      <c r="A16" s="1636" t="s">
        <v>126</v>
      </c>
      <c r="B16" s="183" t="s">
        <v>1259</v>
      </c>
      <c r="C16" s="181">
        <f t="shared" ref="C16:H16" si="4">SUM(C17+C18)</f>
        <v>684</v>
      </c>
      <c r="D16" s="181">
        <f t="shared" si="4"/>
        <v>1951</v>
      </c>
      <c r="E16" s="181">
        <f t="shared" si="4"/>
        <v>4176</v>
      </c>
      <c r="F16" s="181">
        <f t="shared" si="4"/>
        <v>7198</v>
      </c>
      <c r="G16" s="181">
        <f t="shared" si="4"/>
        <v>6170</v>
      </c>
      <c r="H16" s="181">
        <f t="shared" si="4"/>
        <v>464</v>
      </c>
      <c r="I16" s="181">
        <f t="shared" si="2"/>
        <v>20643</v>
      </c>
      <c r="J16" s="184" t="s">
        <v>11</v>
      </c>
      <c r="K16" s="1637" t="s">
        <v>127</v>
      </c>
    </row>
    <row r="17" spans="1:11" s="46" customFormat="1" ht="26.1" customHeight="1" x14ac:dyDescent="0.2">
      <c r="A17" s="1636"/>
      <c r="B17" s="32" t="s">
        <v>706</v>
      </c>
      <c r="C17" s="75">
        <v>262</v>
      </c>
      <c r="D17" s="75">
        <v>744</v>
      </c>
      <c r="E17" s="75">
        <v>1641</v>
      </c>
      <c r="F17" s="75">
        <v>2899</v>
      </c>
      <c r="G17" s="75">
        <v>2543</v>
      </c>
      <c r="H17" s="75">
        <v>166</v>
      </c>
      <c r="I17" s="181">
        <f t="shared" si="2"/>
        <v>8255</v>
      </c>
      <c r="J17" s="76" t="s">
        <v>13</v>
      </c>
      <c r="K17" s="1637"/>
    </row>
    <row r="18" spans="1:11" s="46" customFormat="1" ht="26.1" customHeight="1" x14ac:dyDescent="0.2">
      <c r="A18" s="1636"/>
      <c r="B18" s="32" t="s">
        <v>1468</v>
      </c>
      <c r="C18" s="75">
        <v>422</v>
      </c>
      <c r="D18" s="75">
        <v>1207</v>
      </c>
      <c r="E18" s="75">
        <v>2535</v>
      </c>
      <c r="F18" s="75">
        <v>4299</v>
      </c>
      <c r="G18" s="75">
        <v>3627</v>
      </c>
      <c r="H18" s="75">
        <v>298</v>
      </c>
      <c r="I18" s="181">
        <f t="shared" si="2"/>
        <v>12388</v>
      </c>
      <c r="J18" s="76" t="s">
        <v>14</v>
      </c>
      <c r="K18" s="1637"/>
    </row>
    <row r="19" spans="1:11" s="46" customFormat="1" ht="26.1" customHeight="1" x14ac:dyDescent="0.2">
      <c r="A19" s="1638" t="s">
        <v>128</v>
      </c>
      <c r="B19" s="971" t="s">
        <v>1259</v>
      </c>
      <c r="C19" s="949">
        <f t="shared" ref="C19:H19" si="5">SUM(C20+C21)</f>
        <v>4156</v>
      </c>
      <c r="D19" s="949">
        <f t="shared" si="5"/>
        <v>2294</v>
      </c>
      <c r="E19" s="949">
        <f t="shared" si="5"/>
        <v>1584</v>
      </c>
      <c r="F19" s="949">
        <f t="shared" si="5"/>
        <v>1372</v>
      </c>
      <c r="G19" s="949">
        <f t="shared" si="5"/>
        <v>857</v>
      </c>
      <c r="H19" s="949">
        <f t="shared" si="5"/>
        <v>84</v>
      </c>
      <c r="I19" s="949">
        <f t="shared" si="2"/>
        <v>10347</v>
      </c>
      <c r="J19" s="970" t="s">
        <v>11</v>
      </c>
      <c r="K19" s="1640" t="s">
        <v>129</v>
      </c>
    </row>
    <row r="20" spans="1:11" s="46" customFormat="1" ht="26.1" customHeight="1" x14ac:dyDescent="0.2">
      <c r="A20" s="1638"/>
      <c r="B20" s="951" t="s">
        <v>706</v>
      </c>
      <c r="C20" s="952">
        <v>457</v>
      </c>
      <c r="D20" s="952">
        <v>227</v>
      </c>
      <c r="E20" s="952">
        <v>342</v>
      </c>
      <c r="F20" s="952">
        <v>489</v>
      </c>
      <c r="G20" s="952">
        <v>475</v>
      </c>
      <c r="H20" s="952">
        <v>65</v>
      </c>
      <c r="I20" s="949">
        <f t="shared" si="2"/>
        <v>2055</v>
      </c>
      <c r="J20" s="965" t="s">
        <v>13</v>
      </c>
      <c r="K20" s="1640"/>
    </row>
    <row r="21" spans="1:11" s="46" customFormat="1" ht="26.1" customHeight="1" x14ac:dyDescent="0.2">
      <c r="A21" s="1639"/>
      <c r="B21" s="939" t="s">
        <v>1468</v>
      </c>
      <c r="C21" s="954">
        <v>3699</v>
      </c>
      <c r="D21" s="954">
        <v>2067</v>
      </c>
      <c r="E21" s="954">
        <v>1242</v>
      </c>
      <c r="F21" s="954">
        <v>883</v>
      </c>
      <c r="G21" s="954">
        <v>382</v>
      </c>
      <c r="H21" s="954">
        <v>19</v>
      </c>
      <c r="I21" s="955">
        <f t="shared" si="2"/>
        <v>8292</v>
      </c>
      <c r="J21" s="942" t="s">
        <v>14</v>
      </c>
      <c r="K21" s="1641"/>
    </row>
  </sheetData>
  <mergeCells count="19">
    <mergeCell ref="A1:K1"/>
    <mergeCell ref="A2:K2"/>
    <mergeCell ref="A3:K3"/>
    <mergeCell ref="C4:I4"/>
    <mergeCell ref="A5:A6"/>
    <mergeCell ref="B5:B6"/>
    <mergeCell ref="C5:I5"/>
    <mergeCell ref="J5:J6"/>
    <mergeCell ref="K5:K6"/>
    <mergeCell ref="A16:A18"/>
    <mergeCell ref="K16:K18"/>
    <mergeCell ref="A19:A21"/>
    <mergeCell ref="K19:K21"/>
    <mergeCell ref="A7:A9"/>
    <mergeCell ref="K7:K9"/>
    <mergeCell ref="A10:A12"/>
    <mergeCell ref="K10:K12"/>
    <mergeCell ref="A13:A15"/>
    <mergeCell ref="K13:K15"/>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0E1D0-2ECB-452A-AA8C-1585BBEA2EA9}">
  <sheetPr>
    <tabColor theme="9" tint="-0.249977111117893"/>
    <pageSetUpPr fitToPage="1"/>
  </sheetPr>
  <dimension ref="A1:R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2" width="9.125" style="57"/>
    <col min="13" max="13" width="19.375" style="57" customWidth="1"/>
    <col min="14" max="14" width="15.5" style="57" customWidth="1"/>
    <col min="15" max="15" width="18" style="57" customWidth="1"/>
    <col min="16" max="18" width="15.5" style="57" customWidth="1"/>
    <col min="19" max="16384" width="9.125" style="57"/>
  </cols>
  <sheetData>
    <row r="1" spans="1:18" s="922" customFormat="1" ht="21" customHeight="1" x14ac:dyDescent="0.25">
      <c r="A1" s="1545" t="s">
        <v>1044</v>
      </c>
      <c r="B1" s="1545"/>
      <c r="C1" s="1545"/>
      <c r="D1" s="1545"/>
      <c r="E1" s="1545"/>
      <c r="F1" s="1545"/>
      <c r="G1" s="1545"/>
      <c r="H1" s="1545"/>
      <c r="I1" s="1545"/>
      <c r="J1" s="1545"/>
      <c r="K1" s="1545"/>
    </row>
    <row r="2" spans="1:18" s="891" customFormat="1" ht="21" customHeight="1" x14ac:dyDescent="0.2">
      <c r="A2" s="1547" t="s">
        <v>929</v>
      </c>
      <c r="B2" s="1547"/>
      <c r="C2" s="1547"/>
      <c r="D2" s="1547"/>
      <c r="E2" s="1547"/>
      <c r="F2" s="1547"/>
      <c r="G2" s="1547"/>
      <c r="H2" s="1547"/>
      <c r="I2" s="1547"/>
      <c r="J2" s="1547"/>
      <c r="K2" s="1547"/>
    </row>
    <row r="3" spans="1:18" s="923" customFormat="1" ht="21" customHeight="1" x14ac:dyDescent="0.2">
      <c r="A3" s="1548" t="s">
        <v>1572</v>
      </c>
      <c r="B3" s="1548"/>
      <c r="C3" s="1548"/>
      <c r="D3" s="1548"/>
      <c r="E3" s="1548"/>
      <c r="F3" s="1548"/>
      <c r="G3" s="1548"/>
      <c r="H3" s="1548"/>
      <c r="I3" s="1548"/>
      <c r="J3" s="1548"/>
      <c r="K3" s="1548"/>
      <c r="N3" s="923" t="s">
        <v>817</v>
      </c>
    </row>
    <row r="4" spans="1:18" s="892" customFormat="1" x14ac:dyDescent="0.2">
      <c r="A4" s="860" t="s">
        <v>816</v>
      </c>
      <c r="B4" s="966"/>
      <c r="C4" s="1566"/>
      <c r="D4" s="1566"/>
      <c r="E4" s="1566"/>
      <c r="F4" s="1566"/>
      <c r="G4" s="1566"/>
      <c r="H4" s="1566"/>
      <c r="I4" s="1566"/>
      <c r="J4" s="966"/>
      <c r="K4" s="863" t="s">
        <v>817</v>
      </c>
    </row>
    <row r="5" spans="1:18" s="902" customFormat="1" ht="25.15" customHeight="1" x14ac:dyDescent="0.2">
      <c r="A5" s="1551" t="s">
        <v>814</v>
      </c>
      <c r="B5" s="1618" t="s">
        <v>3</v>
      </c>
      <c r="C5" s="1616" t="s">
        <v>938</v>
      </c>
      <c r="D5" s="1616"/>
      <c r="E5" s="1616"/>
      <c r="F5" s="1616"/>
      <c r="G5" s="1616"/>
      <c r="H5" s="1616"/>
      <c r="I5" s="1616"/>
      <c r="J5" s="1617" t="s">
        <v>4</v>
      </c>
      <c r="K5" s="1562" t="s">
        <v>815</v>
      </c>
    </row>
    <row r="6" spans="1:18" s="902" customFormat="1" ht="40.15" customHeight="1" x14ac:dyDescent="0.2">
      <c r="A6" s="1552"/>
      <c r="B6" s="1615"/>
      <c r="C6" s="747" t="s">
        <v>141</v>
      </c>
      <c r="D6" s="333" t="s">
        <v>6</v>
      </c>
      <c r="E6" s="333" t="s">
        <v>7</v>
      </c>
      <c r="F6" s="333" t="s">
        <v>8</v>
      </c>
      <c r="G6" s="333" t="s">
        <v>9</v>
      </c>
      <c r="H6" s="333" t="s">
        <v>10</v>
      </c>
      <c r="I6" s="330" t="s">
        <v>1753</v>
      </c>
      <c r="J6" s="1608"/>
      <c r="K6" s="1563"/>
    </row>
    <row r="7" spans="1:18" s="46" customFormat="1" ht="26.1" customHeight="1" x14ac:dyDescent="0.2">
      <c r="A7" s="1597" t="s">
        <v>1259</v>
      </c>
      <c r="B7" s="924" t="s">
        <v>1259</v>
      </c>
      <c r="C7" s="944">
        <f t="shared" ref="C7:I9" si="0">SUM(C10+C13+C16+C19)</f>
        <v>12829</v>
      </c>
      <c r="D7" s="944">
        <f t="shared" si="0"/>
        <v>19920</v>
      </c>
      <c r="E7" s="944">
        <f t="shared" si="0"/>
        <v>27784</v>
      </c>
      <c r="F7" s="944">
        <f t="shared" si="0"/>
        <v>37750</v>
      </c>
      <c r="G7" s="944">
        <f t="shared" si="0"/>
        <v>50392</v>
      </c>
      <c r="H7" s="944">
        <f>SUM(H10+H13+H16+H19)</f>
        <v>59811</v>
      </c>
      <c r="I7" s="945">
        <f t="shared" si="0"/>
        <v>208486</v>
      </c>
      <c r="J7" s="946" t="s">
        <v>11</v>
      </c>
      <c r="K7" s="1599" t="s">
        <v>12</v>
      </c>
      <c r="M7" s="1361"/>
      <c r="N7" s="1361"/>
      <c r="O7" s="1362" t="s">
        <v>122</v>
      </c>
      <c r="P7" s="1362" t="s">
        <v>124</v>
      </c>
      <c r="Q7" s="1362" t="s">
        <v>126</v>
      </c>
      <c r="R7" s="1362" t="s">
        <v>128</v>
      </c>
    </row>
    <row r="8" spans="1:18" s="46" customFormat="1" ht="26.1" customHeight="1" x14ac:dyDescent="0.2">
      <c r="A8" s="1598"/>
      <c r="B8" s="967" t="s">
        <v>706</v>
      </c>
      <c r="C8" s="968">
        <f t="shared" si="0"/>
        <v>5979</v>
      </c>
      <c r="D8" s="968">
        <f t="shared" si="0"/>
        <v>8915</v>
      </c>
      <c r="E8" s="968">
        <f t="shared" si="0"/>
        <v>12914</v>
      </c>
      <c r="F8" s="968">
        <f t="shared" si="0"/>
        <v>17417</v>
      </c>
      <c r="G8" s="968">
        <f t="shared" si="0"/>
        <v>24793</v>
      </c>
      <c r="H8" s="968">
        <f>SUM(H11+H14+H17+H20)</f>
        <v>30294</v>
      </c>
      <c r="I8" s="949">
        <f t="shared" si="0"/>
        <v>100312</v>
      </c>
      <c r="J8" s="969" t="s">
        <v>13</v>
      </c>
      <c r="K8" s="1600"/>
      <c r="M8" s="1642" t="s">
        <v>10</v>
      </c>
      <c r="N8" s="1360" t="s">
        <v>1435</v>
      </c>
      <c r="O8" s="1363">
        <f>H11</f>
        <v>28411</v>
      </c>
      <c r="P8" s="1363">
        <f>H14</f>
        <v>1829</v>
      </c>
      <c r="Q8" s="1363">
        <f>H17</f>
        <v>51</v>
      </c>
      <c r="R8" s="1363">
        <f>H20</f>
        <v>3</v>
      </c>
    </row>
    <row r="9" spans="1:18" s="46" customFormat="1" ht="26.1" customHeight="1" x14ac:dyDescent="0.2">
      <c r="A9" s="1598"/>
      <c r="B9" s="967" t="s">
        <v>1468</v>
      </c>
      <c r="C9" s="968">
        <f t="shared" si="0"/>
        <v>6850</v>
      </c>
      <c r="D9" s="968">
        <f t="shared" si="0"/>
        <v>11005</v>
      </c>
      <c r="E9" s="968">
        <f t="shared" si="0"/>
        <v>14870</v>
      </c>
      <c r="F9" s="968">
        <f t="shared" si="0"/>
        <v>20333</v>
      </c>
      <c r="G9" s="968">
        <f t="shared" si="0"/>
        <v>25599</v>
      </c>
      <c r="H9" s="968">
        <f>SUM(H12+H15+H18+H21)</f>
        <v>29517</v>
      </c>
      <c r="I9" s="949">
        <f t="shared" si="0"/>
        <v>108174</v>
      </c>
      <c r="J9" s="969" t="s">
        <v>14</v>
      </c>
      <c r="K9" s="1600"/>
      <c r="M9" s="1642"/>
      <c r="N9" s="1360" t="s">
        <v>1434</v>
      </c>
      <c r="O9" s="1363">
        <f>H12</f>
        <v>26371</v>
      </c>
      <c r="P9" s="1363">
        <f>H15</f>
        <v>2942</v>
      </c>
      <c r="Q9" s="1363">
        <f>H18</f>
        <v>199</v>
      </c>
      <c r="R9" s="1363">
        <f>H21</f>
        <v>5</v>
      </c>
    </row>
    <row r="10" spans="1:18" s="46" customFormat="1" ht="26.1" customHeight="1" x14ac:dyDescent="0.2">
      <c r="A10" s="1636" t="s">
        <v>122</v>
      </c>
      <c r="B10" s="31" t="s">
        <v>1259</v>
      </c>
      <c r="C10" s="181">
        <f t="shared" ref="C10:H10" si="1">SUM(C11:C12)</f>
        <v>266</v>
      </c>
      <c r="D10" s="181">
        <f t="shared" si="1"/>
        <v>1163</v>
      </c>
      <c r="E10" s="181">
        <f t="shared" si="1"/>
        <v>2317</v>
      </c>
      <c r="F10" s="181">
        <f t="shared" si="1"/>
        <v>4946</v>
      </c>
      <c r="G10" s="181">
        <f t="shared" si="1"/>
        <v>17449</v>
      </c>
      <c r="H10" s="181">
        <f t="shared" si="1"/>
        <v>54782</v>
      </c>
      <c r="I10" s="181">
        <f t="shared" ref="I10:I21" si="2">SUM(C10:H10)</f>
        <v>80923</v>
      </c>
      <c r="J10" s="184" t="s">
        <v>11</v>
      </c>
      <c r="K10" s="1637" t="s">
        <v>123</v>
      </c>
      <c r="M10" s="1642" t="s">
        <v>9</v>
      </c>
      <c r="N10" s="1360" t="s">
        <v>1435</v>
      </c>
      <c r="O10" s="1363">
        <f>G11</f>
        <v>9225</v>
      </c>
      <c r="P10" s="1363">
        <f>G14</f>
        <v>14555</v>
      </c>
      <c r="Q10" s="1363">
        <f>G17</f>
        <v>1001</v>
      </c>
      <c r="R10" s="1363">
        <f>G20</f>
        <v>12</v>
      </c>
    </row>
    <row r="11" spans="1:18" s="46" customFormat="1" ht="26.1" customHeight="1" x14ac:dyDescent="0.2">
      <c r="A11" s="1636"/>
      <c r="B11" s="32" t="s">
        <v>706</v>
      </c>
      <c r="C11" s="75">
        <v>80</v>
      </c>
      <c r="D11" s="75">
        <v>309</v>
      </c>
      <c r="E11" s="75">
        <v>825</v>
      </c>
      <c r="F11" s="75">
        <v>1994</v>
      </c>
      <c r="G11" s="75">
        <v>9225</v>
      </c>
      <c r="H11" s="75">
        <v>28411</v>
      </c>
      <c r="I11" s="181">
        <f t="shared" si="2"/>
        <v>40844</v>
      </c>
      <c r="J11" s="76" t="s">
        <v>13</v>
      </c>
      <c r="K11" s="1637"/>
      <c r="M11" s="1642"/>
      <c r="N11" s="1360" t="s">
        <v>1434</v>
      </c>
      <c r="O11" s="1363">
        <f>G12</f>
        <v>8224</v>
      </c>
      <c r="P11" s="1363">
        <f>G15</f>
        <v>15701</v>
      </c>
      <c r="Q11" s="1363">
        <f>G18</f>
        <v>1629</v>
      </c>
      <c r="R11" s="1363">
        <f>G21</f>
        <v>45</v>
      </c>
    </row>
    <row r="12" spans="1:18" s="46" customFormat="1" ht="26.1" customHeight="1" x14ac:dyDescent="0.2">
      <c r="A12" s="1636"/>
      <c r="B12" s="32" t="s">
        <v>1468</v>
      </c>
      <c r="C12" s="75">
        <v>186</v>
      </c>
      <c r="D12" s="75">
        <v>854</v>
      </c>
      <c r="E12" s="75">
        <v>1492</v>
      </c>
      <c r="F12" s="75">
        <v>2952</v>
      </c>
      <c r="G12" s="75">
        <v>8224</v>
      </c>
      <c r="H12" s="75">
        <v>26371</v>
      </c>
      <c r="I12" s="181">
        <f t="shared" si="2"/>
        <v>40079</v>
      </c>
      <c r="J12" s="76" t="s">
        <v>14</v>
      </c>
      <c r="K12" s="1637"/>
      <c r="M12" s="1642" t="s">
        <v>8</v>
      </c>
      <c r="N12" s="1360" t="s">
        <v>1435</v>
      </c>
      <c r="O12" s="1363">
        <f>F11</f>
        <v>1994</v>
      </c>
      <c r="P12" s="1363">
        <f>F14</f>
        <v>14357</v>
      </c>
      <c r="Q12" s="1363">
        <f>F17</f>
        <v>1053</v>
      </c>
      <c r="R12" s="1363">
        <f>F20</f>
        <v>13</v>
      </c>
    </row>
    <row r="13" spans="1:18" s="46" customFormat="1" ht="26.1" customHeight="1" x14ac:dyDescent="0.2">
      <c r="A13" s="1638" t="s">
        <v>124</v>
      </c>
      <c r="B13" s="971" t="s">
        <v>1259</v>
      </c>
      <c r="C13" s="949">
        <f t="shared" ref="C13:H13" si="3">SUM(C14:C15)</f>
        <v>9691</v>
      </c>
      <c r="D13" s="949">
        <f t="shared" si="3"/>
        <v>16507</v>
      </c>
      <c r="E13" s="949">
        <f t="shared" si="3"/>
        <v>23251</v>
      </c>
      <c r="F13" s="949">
        <f t="shared" si="3"/>
        <v>30031</v>
      </c>
      <c r="G13" s="949">
        <f t="shared" si="3"/>
        <v>30256</v>
      </c>
      <c r="H13" s="949">
        <f t="shared" si="3"/>
        <v>4771</v>
      </c>
      <c r="I13" s="949">
        <f t="shared" si="2"/>
        <v>114507</v>
      </c>
      <c r="J13" s="970" t="s">
        <v>11</v>
      </c>
      <c r="K13" s="1640" t="s">
        <v>125</v>
      </c>
      <c r="M13" s="1642"/>
      <c r="N13" s="1360" t="s">
        <v>1434</v>
      </c>
      <c r="O13" s="1363">
        <f>F12</f>
        <v>2952</v>
      </c>
      <c r="P13" s="1363">
        <f>F15</f>
        <v>15674</v>
      </c>
      <c r="Q13" s="1363">
        <f>F18</f>
        <v>1572</v>
      </c>
      <c r="R13" s="1363">
        <f>F21</f>
        <v>135</v>
      </c>
    </row>
    <row r="14" spans="1:18" s="46" customFormat="1" ht="26.1" customHeight="1" x14ac:dyDescent="0.2">
      <c r="A14" s="1638"/>
      <c r="B14" s="951" t="s">
        <v>706</v>
      </c>
      <c r="C14" s="952">
        <v>5514</v>
      </c>
      <c r="D14" s="952">
        <v>8201</v>
      </c>
      <c r="E14" s="952">
        <v>11403</v>
      </c>
      <c r="F14" s="952">
        <v>14357</v>
      </c>
      <c r="G14" s="952">
        <v>14555</v>
      </c>
      <c r="H14" s="952">
        <v>1829</v>
      </c>
      <c r="I14" s="949">
        <f t="shared" si="2"/>
        <v>55859</v>
      </c>
      <c r="J14" s="965" t="s">
        <v>13</v>
      </c>
      <c r="K14" s="1640"/>
      <c r="M14" s="1642" t="s">
        <v>7</v>
      </c>
      <c r="N14" s="1360" t="s">
        <v>1435</v>
      </c>
      <c r="O14" s="1363">
        <f>E11</f>
        <v>825</v>
      </c>
      <c r="P14" s="1363">
        <f>E14</f>
        <v>11403</v>
      </c>
      <c r="Q14" s="1363">
        <f>E17</f>
        <v>655</v>
      </c>
      <c r="R14" s="1363">
        <f>E20</f>
        <v>31</v>
      </c>
    </row>
    <row r="15" spans="1:18" s="46" customFormat="1" ht="26.1" customHeight="1" x14ac:dyDescent="0.2">
      <c r="A15" s="1638"/>
      <c r="B15" s="951" t="s">
        <v>1468</v>
      </c>
      <c r="C15" s="952">
        <v>4177</v>
      </c>
      <c r="D15" s="952">
        <v>8306</v>
      </c>
      <c r="E15" s="952">
        <v>11848</v>
      </c>
      <c r="F15" s="952">
        <v>15674</v>
      </c>
      <c r="G15" s="952">
        <v>15701</v>
      </c>
      <c r="H15" s="952">
        <v>2942</v>
      </c>
      <c r="I15" s="949">
        <f t="shared" si="2"/>
        <v>58648</v>
      </c>
      <c r="J15" s="965" t="s">
        <v>14</v>
      </c>
      <c r="K15" s="1640"/>
      <c r="M15" s="1642"/>
      <c r="N15" s="1360" t="s">
        <v>1434</v>
      </c>
      <c r="O15" s="1363">
        <f>E12</f>
        <v>1492</v>
      </c>
      <c r="P15" s="1363">
        <f>E15</f>
        <v>11848</v>
      </c>
      <c r="Q15" s="1363">
        <f>E18</f>
        <v>1142</v>
      </c>
      <c r="R15" s="1363">
        <f>E21</f>
        <v>388</v>
      </c>
    </row>
    <row r="16" spans="1:18" s="46" customFormat="1" ht="26.1" customHeight="1" x14ac:dyDescent="0.2">
      <c r="A16" s="1636" t="s">
        <v>126</v>
      </c>
      <c r="B16" s="183" t="s">
        <v>1259</v>
      </c>
      <c r="C16" s="181">
        <f t="shared" ref="C16:H16" si="4">SUM(C17:C18)</f>
        <v>500</v>
      </c>
      <c r="D16" s="181">
        <f t="shared" si="4"/>
        <v>1121</v>
      </c>
      <c r="E16" s="181">
        <f t="shared" si="4"/>
        <v>1797</v>
      </c>
      <c r="F16" s="181">
        <f t="shared" si="4"/>
        <v>2625</v>
      </c>
      <c r="G16" s="181">
        <f t="shared" si="4"/>
        <v>2630</v>
      </c>
      <c r="H16" s="181">
        <f t="shared" si="4"/>
        <v>250</v>
      </c>
      <c r="I16" s="181">
        <f t="shared" si="2"/>
        <v>8923</v>
      </c>
      <c r="J16" s="184" t="s">
        <v>11</v>
      </c>
      <c r="K16" s="1637" t="s">
        <v>127</v>
      </c>
      <c r="M16" s="1642" t="s">
        <v>6</v>
      </c>
      <c r="N16" s="1360" t="s">
        <v>1435</v>
      </c>
      <c r="O16" s="1363">
        <f>D11</f>
        <v>309</v>
      </c>
      <c r="P16" s="1363">
        <f>D14</f>
        <v>8201</v>
      </c>
      <c r="Q16" s="1363">
        <f>D17</f>
        <v>353</v>
      </c>
      <c r="R16" s="1363">
        <f>D20</f>
        <v>52</v>
      </c>
    </row>
    <row r="17" spans="1:18" s="46" customFormat="1" ht="26.1" customHeight="1" x14ac:dyDescent="0.2">
      <c r="A17" s="1636"/>
      <c r="B17" s="32" t="s">
        <v>706</v>
      </c>
      <c r="C17" s="75">
        <v>184</v>
      </c>
      <c r="D17" s="75">
        <v>353</v>
      </c>
      <c r="E17" s="75">
        <v>655</v>
      </c>
      <c r="F17" s="75">
        <v>1053</v>
      </c>
      <c r="G17" s="75">
        <v>1001</v>
      </c>
      <c r="H17" s="75">
        <v>51</v>
      </c>
      <c r="I17" s="181">
        <f t="shared" si="2"/>
        <v>3297</v>
      </c>
      <c r="J17" s="76" t="s">
        <v>13</v>
      </c>
      <c r="K17" s="1637"/>
      <c r="M17" s="1642"/>
      <c r="N17" s="1360" t="s">
        <v>1434</v>
      </c>
      <c r="O17" s="1363">
        <f>D12</f>
        <v>854</v>
      </c>
      <c r="P17" s="1363">
        <f>D15</f>
        <v>8306</v>
      </c>
      <c r="Q17" s="1363">
        <f>D18</f>
        <v>768</v>
      </c>
      <c r="R17" s="1363">
        <f>D21</f>
        <v>1077</v>
      </c>
    </row>
    <row r="18" spans="1:18" s="46" customFormat="1" ht="26.1" customHeight="1" x14ac:dyDescent="0.2">
      <c r="A18" s="1636"/>
      <c r="B18" s="32" t="s">
        <v>1468</v>
      </c>
      <c r="C18" s="75">
        <v>316</v>
      </c>
      <c r="D18" s="75">
        <v>768</v>
      </c>
      <c r="E18" s="75">
        <v>1142</v>
      </c>
      <c r="F18" s="75">
        <v>1572</v>
      </c>
      <c r="G18" s="75">
        <v>1629</v>
      </c>
      <c r="H18" s="75">
        <v>199</v>
      </c>
      <c r="I18" s="181">
        <f t="shared" si="2"/>
        <v>5626</v>
      </c>
      <c r="J18" s="76" t="s">
        <v>14</v>
      </c>
      <c r="K18" s="1637"/>
      <c r="M18" s="1642" t="s">
        <v>141</v>
      </c>
      <c r="N18" s="1360" t="s">
        <v>1435</v>
      </c>
      <c r="O18" s="1363">
        <f>C11</f>
        <v>80</v>
      </c>
      <c r="P18" s="1363">
        <f>C14</f>
        <v>5514</v>
      </c>
      <c r="Q18" s="1363">
        <f>C17</f>
        <v>184</v>
      </c>
      <c r="R18" s="1363">
        <f>C20</f>
        <v>201</v>
      </c>
    </row>
    <row r="19" spans="1:18" s="46" customFormat="1" ht="26.1" customHeight="1" x14ac:dyDescent="0.2">
      <c r="A19" s="1638" t="s">
        <v>128</v>
      </c>
      <c r="B19" s="971" t="s">
        <v>1259</v>
      </c>
      <c r="C19" s="949">
        <f t="shared" ref="C19:H19" si="5">SUM(C20:C21)</f>
        <v>2372</v>
      </c>
      <c r="D19" s="949">
        <f t="shared" si="5"/>
        <v>1129</v>
      </c>
      <c r="E19" s="949">
        <f t="shared" si="5"/>
        <v>419</v>
      </c>
      <c r="F19" s="949">
        <f t="shared" si="5"/>
        <v>148</v>
      </c>
      <c r="G19" s="949">
        <f t="shared" si="5"/>
        <v>57</v>
      </c>
      <c r="H19" s="949">
        <f t="shared" si="5"/>
        <v>8</v>
      </c>
      <c r="I19" s="949">
        <f t="shared" si="2"/>
        <v>4133</v>
      </c>
      <c r="J19" s="970" t="s">
        <v>11</v>
      </c>
      <c r="K19" s="1640" t="s">
        <v>129</v>
      </c>
      <c r="M19" s="1642"/>
      <c r="N19" s="1360" t="s">
        <v>1434</v>
      </c>
      <c r="O19" s="1363">
        <f>C12</f>
        <v>186</v>
      </c>
      <c r="P19" s="1363">
        <f>C15</f>
        <v>4177</v>
      </c>
      <c r="Q19" s="1363">
        <f>C18</f>
        <v>316</v>
      </c>
      <c r="R19" s="1363">
        <f>C21</f>
        <v>2171</v>
      </c>
    </row>
    <row r="20" spans="1:18" s="46" customFormat="1" ht="26.1" customHeight="1" x14ac:dyDescent="0.2">
      <c r="A20" s="1638"/>
      <c r="B20" s="951" t="s">
        <v>706</v>
      </c>
      <c r="C20" s="952">
        <v>201</v>
      </c>
      <c r="D20" s="952">
        <v>52</v>
      </c>
      <c r="E20" s="952">
        <v>31</v>
      </c>
      <c r="F20" s="952">
        <v>13</v>
      </c>
      <c r="G20" s="952">
        <v>12</v>
      </c>
      <c r="H20" s="952">
        <v>3</v>
      </c>
      <c r="I20" s="949">
        <f t="shared" si="2"/>
        <v>312</v>
      </c>
      <c r="J20" s="965" t="s">
        <v>13</v>
      </c>
      <c r="K20" s="1640"/>
    </row>
    <row r="21" spans="1:18" s="46" customFormat="1" ht="26.1" customHeight="1" x14ac:dyDescent="0.2">
      <c r="A21" s="1639"/>
      <c r="B21" s="939" t="s">
        <v>1468</v>
      </c>
      <c r="C21" s="954">
        <v>2171</v>
      </c>
      <c r="D21" s="954">
        <v>1077</v>
      </c>
      <c r="E21" s="954">
        <v>388</v>
      </c>
      <c r="F21" s="954">
        <v>135</v>
      </c>
      <c r="G21" s="954">
        <v>45</v>
      </c>
      <c r="H21" s="954">
        <v>5</v>
      </c>
      <c r="I21" s="955">
        <f t="shared" si="2"/>
        <v>3821</v>
      </c>
      <c r="J21" s="942" t="s">
        <v>14</v>
      </c>
      <c r="K21" s="1641"/>
    </row>
  </sheetData>
  <mergeCells count="25">
    <mergeCell ref="A1:K1"/>
    <mergeCell ref="A2:K2"/>
    <mergeCell ref="A3:K3"/>
    <mergeCell ref="A5:A6"/>
    <mergeCell ref="B5:B6"/>
    <mergeCell ref="C5:I5"/>
    <mergeCell ref="J5:J6"/>
    <mergeCell ref="K5:K6"/>
    <mergeCell ref="C4:I4"/>
    <mergeCell ref="A19:A21"/>
    <mergeCell ref="K19:K21"/>
    <mergeCell ref="A7:A9"/>
    <mergeCell ref="K7:K9"/>
    <mergeCell ref="A10:A12"/>
    <mergeCell ref="K10:K12"/>
    <mergeCell ref="A13:A15"/>
    <mergeCell ref="K13:K15"/>
    <mergeCell ref="A16:A18"/>
    <mergeCell ref="K16:K18"/>
    <mergeCell ref="M18:M19"/>
    <mergeCell ref="M8:M9"/>
    <mergeCell ref="M10:M11"/>
    <mergeCell ref="M12:M13"/>
    <mergeCell ref="M14:M15"/>
    <mergeCell ref="M16:M1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2187-3A4E-4DB6-B1CD-8F416997B53C}">
  <sheetPr>
    <tabColor theme="9" tint="-0.249977111117893"/>
    <pageSetUpPr fitToPage="1"/>
  </sheetPr>
  <dimension ref="A1:AB21"/>
  <sheetViews>
    <sheetView view="pageBreakPreview" zoomScale="60" zoomScaleNormal="100" workbookViewId="0">
      <selection activeCell="A90" sqref="A90"/>
    </sheetView>
  </sheetViews>
  <sheetFormatPr defaultColWidth="9.125" defaultRowHeight="12.75" x14ac:dyDescent="0.2"/>
  <cols>
    <col min="1" max="1" width="20.625" style="57" customWidth="1"/>
    <col min="2" max="2" width="7.375" style="57" customWidth="1"/>
    <col min="3" max="9" width="11.625" style="57" customWidth="1"/>
    <col min="10" max="10" width="7.375" style="57" customWidth="1"/>
    <col min="11" max="11" width="20.625" style="57" customWidth="1"/>
    <col min="12" max="16384" width="9.125" style="57"/>
  </cols>
  <sheetData>
    <row r="1" spans="1:28" s="922" customFormat="1" ht="21" customHeight="1" x14ac:dyDescent="0.25">
      <c r="A1" s="1545" t="s">
        <v>1045</v>
      </c>
      <c r="B1" s="1545"/>
      <c r="C1" s="1545"/>
      <c r="D1" s="1545"/>
      <c r="E1" s="1545"/>
      <c r="F1" s="1545"/>
      <c r="G1" s="1545"/>
      <c r="H1" s="1545"/>
      <c r="I1" s="1545"/>
      <c r="J1" s="1545"/>
      <c r="K1" s="1545"/>
    </row>
    <row r="2" spans="1:28" s="891" customFormat="1" ht="21" customHeight="1" x14ac:dyDescent="0.2">
      <c r="A2" s="1547" t="s">
        <v>929</v>
      </c>
      <c r="B2" s="1547"/>
      <c r="C2" s="1547"/>
      <c r="D2" s="1547"/>
      <c r="E2" s="1547"/>
      <c r="F2" s="1547"/>
      <c r="G2" s="1547"/>
      <c r="H2" s="1547"/>
      <c r="I2" s="1547"/>
      <c r="J2" s="1547"/>
      <c r="K2" s="1547"/>
      <c r="N2" s="891" t="s">
        <v>819</v>
      </c>
    </row>
    <row r="3" spans="1:28" s="923" customFormat="1" ht="21" customHeight="1" x14ac:dyDescent="0.2">
      <c r="A3" s="1548" t="s">
        <v>1571</v>
      </c>
      <c r="B3" s="1548"/>
      <c r="C3" s="1548"/>
      <c r="D3" s="1548"/>
      <c r="E3" s="1548"/>
      <c r="F3" s="1548"/>
      <c r="G3" s="1548"/>
      <c r="H3" s="1548"/>
      <c r="I3" s="1548"/>
      <c r="J3" s="1548"/>
      <c r="K3" s="1548"/>
    </row>
    <row r="4" spans="1:28" s="892" customFormat="1" x14ac:dyDescent="0.2">
      <c r="A4" s="860" t="s">
        <v>818</v>
      </c>
      <c r="B4" s="966"/>
      <c r="C4" s="1566"/>
      <c r="D4" s="1566"/>
      <c r="E4" s="1566"/>
      <c r="F4" s="1566"/>
      <c r="G4" s="1566"/>
      <c r="H4" s="1566"/>
      <c r="I4" s="1566"/>
      <c r="J4" s="966"/>
      <c r="K4" s="863" t="s">
        <v>819</v>
      </c>
    </row>
    <row r="5" spans="1:28" s="902" customFormat="1" ht="25.15" customHeight="1" x14ac:dyDescent="0.2">
      <c r="A5" s="1551" t="s">
        <v>814</v>
      </c>
      <c r="B5" s="1618" t="s">
        <v>3</v>
      </c>
      <c r="C5" s="1616" t="s">
        <v>938</v>
      </c>
      <c r="D5" s="1616"/>
      <c r="E5" s="1616"/>
      <c r="F5" s="1616"/>
      <c r="G5" s="1616"/>
      <c r="H5" s="1616"/>
      <c r="I5" s="1616"/>
      <c r="J5" s="1617" t="s">
        <v>4</v>
      </c>
      <c r="K5" s="1562" t="s">
        <v>815</v>
      </c>
    </row>
    <row r="6" spans="1:28" s="902" customFormat="1" ht="40.15" customHeight="1" x14ac:dyDescent="0.2">
      <c r="A6" s="1552"/>
      <c r="B6" s="1615"/>
      <c r="C6" s="747" t="s">
        <v>141</v>
      </c>
      <c r="D6" s="333" t="s">
        <v>6</v>
      </c>
      <c r="E6" s="333" t="s">
        <v>7</v>
      </c>
      <c r="F6" s="333" t="s">
        <v>8</v>
      </c>
      <c r="G6" s="333" t="s">
        <v>9</v>
      </c>
      <c r="H6" s="333" t="s">
        <v>10</v>
      </c>
      <c r="I6" s="330" t="s">
        <v>1753</v>
      </c>
      <c r="J6" s="1608"/>
      <c r="K6" s="1563"/>
    </row>
    <row r="7" spans="1:28" s="46" customFormat="1" ht="26.1" customHeight="1" x14ac:dyDescent="0.2">
      <c r="A7" s="1597" t="s">
        <v>1259</v>
      </c>
      <c r="B7" s="924" t="s">
        <v>1259</v>
      </c>
      <c r="C7" s="944">
        <f t="shared" ref="C7:I9" si="0">SUM(C10+C13+C16+C19)</f>
        <v>21897</v>
      </c>
      <c r="D7" s="944">
        <f t="shared" si="0"/>
        <v>92811</v>
      </c>
      <c r="E7" s="944">
        <f t="shared" si="0"/>
        <v>297472</v>
      </c>
      <c r="F7" s="944">
        <f t="shared" si="0"/>
        <v>695997</v>
      </c>
      <c r="G7" s="944">
        <f t="shared" si="0"/>
        <v>838991</v>
      </c>
      <c r="H7" s="944">
        <f>SUM(H10+H13+H16+H19)</f>
        <v>241150</v>
      </c>
      <c r="I7" s="945">
        <f t="shared" si="0"/>
        <v>2188318</v>
      </c>
      <c r="J7" s="946" t="s">
        <v>11</v>
      </c>
      <c r="K7" s="1599" t="s">
        <v>12</v>
      </c>
      <c r="M7" s="1361"/>
      <c r="N7" s="1361"/>
      <c r="O7" s="1362" t="s">
        <v>122</v>
      </c>
      <c r="P7" s="1362" t="s">
        <v>124</v>
      </c>
      <c r="Q7" s="1362" t="s">
        <v>126</v>
      </c>
      <c r="R7" s="1362" t="s">
        <v>128</v>
      </c>
    </row>
    <row r="8" spans="1:28" s="46" customFormat="1" ht="26.1" customHeight="1" x14ac:dyDescent="0.2">
      <c r="A8" s="1598"/>
      <c r="B8" s="967" t="s">
        <v>706</v>
      </c>
      <c r="C8" s="968">
        <f t="shared" si="0"/>
        <v>15216</v>
      </c>
      <c r="D8" s="968">
        <f t="shared" si="0"/>
        <v>73399</v>
      </c>
      <c r="E8" s="968">
        <f t="shared" si="0"/>
        <v>236694</v>
      </c>
      <c r="F8" s="968">
        <f t="shared" si="0"/>
        <v>545694</v>
      </c>
      <c r="G8" s="968">
        <f t="shared" si="0"/>
        <v>656091</v>
      </c>
      <c r="H8" s="968">
        <f>SUM(H11+H14+H17+H20)</f>
        <v>177762</v>
      </c>
      <c r="I8" s="949">
        <f t="shared" si="0"/>
        <v>1704856</v>
      </c>
      <c r="J8" s="969" t="s">
        <v>13</v>
      </c>
      <c r="K8" s="1600"/>
      <c r="M8" s="1642" t="s">
        <v>10</v>
      </c>
      <c r="N8" s="1360" t="s">
        <v>1435</v>
      </c>
      <c r="O8" s="1363">
        <f>H11</f>
        <v>136406</v>
      </c>
      <c r="P8" s="1363">
        <f>H14</f>
        <v>41179</v>
      </c>
      <c r="Q8" s="1363">
        <f>H17</f>
        <v>115</v>
      </c>
      <c r="R8" s="1363">
        <f>H20</f>
        <v>62</v>
      </c>
    </row>
    <row r="9" spans="1:28" s="46" customFormat="1" ht="26.1" customHeight="1" x14ac:dyDescent="0.2">
      <c r="A9" s="1598"/>
      <c r="B9" s="967" t="s">
        <v>1468</v>
      </c>
      <c r="C9" s="968">
        <f t="shared" si="0"/>
        <v>6681</v>
      </c>
      <c r="D9" s="968">
        <f t="shared" si="0"/>
        <v>19412</v>
      </c>
      <c r="E9" s="968">
        <f t="shared" si="0"/>
        <v>60778</v>
      </c>
      <c r="F9" s="968">
        <f t="shared" si="0"/>
        <v>150303</v>
      </c>
      <c r="G9" s="968">
        <f t="shared" si="0"/>
        <v>182900</v>
      </c>
      <c r="H9" s="968">
        <f>SUM(H12+H15+H18+H21)</f>
        <v>63388</v>
      </c>
      <c r="I9" s="949">
        <f t="shared" si="0"/>
        <v>483462</v>
      </c>
      <c r="J9" s="969" t="s">
        <v>14</v>
      </c>
      <c r="K9" s="1600"/>
      <c r="M9" s="1642"/>
      <c r="N9" s="1360" t="s">
        <v>1434</v>
      </c>
      <c r="O9" s="1363">
        <f>H12</f>
        <v>53575</v>
      </c>
      <c r="P9" s="1363">
        <f>H15</f>
        <v>9700</v>
      </c>
      <c r="Q9" s="1363">
        <f>H18</f>
        <v>99</v>
      </c>
      <c r="R9" s="1363">
        <f>H21</f>
        <v>14</v>
      </c>
    </row>
    <row r="10" spans="1:28" s="46" customFormat="1" ht="26.1" customHeight="1" x14ac:dyDescent="0.2">
      <c r="A10" s="1636" t="s">
        <v>122</v>
      </c>
      <c r="B10" s="31" t="s">
        <v>1259</v>
      </c>
      <c r="C10" s="181">
        <f t="shared" ref="C10:H10" si="1">SUM(C11:C12)</f>
        <v>829</v>
      </c>
      <c r="D10" s="181">
        <f t="shared" si="1"/>
        <v>6290</v>
      </c>
      <c r="E10" s="181">
        <f t="shared" si="1"/>
        <v>24974</v>
      </c>
      <c r="F10" s="181">
        <f t="shared" si="1"/>
        <v>99667</v>
      </c>
      <c r="G10" s="181">
        <f t="shared" si="1"/>
        <v>282984</v>
      </c>
      <c r="H10" s="181">
        <f t="shared" si="1"/>
        <v>189981</v>
      </c>
      <c r="I10" s="181">
        <f t="shared" ref="I10:I21" si="2">SUM(C10:H10)</f>
        <v>604725</v>
      </c>
      <c r="J10" s="184" t="s">
        <v>11</v>
      </c>
      <c r="K10" s="1637" t="s">
        <v>123</v>
      </c>
      <c r="M10" s="1642" t="s">
        <v>9</v>
      </c>
      <c r="N10" s="1360" t="s">
        <v>1435</v>
      </c>
      <c r="O10" s="1363">
        <f>G11</f>
        <v>228860</v>
      </c>
      <c r="P10" s="1363">
        <f>G14</f>
        <v>425226</v>
      </c>
      <c r="Q10" s="1363">
        <f>G17</f>
        <v>1542</v>
      </c>
      <c r="R10" s="1363">
        <f>G20</f>
        <v>463</v>
      </c>
    </row>
    <row r="11" spans="1:28" s="46" customFormat="1" ht="26.1" customHeight="1" x14ac:dyDescent="0.2">
      <c r="A11" s="1636"/>
      <c r="B11" s="32" t="s">
        <v>706</v>
      </c>
      <c r="C11" s="75">
        <v>649</v>
      </c>
      <c r="D11" s="75">
        <v>5217</v>
      </c>
      <c r="E11" s="75">
        <v>19395</v>
      </c>
      <c r="F11" s="75">
        <v>77781</v>
      </c>
      <c r="G11" s="75">
        <v>228860</v>
      </c>
      <c r="H11" s="75">
        <v>136406</v>
      </c>
      <c r="I11" s="181">
        <f t="shared" si="2"/>
        <v>468308</v>
      </c>
      <c r="J11" s="76" t="s">
        <v>13</v>
      </c>
      <c r="K11" s="1637"/>
      <c r="M11" s="1642"/>
      <c r="N11" s="1360" t="s">
        <v>1434</v>
      </c>
      <c r="O11" s="1363">
        <f>G12</f>
        <v>54124</v>
      </c>
      <c r="P11" s="1363">
        <f>G15</f>
        <v>126441</v>
      </c>
      <c r="Q11" s="1363">
        <f>G18</f>
        <v>1998</v>
      </c>
      <c r="R11" s="1363">
        <f>G21</f>
        <v>337</v>
      </c>
    </row>
    <row r="12" spans="1:28" s="46" customFormat="1" ht="26.1" customHeight="1" x14ac:dyDescent="0.2">
      <c r="A12" s="1636"/>
      <c r="B12" s="32" t="s">
        <v>1468</v>
      </c>
      <c r="C12" s="75">
        <v>180</v>
      </c>
      <c r="D12" s="75">
        <v>1073</v>
      </c>
      <c r="E12" s="75">
        <v>5579</v>
      </c>
      <c r="F12" s="75">
        <v>21886</v>
      </c>
      <c r="G12" s="75">
        <v>54124</v>
      </c>
      <c r="H12" s="75">
        <v>53575</v>
      </c>
      <c r="I12" s="181">
        <f t="shared" si="2"/>
        <v>136417</v>
      </c>
      <c r="J12" s="76" t="s">
        <v>14</v>
      </c>
      <c r="K12" s="1637"/>
      <c r="M12" s="1642" t="s">
        <v>8</v>
      </c>
      <c r="N12" s="1360" t="s">
        <v>1435</v>
      </c>
      <c r="O12" s="1363">
        <f>F11</f>
        <v>77781</v>
      </c>
      <c r="P12" s="1363">
        <f>F14</f>
        <v>465591</v>
      </c>
      <c r="Q12" s="1363">
        <f>F17</f>
        <v>1846</v>
      </c>
      <c r="R12" s="1363">
        <f>F20</f>
        <v>476</v>
      </c>
    </row>
    <row r="13" spans="1:28" s="46" customFormat="1" ht="26.1" customHeight="1" x14ac:dyDescent="0.2">
      <c r="A13" s="1638" t="s">
        <v>124</v>
      </c>
      <c r="B13" s="971" t="s">
        <v>1259</v>
      </c>
      <c r="C13" s="949">
        <f t="shared" ref="C13:H13" si="3">SUM(C14:C15)</f>
        <v>19100</v>
      </c>
      <c r="D13" s="949">
        <f t="shared" si="3"/>
        <v>84526</v>
      </c>
      <c r="E13" s="949">
        <f t="shared" si="3"/>
        <v>268954</v>
      </c>
      <c r="F13" s="949">
        <f t="shared" si="3"/>
        <v>590533</v>
      </c>
      <c r="G13" s="949">
        <f t="shared" si="3"/>
        <v>551667</v>
      </c>
      <c r="H13" s="949">
        <f t="shared" si="3"/>
        <v>50879</v>
      </c>
      <c r="I13" s="949">
        <f t="shared" si="2"/>
        <v>1565659</v>
      </c>
      <c r="J13" s="970" t="s">
        <v>11</v>
      </c>
      <c r="K13" s="1640" t="s">
        <v>125</v>
      </c>
      <c r="M13" s="1642"/>
      <c r="N13" s="1360" t="s">
        <v>1434</v>
      </c>
      <c r="O13" s="1363">
        <f>F12</f>
        <v>21886</v>
      </c>
      <c r="P13" s="1363">
        <f>F15</f>
        <v>124942</v>
      </c>
      <c r="Q13" s="1363">
        <f>F18</f>
        <v>2727</v>
      </c>
      <c r="R13" s="1363">
        <f>F21</f>
        <v>748</v>
      </c>
    </row>
    <row r="14" spans="1:28" s="46" customFormat="1" ht="26.1" customHeight="1" x14ac:dyDescent="0.2">
      <c r="A14" s="1638"/>
      <c r="B14" s="951" t="s">
        <v>706</v>
      </c>
      <c r="C14" s="952">
        <v>14233</v>
      </c>
      <c r="D14" s="952">
        <v>67616</v>
      </c>
      <c r="E14" s="952">
        <v>216002</v>
      </c>
      <c r="F14" s="952">
        <v>465591</v>
      </c>
      <c r="G14" s="952">
        <v>425226</v>
      </c>
      <c r="H14" s="952">
        <v>41179</v>
      </c>
      <c r="I14" s="949">
        <f t="shared" si="2"/>
        <v>1229847</v>
      </c>
      <c r="J14" s="965" t="s">
        <v>13</v>
      </c>
      <c r="K14" s="1640"/>
      <c r="M14" s="1642" t="s">
        <v>7</v>
      </c>
      <c r="N14" s="1360" t="s">
        <v>1435</v>
      </c>
      <c r="O14" s="1363">
        <f>E11</f>
        <v>19395</v>
      </c>
      <c r="P14" s="1363">
        <f>E14</f>
        <v>216002</v>
      </c>
      <c r="Q14" s="1363">
        <f>E17</f>
        <v>986</v>
      </c>
      <c r="R14" s="1363">
        <f>E20</f>
        <v>311</v>
      </c>
      <c r="Y14" s="1362" t="s">
        <v>1438</v>
      </c>
      <c r="Z14" s="1362" t="s">
        <v>1439</v>
      </c>
      <c r="AA14" s="1362" t="s">
        <v>1440</v>
      </c>
      <c r="AB14" s="1362" t="s">
        <v>1441</v>
      </c>
    </row>
    <row r="15" spans="1:28" s="46" customFormat="1" ht="26.1" customHeight="1" x14ac:dyDescent="0.2">
      <c r="A15" s="1638"/>
      <c r="B15" s="951" t="s">
        <v>1468</v>
      </c>
      <c r="C15" s="952">
        <v>4867</v>
      </c>
      <c r="D15" s="952">
        <v>16910</v>
      </c>
      <c r="E15" s="952">
        <v>52952</v>
      </c>
      <c r="F15" s="952">
        <v>124942</v>
      </c>
      <c r="G15" s="952">
        <v>126441</v>
      </c>
      <c r="H15" s="952">
        <v>9700</v>
      </c>
      <c r="I15" s="949">
        <f t="shared" si="2"/>
        <v>335812</v>
      </c>
      <c r="J15" s="965" t="s">
        <v>14</v>
      </c>
      <c r="K15" s="1640"/>
      <c r="M15" s="1642"/>
      <c r="N15" s="1360" t="s">
        <v>1434</v>
      </c>
      <c r="O15" s="1363">
        <f>E12</f>
        <v>5579</v>
      </c>
      <c r="P15" s="1363">
        <f>E15</f>
        <v>52952</v>
      </c>
      <c r="Q15" s="1363">
        <f>E18</f>
        <v>1393</v>
      </c>
      <c r="R15" s="1363">
        <f>E21</f>
        <v>854</v>
      </c>
    </row>
    <row r="16" spans="1:28" s="46" customFormat="1" ht="26.1" customHeight="1" x14ac:dyDescent="0.2">
      <c r="A16" s="1636" t="s">
        <v>126</v>
      </c>
      <c r="B16" s="183" t="s">
        <v>1259</v>
      </c>
      <c r="C16" s="181">
        <f t="shared" ref="C16:H16" si="4">SUM(C17:C18)</f>
        <v>184</v>
      </c>
      <c r="D16" s="181">
        <f t="shared" si="4"/>
        <v>830</v>
      </c>
      <c r="E16" s="181">
        <f t="shared" si="4"/>
        <v>2379</v>
      </c>
      <c r="F16" s="181">
        <f t="shared" si="4"/>
        <v>4573</v>
      </c>
      <c r="G16" s="181">
        <f t="shared" si="4"/>
        <v>3540</v>
      </c>
      <c r="H16" s="181">
        <f t="shared" si="4"/>
        <v>214</v>
      </c>
      <c r="I16" s="181">
        <f t="shared" si="2"/>
        <v>11720</v>
      </c>
      <c r="J16" s="184" t="s">
        <v>11</v>
      </c>
      <c r="K16" s="1637" t="s">
        <v>127</v>
      </c>
      <c r="M16" s="1642" t="s">
        <v>6</v>
      </c>
      <c r="N16" s="1360" t="s">
        <v>1435</v>
      </c>
      <c r="O16" s="1363">
        <f>D11</f>
        <v>5217</v>
      </c>
      <c r="P16" s="1363">
        <f>D14</f>
        <v>67616</v>
      </c>
      <c r="Q16" s="1363">
        <f>D17</f>
        <v>391</v>
      </c>
      <c r="R16" s="1363">
        <f>D20</f>
        <v>175</v>
      </c>
    </row>
    <row r="17" spans="1:18" s="46" customFormat="1" ht="26.1" customHeight="1" x14ac:dyDescent="0.2">
      <c r="A17" s="1636"/>
      <c r="B17" s="32" t="s">
        <v>706</v>
      </c>
      <c r="C17" s="75">
        <v>78</v>
      </c>
      <c r="D17" s="75">
        <v>391</v>
      </c>
      <c r="E17" s="75">
        <v>986</v>
      </c>
      <c r="F17" s="75">
        <v>1846</v>
      </c>
      <c r="G17" s="75">
        <v>1542</v>
      </c>
      <c r="H17" s="75">
        <v>115</v>
      </c>
      <c r="I17" s="181">
        <f t="shared" si="2"/>
        <v>4958</v>
      </c>
      <c r="J17" s="76" t="s">
        <v>13</v>
      </c>
      <c r="K17" s="1637"/>
      <c r="M17" s="1642"/>
      <c r="N17" s="1360" t="s">
        <v>1434</v>
      </c>
      <c r="O17" s="1363">
        <f>D12</f>
        <v>1073</v>
      </c>
      <c r="P17" s="1363">
        <f>D15</f>
        <v>16910</v>
      </c>
      <c r="Q17" s="1363">
        <f>D18</f>
        <v>439</v>
      </c>
      <c r="R17" s="1363">
        <f>D21</f>
        <v>990</v>
      </c>
    </row>
    <row r="18" spans="1:18" s="46" customFormat="1" ht="26.1" customHeight="1" x14ac:dyDescent="0.2">
      <c r="A18" s="1636"/>
      <c r="B18" s="32" t="s">
        <v>1468</v>
      </c>
      <c r="C18" s="75">
        <v>106</v>
      </c>
      <c r="D18" s="75">
        <v>439</v>
      </c>
      <c r="E18" s="75">
        <v>1393</v>
      </c>
      <c r="F18" s="75">
        <v>2727</v>
      </c>
      <c r="G18" s="75">
        <v>1998</v>
      </c>
      <c r="H18" s="75">
        <v>99</v>
      </c>
      <c r="I18" s="181">
        <f t="shared" si="2"/>
        <v>6762</v>
      </c>
      <c r="J18" s="76" t="s">
        <v>14</v>
      </c>
      <c r="K18" s="1637"/>
      <c r="M18" s="1642" t="s">
        <v>141</v>
      </c>
      <c r="N18" s="1360" t="s">
        <v>1435</v>
      </c>
      <c r="O18" s="1363">
        <f>C11</f>
        <v>649</v>
      </c>
      <c r="P18" s="1363">
        <f>C14</f>
        <v>14233</v>
      </c>
      <c r="Q18" s="1363">
        <f>C17</f>
        <v>78</v>
      </c>
      <c r="R18" s="1363">
        <f>C20</f>
        <v>256</v>
      </c>
    </row>
    <row r="19" spans="1:18" s="46" customFormat="1" ht="26.1" customHeight="1" x14ac:dyDescent="0.2">
      <c r="A19" s="1638" t="s">
        <v>128</v>
      </c>
      <c r="B19" s="971" t="s">
        <v>1259</v>
      </c>
      <c r="C19" s="949">
        <f t="shared" ref="C19:H19" si="5">SUM(C20:C21)</f>
        <v>1784</v>
      </c>
      <c r="D19" s="949">
        <f t="shared" si="5"/>
        <v>1165</v>
      </c>
      <c r="E19" s="949">
        <f t="shared" si="5"/>
        <v>1165</v>
      </c>
      <c r="F19" s="949">
        <f t="shared" si="5"/>
        <v>1224</v>
      </c>
      <c r="G19" s="949">
        <f t="shared" si="5"/>
        <v>800</v>
      </c>
      <c r="H19" s="949">
        <f t="shared" si="5"/>
        <v>76</v>
      </c>
      <c r="I19" s="949">
        <f t="shared" si="2"/>
        <v>6214</v>
      </c>
      <c r="J19" s="970" t="s">
        <v>11</v>
      </c>
      <c r="K19" s="1640" t="s">
        <v>129</v>
      </c>
      <c r="M19" s="1642"/>
      <c r="N19" s="1360" t="s">
        <v>1434</v>
      </c>
      <c r="O19" s="1363">
        <f>C12</f>
        <v>180</v>
      </c>
      <c r="P19" s="1363">
        <f>C15</f>
        <v>4867</v>
      </c>
      <c r="Q19" s="1363">
        <f>C18</f>
        <v>106</v>
      </c>
      <c r="R19" s="1363">
        <f>C21</f>
        <v>1528</v>
      </c>
    </row>
    <row r="20" spans="1:18" s="46" customFormat="1" ht="26.1" customHeight="1" x14ac:dyDescent="0.2">
      <c r="A20" s="1638"/>
      <c r="B20" s="951" t="s">
        <v>706</v>
      </c>
      <c r="C20" s="952">
        <v>256</v>
      </c>
      <c r="D20" s="952">
        <v>175</v>
      </c>
      <c r="E20" s="952">
        <v>311</v>
      </c>
      <c r="F20" s="952">
        <v>476</v>
      </c>
      <c r="G20" s="952">
        <v>463</v>
      </c>
      <c r="H20" s="952">
        <v>62</v>
      </c>
      <c r="I20" s="949">
        <f t="shared" si="2"/>
        <v>1743</v>
      </c>
      <c r="J20" s="965" t="s">
        <v>13</v>
      </c>
      <c r="K20" s="1640"/>
    </row>
    <row r="21" spans="1:18" s="46" customFormat="1" ht="26.1" customHeight="1" x14ac:dyDescent="0.2">
      <c r="A21" s="1639"/>
      <c r="B21" s="939" t="s">
        <v>1468</v>
      </c>
      <c r="C21" s="954">
        <v>1528</v>
      </c>
      <c r="D21" s="954">
        <v>990</v>
      </c>
      <c r="E21" s="954">
        <v>854</v>
      </c>
      <c r="F21" s="954">
        <v>748</v>
      </c>
      <c r="G21" s="954">
        <v>337</v>
      </c>
      <c r="H21" s="954">
        <v>14</v>
      </c>
      <c r="I21" s="955">
        <f t="shared" si="2"/>
        <v>4471</v>
      </c>
      <c r="J21" s="942" t="s">
        <v>14</v>
      </c>
      <c r="K21" s="1641"/>
    </row>
  </sheetData>
  <mergeCells count="25">
    <mergeCell ref="A1:K1"/>
    <mergeCell ref="A2:K2"/>
    <mergeCell ref="A3:K3"/>
    <mergeCell ref="A5:A6"/>
    <mergeCell ref="B5:B6"/>
    <mergeCell ref="C5:I5"/>
    <mergeCell ref="J5:J6"/>
    <mergeCell ref="K5:K6"/>
    <mergeCell ref="C4:I4"/>
    <mergeCell ref="A7:A9"/>
    <mergeCell ref="K7:K9"/>
    <mergeCell ref="A10:A12"/>
    <mergeCell ref="K10:K12"/>
    <mergeCell ref="A19:A21"/>
    <mergeCell ref="K19:K21"/>
    <mergeCell ref="A13:A15"/>
    <mergeCell ref="K13:K15"/>
    <mergeCell ref="A16:A18"/>
    <mergeCell ref="K16:K18"/>
    <mergeCell ref="M18:M19"/>
    <mergeCell ref="M8:M9"/>
    <mergeCell ref="M10:M11"/>
    <mergeCell ref="M12:M13"/>
    <mergeCell ref="M14:M15"/>
    <mergeCell ref="M16:M1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346C-AC4A-40F9-A225-3A9DE5E34F12}">
  <sheetPr>
    <tabColor rgb="FF92D05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3" s="154" customFormat="1" ht="21" customHeight="1" x14ac:dyDescent="0.25">
      <c r="A1" s="1545" t="s">
        <v>1046</v>
      </c>
      <c r="B1" s="1545"/>
      <c r="C1" s="1545"/>
      <c r="D1" s="1545"/>
      <c r="E1" s="1545"/>
      <c r="F1" s="1545"/>
      <c r="G1" s="1545"/>
      <c r="H1" s="1545"/>
      <c r="I1" s="1545"/>
    </row>
    <row r="2" spans="1:13" s="53" customFormat="1" ht="21" customHeight="1" x14ac:dyDescent="0.2">
      <c r="A2" s="1547" t="s">
        <v>929</v>
      </c>
      <c r="B2" s="1547"/>
      <c r="C2" s="1547"/>
      <c r="D2" s="1547"/>
      <c r="E2" s="1547"/>
      <c r="F2" s="1547"/>
      <c r="G2" s="1547"/>
      <c r="H2" s="1547"/>
      <c r="I2" s="1547"/>
      <c r="M2" s="53" t="s">
        <v>821</v>
      </c>
    </row>
    <row r="3" spans="1:13" s="156" customFormat="1" ht="21" customHeight="1" x14ac:dyDescent="0.2">
      <c r="A3" s="1548" t="s">
        <v>1588</v>
      </c>
      <c r="B3" s="1548"/>
      <c r="C3" s="1548"/>
      <c r="D3" s="1548"/>
      <c r="E3" s="1548"/>
      <c r="F3" s="1548"/>
      <c r="G3" s="1548"/>
      <c r="H3" s="1548"/>
      <c r="I3" s="1548"/>
    </row>
    <row r="4" spans="1:13" s="55" customFormat="1" x14ac:dyDescent="0.2">
      <c r="A4" s="860" t="s">
        <v>820</v>
      </c>
      <c r="B4" s="901"/>
      <c r="C4" s="1560"/>
      <c r="D4" s="1560"/>
      <c r="E4" s="1560"/>
      <c r="F4" s="1560"/>
      <c r="G4" s="1560"/>
      <c r="H4" s="943"/>
      <c r="I4" s="863" t="s">
        <v>821</v>
      </c>
    </row>
    <row r="5" spans="1:13" s="893" customFormat="1" ht="22.9" customHeight="1" x14ac:dyDescent="0.2">
      <c r="A5" s="1551" t="s">
        <v>110</v>
      </c>
      <c r="B5" s="1587" t="s">
        <v>3</v>
      </c>
      <c r="C5" s="1616" t="s">
        <v>1027</v>
      </c>
      <c r="D5" s="1616"/>
      <c r="E5" s="1616"/>
      <c r="F5" s="1616"/>
      <c r="G5" s="1616"/>
      <c r="H5" s="1617" t="s">
        <v>4</v>
      </c>
      <c r="I5" s="1562" t="s">
        <v>57</v>
      </c>
    </row>
    <row r="6" spans="1:13" s="893" customFormat="1" ht="55.15" customHeight="1" x14ac:dyDescent="0.2">
      <c r="A6" s="1552"/>
      <c r="B6" s="1588"/>
      <c r="C6" s="745" t="s">
        <v>822</v>
      </c>
      <c r="D6" s="745" t="s">
        <v>823</v>
      </c>
      <c r="E6" s="745" t="s">
        <v>824</v>
      </c>
      <c r="F6" s="337" t="s">
        <v>1575</v>
      </c>
      <c r="G6" s="336" t="s">
        <v>1753</v>
      </c>
      <c r="H6" s="1608"/>
      <c r="I6" s="1563"/>
    </row>
    <row r="7" spans="1:13" s="56" customFormat="1" ht="19.899999999999999" customHeight="1" x14ac:dyDescent="0.2">
      <c r="A7" s="1597" t="s">
        <v>1259</v>
      </c>
      <c r="B7" s="924" t="s">
        <v>1259</v>
      </c>
      <c r="C7" s="79">
        <f>SUM(C8+C9)</f>
        <v>10347</v>
      </c>
      <c r="D7" s="79">
        <f>SUM(D8+D9)</f>
        <v>20643</v>
      </c>
      <c r="E7" s="79">
        <f>SUM(E8+E9)</f>
        <v>1680166</v>
      </c>
      <c r="F7" s="79">
        <f>SUM(F8+F9)</f>
        <v>685648</v>
      </c>
      <c r="G7" s="187">
        <f>SUM(C7:F7)</f>
        <v>2396804</v>
      </c>
      <c r="H7" s="946" t="s">
        <v>11</v>
      </c>
      <c r="I7" s="1599" t="s">
        <v>12</v>
      </c>
    </row>
    <row r="8" spans="1:13" s="56" customFormat="1" ht="19.899999999999999" customHeight="1" x14ac:dyDescent="0.2">
      <c r="A8" s="1598"/>
      <c r="B8" s="967" t="s">
        <v>706</v>
      </c>
      <c r="C8" s="972">
        <f t="shared" ref="C8:E8" si="0">C11+C14+C17+C20+C23+C26</f>
        <v>2055</v>
      </c>
      <c r="D8" s="972">
        <f t="shared" si="0"/>
        <v>8255</v>
      </c>
      <c r="E8" s="972">
        <f t="shared" si="0"/>
        <v>1285706</v>
      </c>
      <c r="F8" s="972">
        <f>F11+F14+F17+F20+F23+F26</f>
        <v>509152</v>
      </c>
      <c r="G8" s="186">
        <f t="shared" ref="G8:G27" si="1">SUM(C8:F8)</f>
        <v>1805168</v>
      </c>
      <c r="H8" s="969" t="s">
        <v>13</v>
      </c>
      <c r="I8" s="1600"/>
    </row>
    <row r="9" spans="1:13" s="56" customFormat="1" ht="19.899999999999999" customHeight="1" x14ac:dyDescent="0.2">
      <c r="A9" s="1598"/>
      <c r="B9" s="967" t="s">
        <v>1468</v>
      </c>
      <c r="C9" s="972">
        <f t="shared" ref="C9:E9" si="2">C12+C15+C18+C21+C24+C27</f>
        <v>8292</v>
      </c>
      <c r="D9" s="972">
        <f t="shared" si="2"/>
        <v>12388</v>
      </c>
      <c r="E9" s="972">
        <f t="shared" si="2"/>
        <v>394460</v>
      </c>
      <c r="F9" s="972">
        <f>F12+F15+F18+F21+F24+F27</f>
        <v>176496</v>
      </c>
      <c r="G9" s="186">
        <f>SUM(C9:F9)</f>
        <v>591636</v>
      </c>
      <c r="H9" s="969" t="s">
        <v>14</v>
      </c>
      <c r="I9" s="1600"/>
    </row>
    <row r="10" spans="1:13" s="56" customFormat="1" ht="19.899999999999999" customHeight="1" x14ac:dyDescent="0.2">
      <c r="A10" s="1636" t="s">
        <v>60</v>
      </c>
      <c r="B10" s="183" t="s">
        <v>1259</v>
      </c>
      <c r="C10" s="104">
        <f>SUM(C11+C12)</f>
        <v>817</v>
      </c>
      <c r="D10" s="104">
        <f>SUM(D11+D12)</f>
        <v>93</v>
      </c>
      <c r="E10" s="104">
        <f>SUM(E11+E12)</f>
        <v>13304</v>
      </c>
      <c r="F10" s="104">
        <f>SUM(F11+F12)</f>
        <v>5183</v>
      </c>
      <c r="G10" s="104">
        <f t="shared" si="1"/>
        <v>19397</v>
      </c>
      <c r="H10" s="185" t="s">
        <v>11</v>
      </c>
      <c r="I10" s="1637" t="s">
        <v>61</v>
      </c>
    </row>
    <row r="11" spans="1:13" s="56" customFormat="1" ht="19.899999999999999" customHeight="1" x14ac:dyDescent="0.2">
      <c r="A11" s="1636"/>
      <c r="B11" s="32" t="s">
        <v>706</v>
      </c>
      <c r="C11" s="64">
        <v>71</v>
      </c>
      <c r="D11" s="64">
        <v>27</v>
      </c>
      <c r="E11" s="64">
        <v>12272</v>
      </c>
      <c r="F11" s="64">
        <v>5145</v>
      </c>
      <c r="G11" s="104">
        <f t="shared" si="1"/>
        <v>17515</v>
      </c>
      <c r="H11" s="33" t="s">
        <v>13</v>
      </c>
      <c r="I11" s="1637"/>
    </row>
    <row r="12" spans="1:13" s="56" customFormat="1" ht="19.899999999999999" customHeight="1" x14ac:dyDescent="0.2">
      <c r="A12" s="1636"/>
      <c r="B12" s="32" t="s">
        <v>1468</v>
      </c>
      <c r="C12" s="64">
        <v>746</v>
      </c>
      <c r="D12" s="64">
        <v>66</v>
      </c>
      <c r="E12" s="64">
        <v>1032</v>
      </c>
      <c r="F12" s="64">
        <v>38</v>
      </c>
      <c r="G12" s="104">
        <f t="shared" si="1"/>
        <v>1882</v>
      </c>
      <c r="H12" s="33" t="s">
        <v>14</v>
      </c>
      <c r="I12" s="1637"/>
    </row>
    <row r="13" spans="1:13" s="56" customFormat="1" ht="19.899999999999999" customHeight="1" x14ac:dyDescent="0.2">
      <c r="A13" s="1638" t="s">
        <v>1262</v>
      </c>
      <c r="B13" s="1023" t="s">
        <v>1259</v>
      </c>
      <c r="C13" s="186">
        <f>SUM(C14+C15)</f>
        <v>1797</v>
      </c>
      <c r="D13" s="186">
        <f>SUM(D14+D15)</f>
        <v>1573</v>
      </c>
      <c r="E13" s="186">
        <f>SUM(E14+E15)</f>
        <v>133788</v>
      </c>
      <c r="F13" s="186">
        <f>SUM(F14+F15)</f>
        <v>48554</v>
      </c>
      <c r="G13" s="186">
        <f t="shared" si="1"/>
        <v>185712</v>
      </c>
      <c r="H13" s="973" t="s">
        <v>11</v>
      </c>
      <c r="I13" s="1640" t="s">
        <v>1261</v>
      </c>
    </row>
    <row r="14" spans="1:13" s="56" customFormat="1" ht="19.899999999999999" customHeight="1" x14ac:dyDescent="0.2">
      <c r="A14" s="1638"/>
      <c r="B14" s="951" t="s">
        <v>706</v>
      </c>
      <c r="C14" s="103">
        <v>365</v>
      </c>
      <c r="D14" s="103">
        <v>1153</v>
      </c>
      <c r="E14" s="103">
        <v>128170</v>
      </c>
      <c r="F14" s="103">
        <v>46939</v>
      </c>
      <c r="G14" s="186">
        <f t="shared" si="1"/>
        <v>176627</v>
      </c>
      <c r="H14" s="953" t="s">
        <v>13</v>
      </c>
      <c r="I14" s="1640"/>
    </row>
    <row r="15" spans="1:13" s="56" customFormat="1" ht="19.899999999999999" customHeight="1" x14ac:dyDescent="0.2">
      <c r="A15" s="1638"/>
      <c r="B15" s="951" t="s">
        <v>1468</v>
      </c>
      <c r="C15" s="103">
        <v>1432</v>
      </c>
      <c r="D15" s="103">
        <v>420</v>
      </c>
      <c r="E15" s="103">
        <v>5618</v>
      </c>
      <c r="F15" s="103">
        <v>1615</v>
      </c>
      <c r="G15" s="186">
        <f t="shared" si="1"/>
        <v>9085</v>
      </c>
      <c r="H15" s="953" t="s">
        <v>14</v>
      </c>
      <c r="I15" s="1640"/>
    </row>
    <row r="16" spans="1:13" s="56" customFormat="1" ht="19.899999999999999" customHeight="1" x14ac:dyDescent="0.2">
      <c r="A16" s="1636" t="s">
        <v>62</v>
      </c>
      <c r="B16" s="183" t="s">
        <v>1259</v>
      </c>
      <c r="C16" s="104">
        <f t="shared" ref="C16:E16" si="3">SUM(C17+C18)</f>
        <v>1663</v>
      </c>
      <c r="D16" s="104">
        <f t="shared" si="3"/>
        <v>2249</v>
      </c>
      <c r="E16" s="104">
        <f t="shared" si="3"/>
        <v>231461</v>
      </c>
      <c r="F16" s="104">
        <f>SUM(F17+F18)</f>
        <v>102061</v>
      </c>
      <c r="G16" s="104">
        <f t="shared" si="1"/>
        <v>337434</v>
      </c>
      <c r="H16" s="185" t="s">
        <v>11</v>
      </c>
      <c r="I16" s="1637" t="s">
        <v>1257</v>
      </c>
    </row>
    <row r="17" spans="1:9" s="56" customFormat="1" ht="19.899999999999999" customHeight="1" x14ac:dyDescent="0.2">
      <c r="A17" s="1636"/>
      <c r="B17" s="32" t="s">
        <v>706</v>
      </c>
      <c r="C17" s="64">
        <v>236</v>
      </c>
      <c r="D17" s="64">
        <v>623</v>
      </c>
      <c r="E17" s="64">
        <v>192933</v>
      </c>
      <c r="F17" s="64">
        <v>85392</v>
      </c>
      <c r="G17" s="104">
        <f t="shared" si="1"/>
        <v>279184</v>
      </c>
      <c r="H17" s="33" t="s">
        <v>13</v>
      </c>
      <c r="I17" s="1637"/>
    </row>
    <row r="18" spans="1:9" s="56" customFormat="1" ht="19.899999999999999" customHeight="1" x14ac:dyDescent="0.2">
      <c r="A18" s="1636"/>
      <c r="B18" s="32" t="s">
        <v>1468</v>
      </c>
      <c r="C18" s="64">
        <v>1427</v>
      </c>
      <c r="D18" s="64">
        <v>1626</v>
      </c>
      <c r="E18" s="64">
        <v>38528</v>
      </c>
      <c r="F18" s="64">
        <v>16669</v>
      </c>
      <c r="G18" s="104">
        <f t="shared" si="1"/>
        <v>58250</v>
      </c>
      <c r="H18" s="33" t="s">
        <v>14</v>
      </c>
      <c r="I18" s="1637"/>
    </row>
    <row r="19" spans="1:9" s="56" customFormat="1" ht="19.899999999999999" customHeight="1" x14ac:dyDescent="0.2">
      <c r="A19" s="1638" t="s">
        <v>1264</v>
      </c>
      <c r="B19" s="1023" t="s">
        <v>1259</v>
      </c>
      <c r="C19" s="186">
        <f t="shared" ref="C19:E19" si="4">SUM(C20+C21)</f>
        <v>1852</v>
      </c>
      <c r="D19" s="186">
        <f t="shared" si="4"/>
        <v>3063</v>
      </c>
      <c r="E19" s="186">
        <f t="shared" si="4"/>
        <v>310939</v>
      </c>
      <c r="F19" s="186">
        <f>SUM(F20+F21)</f>
        <v>188595</v>
      </c>
      <c r="G19" s="186">
        <f t="shared" si="1"/>
        <v>504449</v>
      </c>
      <c r="H19" s="973" t="s">
        <v>11</v>
      </c>
      <c r="I19" s="1640" t="s">
        <v>1263</v>
      </c>
    </row>
    <row r="20" spans="1:9" s="56" customFormat="1" ht="19.899999999999999" customHeight="1" x14ac:dyDescent="0.2">
      <c r="A20" s="1638"/>
      <c r="B20" s="951" t="s">
        <v>706</v>
      </c>
      <c r="C20" s="103">
        <v>424</v>
      </c>
      <c r="D20" s="103">
        <v>1227</v>
      </c>
      <c r="E20" s="103">
        <v>239110</v>
      </c>
      <c r="F20" s="103">
        <v>136067</v>
      </c>
      <c r="G20" s="186">
        <f t="shared" si="1"/>
        <v>376828</v>
      </c>
      <c r="H20" s="953" t="s">
        <v>13</v>
      </c>
      <c r="I20" s="1640"/>
    </row>
    <row r="21" spans="1:9" s="56" customFormat="1" ht="19.899999999999999" customHeight="1" x14ac:dyDescent="0.2">
      <c r="A21" s="1638"/>
      <c r="B21" s="951" t="s">
        <v>1468</v>
      </c>
      <c r="C21" s="103">
        <v>1428</v>
      </c>
      <c r="D21" s="103">
        <v>1836</v>
      </c>
      <c r="E21" s="103">
        <v>71829</v>
      </c>
      <c r="F21" s="103">
        <v>52528</v>
      </c>
      <c r="G21" s="186">
        <f t="shared" si="1"/>
        <v>127621</v>
      </c>
      <c r="H21" s="953" t="s">
        <v>14</v>
      </c>
      <c r="I21" s="1640"/>
    </row>
    <row r="22" spans="1:9" s="56" customFormat="1" ht="19.899999999999999" customHeight="1" x14ac:dyDescent="0.2">
      <c r="A22" s="1636" t="s">
        <v>1266</v>
      </c>
      <c r="B22" s="183" t="s">
        <v>1259</v>
      </c>
      <c r="C22" s="104">
        <f t="shared" ref="C22:E22" si="5">SUM(C23+C24)</f>
        <v>2238</v>
      </c>
      <c r="D22" s="104">
        <f t="shared" si="5"/>
        <v>5706</v>
      </c>
      <c r="E22" s="104">
        <f t="shared" si="5"/>
        <v>383798</v>
      </c>
      <c r="F22" s="104">
        <f>SUM(F23+F24)</f>
        <v>191388</v>
      </c>
      <c r="G22" s="104">
        <f t="shared" si="1"/>
        <v>583130</v>
      </c>
      <c r="H22" s="185" t="s">
        <v>11</v>
      </c>
      <c r="I22" s="1637" t="s">
        <v>1265</v>
      </c>
    </row>
    <row r="23" spans="1:9" s="56" customFormat="1" ht="19.899999999999999" customHeight="1" x14ac:dyDescent="0.2">
      <c r="A23" s="1636"/>
      <c r="B23" s="32" t="s">
        <v>706</v>
      </c>
      <c r="C23" s="64">
        <v>486</v>
      </c>
      <c r="D23" s="64">
        <v>2103</v>
      </c>
      <c r="E23" s="64">
        <v>290461</v>
      </c>
      <c r="F23" s="64">
        <v>139179</v>
      </c>
      <c r="G23" s="104">
        <f t="shared" si="1"/>
        <v>432229</v>
      </c>
      <c r="H23" s="33" t="s">
        <v>13</v>
      </c>
      <c r="I23" s="1637"/>
    </row>
    <row r="24" spans="1:9" s="56" customFormat="1" ht="19.899999999999999" customHeight="1" x14ac:dyDescent="0.2">
      <c r="A24" s="1636"/>
      <c r="B24" s="32" t="s">
        <v>1468</v>
      </c>
      <c r="C24" s="64">
        <v>1752</v>
      </c>
      <c r="D24" s="64">
        <v>3603</v>
      </c>
      <c r="E24" s="64">
        <v>93337</v>
      </c>
      <c r="F24" s="64">
        <v>52209</v>
      </c>
      <c r="G24" s="104">
        <f t="shared" si="1"/>
        <v>150901</v>
      </c>
      <c r="H24" s="33" t="s">
        <v>14</v>
      </c>
      <c r="I24" s="1637"/>
    </row>
    <row r="25" spans="1:9" s="56" customFormat="1" ht="19.899999999999999" customHeight="1" x14ac:dyDescent="0.2">
      <c r="A25" s="1638" t="s">
        <v>63</v>
      </c>
      <c r="B25" s="1023" t="s">
        <v>1259</v>
      </c>
      <c r="C25" s="186">
        <f t="shared" ref="C25:E25" si="6">SUM(C26+C27)</f>
        <v>1980</v>
      </c>
      <c r="D25" s="186">
        <f t="shared" si="6"/>
        <v>7959</v>
      </c>
      <c r="E25" s="186">
        <f t="shared" si="6"/>
        <v>606876</v>
      </c>
      <c r="F25" s="186">
        <f>SUM(F26+F27)</f>
        <v>149867</v>
      </c>
      <c r="G25" s="186">
        <f t="shared" si="1"/>
        <v>766682</v>
      </c>
      <c r="H25" s="973" t="s">
        <v>11</v>
      </c>
      <c r="I25" s="1640" t="s">
        <v>64</v>
      </c>
    </row>
    <row r="26" spans="1:9" s="56" customFormat="1" ht="19.899999999999999" customHeight="1" x14ac:dyDescent="0.2">
      <c r="A26" s="1638"/>
      <c r="B26" s="951" t="s">
        <v>706</v>
      </c>
      <c r="C26" s="103">
        <v>473</v>
      </c>
      <c r="D26" s="103">
        <v>3122</v>
      </c>
      <c r="E26" s="103">
        <v>422760</v>
      </c>
      <c r="F26" s="103">
        <v>96430</v>
      </c>
      <c r="G26" s="186">
        <f t="shared" si="1"/>
        <v>522785</v>
      </c>
      <c r="H26" s="953" t="s">
        <v>13</v>
      </c>
      <c r="I26" s="1640"/>
    </row>
    <row r="27" spans="1:9" s="56" customFormat="1" ht="19.899999999999999" customHeight="1" x14ac:dyDescent="0.2">
      <c r="A27" s="1639"/>
      <c r="B27" s="939" t="s">
        <v>1468</v>
      </c>
      <c r="C27" s="194">
        <v>1507</v>
      </c>
      <c r="D27" s="194">
        <v>4837</v>
      </c>
      <c r="E27" s="194">
        <v>184116</v>
      </c>
      <c r="F27" s="194">
        <v>53437</v>
      </c>
      <c r="G27" s="223">
        <f t="shared" si="1"/>
        <v>243897</v>
      </c>
      <c r="H27" s="956" t="s">
        <v>14</v>
      </c>
      <c r="I27" s="1641"/>
    </row>
  </sheetData>
  <mergeCells count="23">
    <mergeCell ref="A1:I1"/>
    <mergeCell ref="A2:I2"/>
    <mergeCell ref="A3:I3"/>
    <mergeCell ref="C4:G4"/>
    <mergeCell ref="A5:A6"/>
    <mergeCell ref="B5:B6"/>
    <mergeCell ref="C5:G5"/>
    <mergeCell ref="H5:H6"/>
    <mergeCell ref="I5:I6"/>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4F7C-594E-442C-B9F4-105734B7464D}">
  <sheetPr>
    <tabColor rgb="FF92D050"/>
    <pageSetUpPr fitToPage="1"/>
  </sheetPr>
  <dimension ref="A1:L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2" s="154" customFormat="1" ht="21" customHeight="1" x14ac:dyDescent="0.25">
      <c r="A1" s="1545" t="s">
        <v>1047</v>
      </c>
      <c r="B1" s="1545"/>
      <c r="C1" s="1545"/>
      <c r="D1" s="1545"/>
      <c r="E1" s="1545"/>
      <c r="F1" s="1545"/>
      <c r="G1" s="1545"/>
      <c r="H1" s="1545"/>
      <c r="I1" s="1545"/>
    </row>
    <row r="2" spans="1:12" s="53" customFormat="1" ht="21" customHeight="1" x14ac:dyDescent="0.2">
      <c r="A2" s="1547" t="s">
        <v>929</v>
      </c>
      <c r="B2" s="1547"/>
      <c r="C2" s="1547"/>
      <c r="D2" s="1547"/>
      <c r="E2" s="1547"/>
      <c r="F2" s="1547"/>
      <c r="G2" s="1547"/>
      <c r="H2" s="1547"/>
      <c r="I2" s="1547"/>
      <c r="L2" s="53" t="s">
        <v>826</v>
      </c>
    </row>
    <row r="3" spans="1:12" s="156" customFormat="1" ht="21" customHeight="1" x14ac:dyDescent="0.2">
      <c r="A3" s="1548" t="s">
        <v>1587</v>
      </c>
      <c r="B3" s="1548"/>
      <c r="C3" s="1548"/>
      <c r="D3" s="1548"/>
      <c r="E3" s="1548"/>
      <c r="F3" s="1548"/>
      <c r="G3" s="1548"/>
      <c r="H3" s="1548"/>
      <c r="I3" s="1548"/>
    </row>
    <row r="4" spans="1:12" s="55" customFormat="1" x14ac:dyDescent="0.2">
      <c r="A4" s="860" t="s">
        <v>825</v>
      </c>
      <c r="B4" s="901"/>
      <c r="C4" s="1560"/>
      <c r="D4" s="1560"/>
      <c r="E4" s="1560"/>
      <c r="F4" s="1560"/>
      <c r="G4" s="1560"/>
      <c r="H4" s="943"/>
      <c r="I4" s="863" t="s">
        <v>826</v>
      </c>
    </row>
    <row r="5" spans="1:12" s="893" customFormat="1" ht="22.9" customHeight="1" x14ac:dyDescent="0.2">
      <c r="A5" s="1551" t="s">
        <v>110</v>
      </c>
      <c r="B5" s="1587" t="s">
        <v>3</v>
      </c>
      <c r="C5" s="1633" t="s">
        <v>1027</v>
      </c>
      <c r="D5" s="1643"/>
      <c r="E5" s="1643"/>
      <c r="F5" s="1643"/>
      <c r="G5" s="1644"/>
      <c r="H5" s="1617" t="s">
        <v>4</v>
      </c>
      <c r="I5" s="1562" t="s">
        <v>57</v>
      </c>
    </row>
    <row r="6" spans="1:12" s="893" customFormat="1" ht="55.15" customHeight="1" x14ac:dyDescent="0.2">
      <c r="A6" s="1552"/>
      <c r="B6" s="1588"/>
      <c r="C6" s="745" t="s">
        <v>822</v>
      </c>
      <c r="D6" s="745" t="s">
        <v>823</v>
      </c>
      <c r="E6" s="745" t="s">
        <v>824</v>
      </c>
      <c r="F6" s="337" t="s">
        <v>1575</v>
      </c>
      <c r="G6" s="330" t="s">
        <v>1753</v>
      </c>
      <c r="H6" s="1608"/>
      <c r="I6" s="1563"/>
    </row>
    <row r="7" spans="1:12" s="56" customFormat="1" ht="19.899999999999999" customHeight="1" x14ac:dyDescent="0.2">
      <c r="A7" s="1597" t="s">
        <v>1259</v>
      </c>
      <c r="B7" s="975" t="s">
        <v>1259</v>
      </c>
      <c r="C7" s="79">
        <f>SUM(C8+C9)</f>
        <v>4133</v>
      </c>
      <c r="D7" s="79">
        <f>SUM(D8+D9)</f>
        <v>8923</v>
      </c>
      <c r="E7" s="79">
        <f>SUM(E8+E9)</f>
        <v>114507</v>
      </c>
      <c r="F7" s="79">
        <f>SUM(F8+F9)</f>
        <v>80923</v>
      </c>
      <c r="G7" s="187">
        <f>G10+G13+G16+G19+G22+G25</f>
        <v>208486</v>
      </c>
      <c r="H7" s="946" t="s">
        <v>11</v>
      </c>
      <c r="I7" s="1599" t="s">
        <v>12</v>
      </c>
    </row>
    <row r="8" spans="1:12" s="56" customFormat="1" ht="19.899999999999999" customHeight="1" x14ac:dyDescent="0.2">
      <c r="A8" s="1598"/>
      <c r="B8" s="967" t="s">
        <v>706</v>
      </c>
      <c r="C8" s="972">
        <f t="shared" ref="C8:E8" si="0">C11+C14+C17+C20+C23+C26</f>
        <v>312</v>
      </c>
      <c r="D8" s="972">
        <f t="shared" si="0"/>
        <v>3297</v>
      </c>
      <c r="E8" s="972">
        <f t="shared" si="0"/>
        <v>55859</v>
      </c>
      <c r="F8" s="972">
        <f>F11+F14+F17+F20+F23+F26</f>
        <v>40844</v>
      </c>
      <c r="G8" s="186">
        <f t="shared" ref="G8:G27" si="1">SUM(C8:F8)</f>
        <v>100312</v>
      </c>
      <c r="H8" s="969" t="s">
        <v>13</v>
      </c>
      <c r="I8" s="1600"/>
    </row>
    <row r="9" spans="1:12" s="56" customFormat="1" ht="19.899999999999999" customHeight="1" x14ac:dyDescent="0.2">
      <c r="A9" s="1598"/>
      <c r="B9" s="967" t="s">
        <v>1468</v>
      </c>
      <c r="C9" s="972">
        <f t="shared" ref="C9:E9" si="2">C12+C15+C18+C21+C24+C27</f>
        <v>3821</v>
      </c>
      <c r="D9" s="972">
        <f t="shared" si="2"/>
        <v>5626</v>
      </c>
      <c r="E9" s="972">
        <f t="shared" si="2"/>
        <v>58648</v>
      </c>
      <c r="F9" s="972">
        <f>F12+F15+F18+F21+F24+F27</f>
        <v>40079</v>
      </c>
      <c r="G9" s="186">
        <f>SUM(C9:F9)</f>
        <v>108174</v>
      </c>
      <c r="H9" s="969" t="s">
        <v>14</v>
      </c>
      <c r="I9" s="1600"/>
    </row>
    <row r="10" spans="1:12" s="56" customFormat="1" ht="19.899999999999999" customHeight="1" x14ac:dyDescent="0.2">
      <c r="A10" s="1636" t="s">
        <v>60</v>
      </c>
      <c r="B10" s="183" t="s">
        <v>1259</v>
      </c>
      <c r="C10" s="104">
        <f>SUM(C11+C12)</f>
        <v>722</v>
      </c>
      <c r="D10" s="104">
        <f>SUM(D11+D12)</f>
        <v>71</v>
      </c>
      <c r="E10" s="104">
        <f>SUM(E11+E12)</f>
        <v>1177</v>
      </c>
      <c r="F10" s="104">
        <f>SUM(F11+F12)</f>
        <v>21</v>
      </c>
      <c r="G10" s="104">
        <f t="shared" si="1"/>
        <v>1991</v>
      </c>
      <c r="H10" s="185" t="s">
        <v>11</v>
      </c>
      <c r="I10" s="1637" t="s">
        <v>61</v>
      </c>
    </row>
    <row r="11" spans="1:12" s="56" customFormat="1" ht="19.899999999999999" customHeight="1" x14ac:dyDescent="0.2">
      <c r="A11" s="1636"/>
      <c r="B11" s="32" t="s">
        <v>706</v>
      </c>
      <c r="C11" s="64">
        <v>63</v>
      </c>
      <c r="D11" s="64">
        <v>11</v>
      </c>
      <c r="E11" s="64">
        <v>348</v>
      </c>
      <c r="F11" s="64">
        <v>3</v>
      </c>
      <c r="G11" s="104">
        <f t="shared" si="1"/>
        <v>425</v>
      </c>
      <c r="H11" s="33" t="s">
        <v>13</v>
      </c>
      <c r="I11" s="1637"/>
    </row>
    <row r="12" spans="1:12" s="56" customFormat="1" ht="19.899999999999999" customHeight="1" x14ac:dyDescent="0.2">
      <c r="A12" s="1636"/>
      <c r="B12" s="32" t="s">
        <v>1468</v>
      </c>
      <c r="C12" s="64">
        <v>659</v>
      </c>
      <c r="D12" s="64">
        <v>60</v>
      </c>
      <c r="E12" s="64">
        <v>829</v>
      </c>
      <c r="F12" s="64">
        <v>18</v>
      </c>
      <c r="G12" s="104">
        <f t="shared" si="1"/>
        <v>1566</v>
      </c>
      <c r="H12" s="33" t="s">
        <v>14</v>
      </c>
      <c r="I12" s="1637"/>
    </row>
    <row r="13" spans="1:12" s="56" customFormat="1" ht="19.899999999999999" customHeight="1" x14ac:dyDescent="0.2">
      <c r="A13" s="1638" t="s">
        <v>1262</v>
      </c>
      <c r="B13" s="1023" t="s">
        <v>1259</v>
      </c>
      <c r="C13" s="186">
        <f>SUM(C14+C15)</f>
        <v>1344</v>
      </c>
      <c r="D13" s="186">
        <f>SUM(D14+D15)</f>
        <v>387</v>
      </c>
      <c r="E13" s="186">
        <f>SUM(E14+E15)</f>
        <v>4619</v>
      </c>
      <c r="F13" s="186">
        <f>SUM(F14+F15)</f>
        <v>669</v>
      </c>
      <c r="G13" s="186">
        <f t="shared" si="1"/>
        <v>7019</v>
      </c>
      <c r="H13" s="973" t="s">
        <v>11</v>
      </c>
      <c r="I13" s="1640" t="s">
        <v>1261</v>
      </c>
    </row>
    <row r="14" spans="1:12" s="56" customFormat="1" ht="19.899999999999999" customHeight="1" x14ac:dyDescent="0.2">
      <c r="A14" s="1638"/>
      <c r="B14" s="951" t="s">
        <v>706</v>
      </c>
      <c r="C14" s="103">
        <v>69</v>
      </c>
      <c r="D14" s="103">
        <v>122</v>
      </c>
      <c r="E14" s="103">
        <v>2082</v>
      </c>
      <c r="F14" s="103">
        <v>359</v>
      </c>
      <c r="G14" s="186">
        <f t="shared" si="1"/>
        <v>2632</v>
      </c>
      <c r="H14" s="953" t="s">
        <v>13</v>
      </c>
      <c r="I14" s="1640"/>
    </row>
    <row r="15" spans="1:12" s="56" customFormat="1" ht="19.899999999999999" customHeight="1" x14ac:dyDescent="0.2">
      <c r="A15" s="1638"/>
      <c r="B15" s="951" t="s">
        <v>1468</v>
      </c>
      <c r="C15" s="103">
        <v>1275</v>
      </c>
      <c r="D15" s="103">
        <v>265</v>
      </c>
      <c r="E15" s="103">
        <v>2537</v>
      </c>
      <c r="F15" s="103">
        <v>310</v>
      </c>
      <c r="G15" s="186">
        <f t="shared" si="1"/>
        <v>4387</v>
      </c>
      <c r="H15" s="953" t="s">
        <v>14</v>
      </c>
      <c r="I15" s="1640"/>
    </row>
    <row r="16" spans="1:12" s="56" customFormat="1" ht="19.899999999999999" customHeight="1" x14ac:dyDescent="0.2">
      <c r="A16" s="1636" t="s">
        <v>62</v>
      </c>
      <c r="B16" s="183" t="s">
        <v>1259</v>
      </c>
      <c r="C16" s="104">
        <f t="shared" ref="C16:E16" si="3">SUM(C17+C18)</f>
        <v>486</v>
      </c>
      <c r="D16" s="104">
        <f t="shared" si="3"/>
        <v>491</v>
      </c>
      <c r="E16" s="104">
        <f t="shared" si="3"/>
        <v>5488</v>
      </c>
      <c r="F16" s="104">
        <f>SUM(F17+F18)</f>
        <v>3211</v>
      </c>
      <c r="G16" s="104">
        <f t="shared" si="1"/>
        <v>9676</v>
      </c>
      <c r="H16" s="185" t="s">
        <v>11</v>
      </c>
      <c r="I16" s="1637" t="s">
        <v>1257</v>
      </c>
    </row>
    <row r="17" spans="1:9" s="56" customFormat="1" ht="19.899999999999999" customHeight="1" x14ac:dyDescent="0.2">
      <c r="A17" s="1636"/>
      <c r="B17" s="32" t="s">
        <v>706</v>
      </c>
      <c r="C17" s="64">
        <v>33</v>
      </c>
      <c r="D17" s="64">
        <v>243</v>
      </c>
      <c r="E17" s="64">
        <v>2821</v>
      </c>
      <c r="F17" s="64">
        <v>2078</v>
      </c>
      <c r="G17" s="104">
        <f t="shared" si="1"/>
        <v>5175</v>
      </c>
      <c r="H17" s="33" t="s">
        <v>13</v>
      </c>
      <c r="I17" s="1637"/>
    </row>
    <row r="18" spans="1:9" s="56" customFormat="1" ht="19.899999999999999" customHeight="1" x14ac:dyDescent="0.2">
      <c r="A18" s="1636"/>
      <c r="B18" s="32" t="s">
        <v>1468</v>
      </c>
      <c r="C18" s="64">
        <v>453</v>
      </c>
      <c r="D18" s="64">
        <v>248</v>
      </c>
      <c r="E18" s="64">
        <v>2667</v>
      </c>
      <c r="F18" s="64">
        <v>1133</v>
      </c>
      <c r="G18" s="104">
        <f t="shared" si="1"/>
        <v>4501</v>
      </c>
      <c r="H18" s="33" t="s">
        <v>14</v>
      </c>
      <c r="I18" s="1637"/>
    </row>
    <row r="19" spans="1:9" s="56" customFormat="1" ht="19.899999999999999" customHeight="1" x14ac:dyDescent="0.2">
      <c r="A19" s="1638" t="s">
        <v>1264</v>
      </c>
      <c r="B19" s="1023" t="s">
        <v>1259</v>
      </c>
      <c r="C19" s="186">
        <f t="shared" ref="C19:E19" si="4">SUM(C20+C21)</f>
        <v>324</v>
      </c>
      <c r="D19" s="186">
        <f t="shared" si="4"/>
        <v>685</v>
      </c>
      <c r="E19" s="186">
        <f t="shared" si="4"/>
        <v>8134</v>
      </c>
      <c r="F19" s="186">
        <f>SUM(F20+F21)</f>
        <v>25304</v>
      </c>
      <c r="G19" s="186">
        <f t="shared" si="1"/>
        <v>34447</v>
      </c>
      <c r="H19" s="973" t="s">
        <v>11</v>
      </c>
      <c r="I19" s="1640" t="s">
        <v>1263</v>
      </c>
    </row>
    <row r="20" spans="1:9" s="56" customFormat="1" ht="19.899999999999999" customHeight="1" x14ac:dyDescent="0.2">
      <c r="A20" s="1638"/>
      <c r="B20" s="951" t="s">
        <v>706</v>
      </c>
      <c r="C20" s="103">
        <v>25</v>
      </c>
      <c r="D20" s="103">
        <v>317</v>
      </c>
      <c r="E20" s="103">
        <v>4230</v>
      </c>
      <c r="F20" s="103">
        <v>13559</v>
      </c>
      <c r="G20" s="186">
        <f t="shared" si="1"/>
        <v>18131</v>
      </c>
      <c r="H20" s="953" t="s">
        <v>13</v>
      </c>
      <c r="I20" s="1640"/>
    </row>
    <row r="21" spans="1:9" s="56" customFormat="1" ht="19.899999999999999" customHeight="1" x14ac:dyDescent="0.2">
      <c r="A21" s="1638"/>
      <c r="B21" s="951" t="s">
        <v>1468</v>
      </c>
      <c r="C21" s="103">
        <v>299</v>
      </c>
      <c r="D21" s="103">
        <v>368</v>
      </c>
      <c r="E21" s="103">
        <v>3904</v>
      </c>
      <c r="F21" s="103">
        <v>11745</v>
      </c>
      <c r="G21" s="186">
        <f t="shared" si="1"/>
        <v>16316</v>
      </c>
      <c r="H21" s="953" t="s">
        <v>14</v>
      </c>
      <c r="I21" s="1640"/>
    </row>
    <row r="22" spans="1:9" s="56" customFormat="1" ht="19.899999999999999" customHeight="1" x14ac:dyDescent="0.2">
      <c r="A22" s="1636" t="s">
        <v>1266</v>
      </c>
      <c r="B22" s="183" t="s">
        <v>1259</v>
      </c>
      <c r="C22" s="104">
        <f t="shared" ref="C22:E22" si="5">SUM(C23+C24)</f>
        <v>593</v>
      </c>
      <c r="D22" s="104">
        <f t="shared" si="5"/>
        <v>3334</v>
      </c>
      <c r="E22" s="104">
        <f t="shared" si="5"/>
        <v>38547</v>
      </c>
      <c r="F22" s="104">
        <f>SUM(F23+F24)</f>
        <v>29488</v>
      </c>
      <c r="G22" s="104">
        <f t="shared" si="1"/>
        <v>71962</v>
      </c>
      <c r="H22" s="185" t="s">
        <v>11</v>
      </c>
      <c r="I22" s="1637" t="s">
        <v>1265</v>
      </c>
    </row>
    <row r="23" spans="1:9" s="56" customFormat="1" ht="19.899999999999999" customHeight="1" x14ac:dyDescent="0.2">
      <c r="A23" s="1636"/>
      <c r="B23" s="32" t="s">
        <v>706</v>
      </c>
      <c r="C23" s="64">
        <v>48</v>
      </c>
      <c r="D23" s="64">
        <v>1127</v>
      </c>
      <c r="E23" s="64">
        <v>15275</v>
      </c>
      <c r="F23" s="64">
        <v>14523</v>
      </c>
      <c r="G23" s="104">
        <f t="shared" si="1"/>
        <v>30973</v>
      </c>
      <c r="H23" s="33" t="s">
        <v>13</v>
      </c>
      <c r="I23" s="1637"/>
    </row>
    <row r="24" spans="1:9" s="56" customFormat="1" ht="19.899999999999999" customHeight="1" x14ac:dyDescent="0.2">
      <c r="A24" s="1636"/>
      <c r="B24" s="32" t="s">
        <v>1468</v>
      </c>
      <c r="C24" s="64">
        <v>545</v>
      </c>
      <c r="D24" s="64">
        <v>2207</v>
      </c>
      <c r="E24" s="64">
        <v>23272</v>
      </c>
      <c r="F24" s="64">
        <v>14965</v>
      </c>
      <c r="G24" s="104">
        <f t="shared" si="1"/>
        <v>40989</v>
      </c>
      <c r="H24" s="33" t="s">
        <v>14</v>
      </c>
      <c r="I24" s="1637"/>
    </row>
    <row r="25" spans="1:9" s="56" customFormat="1" ht="19.899999999999999" customHeight="1" x14ac:dyDescent="0.2">
      <c r="A25" s="1638" t="s">
        <v>63</v>
      </c>
      <c r="B25" s="1023" t="s">
        <v>1259</v>
      </c>
      <c r="C25" s="186">
        <f t="shared" ref="C25:E25" si="6">SUM(C26+C27)</f>
        <v>664</v>
      </c>
      <c r="D25" s="186">
        <f t="shared" si="6"/>
        <v>3955</v>
      </c>
      <c r="E25" s="186">
        <f t="shared" si="6"/>
        <v>56542</v>
      </c>
      <c r="F25" s="186">
        <f>SUM(F26+F27)</f>
        <v>22230</v>
      </c>
      <c r="G25" s="186">
        <f>SUM(C25:F25)</f>
        <v>83391</v>
      </c>
      <c r="H25" s="973" t="s">
        <v>11</v>
      </c>
      <c r="I25" s="1640" t="s">
        <v>64</v>
      </c>
    </row>
    <row r="26" spans="1:9" s="56" customFormat="1" ht="19.899999999999999" customHeight="1" x14ac:dyDescent="0.2">
      <c r="A26" s="1638"/>
      <c r="B26" s="951" t="s">
        <v>706</v>
      </c>
      <c r="C26" s="103">
        <v>74</v>
      </c>
      <c r="D26" s="103">
        <v>1477</v>
      </c>
      <c r="E26" s="103">
        <v>31103</v>
      </c>
      <c r="F26" s="103">
        <v>10322</v>
      </c>
      <c r="G26" s="186">
        <f t="shared" si="1"/>
        <v>42976</v>
      </c>
      <c r="H26" s="953" t="s">
        <v>13</v>
      </c>
      <c r="I26" s="1640"/>
    </row>
    <row r="27" spans="1:9" s="56" customFormat="1" ht="19.899999999999999" customHeight="1" x14ac:dyDescent="0.2">
      <c r="A27" s="1639"/>
      <c r="B27" s="939" t="s">
        <v>1468</v>
      </c>
      <c r="C27" s="194">
        <v>590</v>
      </c>
      <c r="D27" s="194">
        <v>2478</v>
      </c>
      <c r="E27" s="194">
        <v>25439</v>
      </c>
      <c r="F27" s="194">
        <v>11908</v>
      </c>
      <c r="G27" s="223">
        <f t="shared" si="1"/>
        <v>40415</v>
      </c>
      <c r="H27" s="956" t="s">
        <v>14</v>
      </c>
      <c r="I27" s="1641"/>
    </row>
  </sheetData>
  <mergeCells count="23">
    <mergeCell ref="A1:I1"/>
    <mergeCell ref="A2:I2"/>
    <mergeCell ref="A3:I3"/>
    <mergeCell ref="C4:G4"/>
    <mergeCell ref="A5:A6"/>
    <mergeCell ref="B5:B6"/>
    <mergeCell ref="C5:G5"/>
    <mergeCell ref="H5:H6"/>
    <mergeCell ref="I5:I6"/>
    <mergeCell ref="A7:A9"/>
    <mergeCell ref="I7:I9"/>
    <mergeCell ref="A10:A12"/>
    <mergeCell ref="I10:I12"/>
    <mergeCell ref="A13:A15"/>
    <mergeCell ref="I13:I15"/>
    <mergeCell ref="A25:A27"/>
    <mergeCell ref="I25:I27"/>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C80C-52F4-42E0-BD7A-8659FF31173F}">
  <sheetPr>
    <tabColor rgb="FF92D050"/>
    <pageSetUpPr fitToPage="1"/>
  </sheetPr>
  <dimension ref="A1:L27"/>
  <sheetViews>
    <sheetView view="pageBreakPreview" zoomScale="60" zoomScaleNormal="100" workbookViewId="0">
      <selection activeCell="A90" sqref="A90"/>
    </sheetView>
  </sheetViews>
  <sheetFormatPr defaultColWidth="9.125" defaultRowHeight="12.75" x14ac:dyDescent="0.2"/>
  <cols>
    <col min="1" max="1" width="26.75" style="57" customWidth="1"/>
    <col min="2" max="2" width="8.375" style="57" customWidth="1"/>
    <col min="3" max="7" width="13.375" style="57" customWidth="1"/>
    <col min="8" max="8" width="8.375" style="57" customWidth="1"/>
    <col min="9" max="9" width="26.75" style="57" customWidth="1"/>
    <col min="10" max="16384" width="9.125" style="58"/>
  </cols>
  <sheetData>
    <row r="1" spans="1:12" s="154" customFormat="1" ht="21" customHeight="1" x14ac:dyDescent="0.25">
      <c r="A1" s="1545" t="s">
        <v>1048</v>
      </c>
      <c r="B1" s="1545"/>
      <c r="C1" s="1545"/>
      <c r="D1" s="1545"/>
      <c r="E1" s="1545"/>
      <c r="F1" s="1545"/>
      <c r="G1" s="1545"/>
      <c r="H1" s="1545"/>
      <c r="I1" s="1545"/>
    </row>
    <row r="2" spans="1:12" s="53" customFormat="1" ht="21" customHeight="1" x14ac:dyDescent="0.2">
      <c r="A2" s="1547" t="s">
        <v>929</v>
      </c>
      <c r="B2" s="1547"/>
      <c r="C2" s="1547"/>
      <c r="D2" s="1547"/>
      <c r="E2" s="1547"/>
      <c r="F2" s="1547"/>
      <c r="G2" s="1547"/>
      <c r="H2" s="1547"/>
      <c r="I2" s="1547"/>
      <c r="L2" s="53" t="s">
        <v>828</v>
      </c>
    </row>
    <row r="3" spans="1:12" s="156" customFormat="1" ht="21" customHeight="1" x14ac:dyDescent="0.2">
      <c r="A3" s="1548" t="s">
        <v>1576</v>
      </c>
      <c r="B3" s="1548"/>
      <c r="C3" s="1548"/>
      <c r="D3" s="1548"/>
      <c r="E3" s="1548"/>
      <c r="F3" s="1548"/>
      <c r="G3" s="1548"/>
      <c r="H3" s="1548"/>
      <c r="I3" s="1548"/>
    </row>
    <row r="4" spans="1:12" s="55" customFormat="1" x14ac:dyDescent="0.2">
      <c r="A4" s="860" t="s">
        <v>827</v>
      </c>
      <c r="B4" s="901"/>
      <c r="C4" s="1560"/>
      <c r="D4" s="1560"/>
      <c r="E4" s="1560"/>
      <c r="F4" s="1560"/>
      <c r="G4" s="1560"/>
      <c r="H4" s="943"/>
      <c r="I4" s="863" t="s">
        <v>828</v>
      </c>
    </row>
    <row r="5" spans="1:12" s="893" customFormat="1" ht="22.9" customHeight="1" x14ac:dyDescent="0.2">
      <c r="A5" s="1551" t="s">
        <v>110</v>
      </c>
      <c r="B5" s="1587" t="s">
        <v>3</v>
      </c>
      <c r="C5" s="1616" t="s">
        <v>1027</v>
      </c>
      <c r="D5" s="1616"/>
      <c r="E5" s="1616"/>
      <c r="F5" s="1616"/>
      <c r="G5" s="1616"/>
      <c r="H5" s="1617" t="s">
        <v>4</v>
      </c>
      <c r="I5" s="1562" t="s">
        <v>57</v>
      </c>
    </row>
    <row r="6" spans="1:12" s="893" customFormat="1" ht="55.15" customHeight="1" x14ac:dyDescent="0.2">
      <c r="A6" s="1552"/>
      <c r="B6" s="1588"/>
      <c r="C6" s="745" t="s">
        <v>822</v>
      </c>
      <c r="D6" s="745" t="s">
        <v>823</v>
      </c>
      <c r="E6" s="745" t="s">
        <v>824</v>
      </c>
      <c r="F6" s="337" t="s">
        <v>1575</v>
      </c>
      <c r="G6" s="336" t="s">
        <v>1753</v>
      </c>
      <c r="H6" s="1608"/>
      <c r="I6" s="1563"/>
    </row>
    <row r="7" spans="1:12" s="56" customFormat="1" ht="19.899999999999999" customHeight="1" x14ac:dyDescent="0.2">
      <c r="A7" s="1597" t="s">
        <v>1259</v>
      </c>
      <c r="B7" s="975" t="s">
        <v>1259</v>
      </c>
      <c r="C7" s="79">
        <f>SUM(C8+C9)</f>
        <v>6214</v>
      </c>
      <c r="D7" s="79">
        <f>SUM(D8+D9)</f>
        <v>11720</v>
      </c>
      <c r="E7" s="79">
        <f>SUM(E8+E9)</f>
        <v>1565659</v>
      </c>
      <c r="F7" s="79">
        <f>SUM(F8+F9)</f>
        <v>604725</v>
      </c>
      <c r="G7" s="187">
        <f>SUM(C7:F7)</f>
        <v>2188318</v>
      </c>
      <c r="H7" s="946" t="s">
        <v>11</v>
      </c>
      <c r="I7" s="1599" t="s">
        <v>12</v>
      </c>
    </row>
    <row r="8" spans="1:12" s="56" customFormat="1" ht="19.899999999999999" customHeight="1" x14ac:dyDescent="0.2">
      <c r="A8" s="1598"/>
      <c r="B8" s="967" t="s">
        <v>706</v>
      </c>
      <c r="C8" s="972">
        <f t="shared" ref="C8:E9" si="0">C11+C14+C17+C20+C23+C26</f>
        <v>1743</v>
      </c>
      <c r="D8" s="972">
        <f t="shared" si="0"/>
        <v>4958</v>
      </c>
      <c r="E8" s="972">
        <f t="shared" si="0"/>
        <v>1229847</v>
      </c>
      <c r="F8" s="972">
        <f>F11+F14+F17+F20+F23+F26</f>
        <v>468308</v>
      </c>
      <c r="G8" s="186">
        <f t="shared" ref="G8:G27" si="1">SUM(C8:F8)</f>
        <v>1704856</v>
      </c>
      <c r="H8" s="969" t="s">
        <v>13</v>
      </c>
      <c r="I8" s="1600"/>
    </row>
    <row r="9" spans="1:12" s="56" customFormat="1" ht="19.899999999999999" customHeight="1" x14ac:dyDescent="0.2">
      <c r="A9" s="1598"/>
      <c r="B9" s="967" t="s">
        <v>1468</v>
      </c>
      <c r="C9" s="972">
        <f t="shared" si="0"/>
        <v>4471</v>
      </c>
      <c r="D9" s="972">
        <f t="shared" si="0"/>
        <v>6762</v>
      </c>
      <c r="E9" s="972">
        <f t="shared" si="0"/>
        <v>335812</v>
      </c>
      <c r="F9" s="972">
        <f>F12+F15+F18+F21+F24+F27</f>
        <v>136417</v>
      </c>
      <c r="G9" s="186">
        <f>SUM(C9:F9)</f>
        <v>483462</v>
      </c>
      <c r="H9" s="969" t="s">
        <v>14</v>
      </c>
      <c r="I9" s="1600"/>
    </row>
    <row r="10" spans="1:12" s="56" customFormat="1" ht="19.899999999999999" customHeight="1" x14ac:dyDescent="0.2">
      <c r="A10" s="1636" t="s">
        <v>60</v>
      </c>
      <c r="B10" s="183" t="s">
        <v>1259</v>
      </c>
      <c r="C10" s="104">
        <f>SUM(C11+C12)</f>
        <v>95</v>
      </c>
      <c r="D10" s="104">
        <f>SUM(D11+D12)</f>
        <v>22</v>
      </c>
      <c r="E10" s="104">
        <f>SUM(E11+E12)</f>
        <v>12127</v>
      </c>
      <c r="F10" s="104">
        <f>SUM(F11+F12)</f>
        <v>5162</v>
      </c>
      <c r="G10" s="104">
        <f t="shared" si="1"/>
        <v>17406</v>
      </c>
      <c r="H10" s="185" t="s">
        <v>11</v>
      </c>
      <c r="I10" s="1637" t="s">
        <v>61</v>
      </c>
    </row>
    <row r="11" spans="1:12" s="56" customFormat="1" ht="19.899999999999999" customHeight="1" x14ac:dyDescent="0.2">
      <c r="A11" s="1636"/>
      <c r="B11" s="32" t="s">
        <v>706</v>
      </c>
      <c r="C11" s="64">
        <v>8</v>
      </c>
      <c r="D11" s="64">
        <v>16</v>
      </c>
      <c r="E11" s="64">
        <v>11924</v>
      </c>
      <c r="F11" s="64">
        <v>5142</v>
      </c>
      <c r="G11" s="104">
        <f t="shared" si="1"/>
        <v>17090</v>
      </c>
      <c r="H11" s="33" t="s">
        <v>13</v>
      </c>
      <c r="I11" s="1637"/>
    </row>
    <row r="12" spans="1:12" s="56" customFormat="1" ht="19.899999999999999" customHeight="1" x14ac:dyDescent="0.2">
      <c r="A12" s="1636"/>
      <c r="B12" s="32" t="s">
        <v>1468</v>
      </c>
      <c r="C12" s="64">
        <v>87</v>
      </c>
      <c r="D12" s="64">
        <v>6</v>
      </c>
      <c r="E12" s="64">
        <v>203</v>
      </c>
      <c r="F12" s="64">
        <v>20</v>
      </c>
      <c r="G12" s="104">
        <f t="shared" si="1"/>
        <v>316</v>
      </c>
      <c r="H12" s="33" t="s">
        <v>14</v>
      </c>
      <c r="I12" s="1637"/>
    </row>
    <row r="13" spans="1:12" s="56" customFormat="1" ht="19.899999999999999" customHeight="1" x14ac:dyDescent="0.2">
      <c r="A13" s="1638" t="s">
        <v>1262</v>
      </c>
      <c r="B13" s="1023" t="s">
        <v>1259</v>
      </c>
      <c r="C13" s="186">
        <f>SUM(C14+C15)</f>
        <v>453</v>
      </c>
      <c r="D13" s="186">
        <f>SUM(D14+D15)</f>
        <v>1186</v>
      </c>
      <c r="E13" s="186">
        <f>SUM(E14+E15)</f>
        <v>129169</v>
      </c>
      <c r="F13" s="186">
        <f>SUM(F14+F15)</f>
        <v>47885</v>
      </c>
      <c r="G13" s="186">
        <f t="shared" si="1"/>
        <v>178693</v>
      </c>
      <c r="H13" s="973" t="s">
        <v>11</v>
      </c>
      <c r="I13" s="1640" t="s">
        <v>1261</v>
      </c>
    </row>
    <row r="14" spans="1:12" s="56" customFormat="1" ht="19.899999999999999" customHeight="1" x14ac:dyDescent="0.2">
      <c r="A14" s="1638"/>
      <c r="B14" s="951" t="s">
        <v>706</v>
      </c>
      <c r="C14" s="103">
        <v>296</v>
      </c>
      <c r="D14" s="103">
        <v>1031</v>
      </c>
      <c r="E14" s="103">
        <v>126088</v>
      </c>
      <c r="F14" s="103">
        <v>46580</v>
      </c>
      <c r="G14" s="186">
        <f t="shared" si="1"/>
        <v>173995</v>
      </c>
      <c r="H14" s="953" t="s">
        <v>13</v>
      </c>
      <c r="I14" s="1640"/>
    </row>
    <row r="15" spans="1:12" s="56" customFormat="1" ht="19.899999999999999" customHeight="1" x14ac:dyDescent="0.2">
      <c r="A15" s="1638"/>
      <c r="B15" s="951" t="s">
        <v>1468</v>
      </c>
      <c r="C15" s="103">
        <v>157</v>
      </c>
      <c r="D15" s="103">
        <v>155</v>
      </c>
      <c r="E15" s="103">
        <v>3081</v>
      </c>
      <c r="F15" s="103">
        <v>1305</v>
      </c>
      <c r="G15" s="186">
        <f t="shared" si="1"/>
        <v>4698</v>
      </c>
      <c r="H15" s="953" t="s">
        <v>14</v>
      </c>
      <c r="I15" s="1640"/>
    </row>
    <row r="16" spans="1:12" s="56" customFormat="1" ht="19.899999999999999" customHeight="1" x14ac:dyDescent="0.2">
      <c r="A16" s="1636" t="s">
        <v>62</v>
      </c>
      <c r="B16" s="183" t="s">
        <v>1259</v>
      </c>
      <c r="C16" s="104">
        <f t="shared" ref="C16:E16" si="2">SUM(C17+C18)</f>
        <v>1177</v>
      </c>
      <c r="D16" s="104">
        <f t="shared" si="2"/>
        <v>1758</v>
      </c>
      <c r="E16" s="104">
        <f t="shared" si="2"/>
        <v>225973</v>
      </c>
      <c r="F16" s="104">
        <f>SUM(F17+F18)</f>
        <v>98850</v>
      </c>
      <c r="G16" s="104">
        <f t="shared" si="1"/>
        <v>327758</v>
      </c>
      <c r="H16" s="185" t="s">
        <v>11</v>
      </c>
      <c r="I16" s="1637" t="s">
        <v>1257</v>
      </c>
    </row>
    <row r="17" spans="1:9" s="56" customFormat="1" ht="19.899999999999999" customHeight="1" x14ac:dyDescent="0.2">
      <c r="A17" s="1636"/>
      <c r="B17" s="32" t="s">
        <v>706</v>
      </c>
      <c r="C17" s="64">
        <v>203</v>
      </c>
      <c r="D17" s="64">
        <v>380</v>
      </c>
      <c r="E17" s="64">
        <v>190112</v>
      </c>
      <c r="F17" s="64">
        <v>83314</v>
      </c>
      <c r="G17" s="104">
        <f t="shared" si="1"/>
        <v>274009</v>
      </c>
      <c r="H17" s="33" t="s">
        <v>13</v>
      </c>
      <c r="I17" s="1637"/>
    </row>
    <row r="18" spans="1:9" s="56" customFormat="1" ht="19.899999999999999" customHeight="1" x14ac:dyDescent="0.2">
      <c r="A18" s="1636"/>
      <c r="B18" s="32" t="s">
        <v>1468</v>
      </c>
      <c r="C18" s="64">
        <v>974</v>
      </c>
      <c r="D18" s="64">
        <v>1378</v>
      </c>
      <c r="E18" s="64">
        <v>35861</v>
      </c>
      <c r="F18" s="64">
        <v>15536</v>
      </c>
      <c r="G18" s="104">
        <f t="shared" si="1"/>
        <v>53749</v>
      </c>
      <c r="H18" s="33" t="s">
        <v>14</v>
      </c>
      <c r="I18" s="1637"/>
    </row>
    <row r="19" spans="1:9" s="56" customFormat="1" ht="19.899999999999999" customHeight="1" x14ac:dyDescent="0.2">
      <c r="A19" s="1638" t="s">
        <v>1264</v>
      </c>
      <c r="B19" s="1023" t="s">
        <v>1259</v>
      </c>
      <c r="C19" s="186">
        <f t="shared" ref="C19:E19" si="3">SUM(C20+C21)</f>
        <v>1528</v>
      </c>
      <c r="D19" s="186">
        <f t="shared" si="3"/>
        <v>2378</v>
      </c>
      <c r="E19" s="186">
        <f t="shared" si="3"/>
        <v>302805</v>
      </c>
      <c r="F19" s="186">
        <f>SUM(F20+F21)</f>
        <v>163291</v>
      </c>
      <c r="G19" s="186">
        <f t="shared" si="1"/>
        <v>470002</v>
      </c>
      <c r="H19" s="973" t="s">
        <v>11</v>
      </c>
      <c r="I19" s="1640" t="s">
        <v>1263</v>
      </c>
    </row>
    <row r="20" spans="1:9" s="56" customFormat="1" ht="19.899999999999999" customHeight="1" x14ac:dyDescent="0.2">
      <c r="A20" s="1638"/>
      <c r="B20" s="951" t="s">
        <v>706</v>
      </c>
      <c r="C20" s="103">
        <v>399</v>
      </c>
      <c r="D20" s="103">
        <v>910</v>
      </c>
      <c r="E20" s="103">
        <v>234880</v>
      </c>
      <c r="F20" s="103">
        <v>122508</v>
      </c>
      <c r="G20" s="186">
        <f t="shared" si="1"/>
        <v>358697</v>
      </c>
      <c r="H20" s="953" t="s">
        <v>13</v>
      </c>
      <c r="I20" s="1640"/>
    </row>
    <row r="21" spans="1:9" s="56" customFormat="1" ht="19.899999999999999" customHeight="1" x14ac:dyDescent="0.2">
      <c r="A21" s="1638"/>
      <c r="B21" s="951" t="s">
        <v>1468</v>
      </c>
      <c r="C21" s="103">
        <v>1129</v>
      </c>
      <c r="D21" s="103">
        <v>1468</v>
      </c>
      <c r="E21" s="103">
        <v>67925</v>
      </c>
      <c r="F21" s="103">
        <v>40783</v>
      </c>
      <c r="G21" s="186">
        <f t="shared" si="1"/>
        <v>111305</v>
      </c>
      <c r="H21" s="953" t="s">
        <v>14</v>
      </c>
      <c r="I21" s="1640"/>
    </row>
    <row r="22" spans="1:9" s="56" customFormat="1" ht="19.899999999999999" customHeight="1" x14ac:dyDescent="0.2">
      <c r="A22" s="1636" t="s">
        <v>1266</v>
      </c>
      <c r="B22" s="183" t="s">
        <v>1259</v>
      </c>
      <c r="C22" s="104">
        <f t="shared" ref="C22:E22" si="4">SUM(C23+C24)</f>
        <v>1645</v>
      </c>
      <c r="D22" s="104">
        <f t="shared" si="4"/>
        <v>2372</v>
      </c>
      <c r="E22" s="104">
        <f t="shared" si="4"/>
        <v>345251</v>
      </c>
      <c r="F22" s="104">
        <f>SUM(F23+F24)</f>
        <v>161900</v>
      </c>
      <c r="G22" s="104">
        <f t="shared" si="1"/>
        <v>511168</v>
      </c>
      <c r="H22" s="185" t="s">
        <v>11</v>
      </c>
      <c r="I22" s="1637" t="s">
        <v>1265</v>
      </c>
    </row>
    <row r="23" spans="1:9" s="56" customFormat="1" ht="19.899999999999999" customHeight="1" x14ac:dyDescent="0.2">
      <c r="A23" s="1636"/>
      <c r="B23" s="32" t="s">
        <v>706</v>
      </c>
      <c r="C23" s="64">
        <v>438</v>
      </c>
      <c r="D23" s="64">
        <v>976</v>
      </c>
      <c r="E23" s="64">
        <v>275186</v>
      </c>
      <c r="F23" s="64">
        <v>124656</v>
      </c>
      <c r="G23" s="104">
        <f t="shared" si="1"/>
        <v>401256</v>
      </c>
      <c r="H23" s="33" t="s">
        <v>13</v>
      </c>
      <c r="I23" s="1637"/>
    </row>
    <row r="24" spans="1:9" s="56" customFormat="1" ht="19.899999999999999" customHeight="1" x14ac:dyDescent="0.2">
      <c r="A24" s="1636"/>
      <c r="B24" s="32" t="s">
        <v>1468</v>
      </c>
      <c r="C24" s="64">
        <v>1207</v>
      </c>
      <c r="D24" s="64">
        <v>1396</v>
      </c>
      <c r="E24" s="64">
        <v>70065</v>
      </c>
      <c r="F24" s="64">
        <v>37244</v>
      </c>
      <c r="G24" s="104">
        <f t="shared" si="1"/>
        <v>109912</v>
      </c>
      <c r="H24" s="33" t="s">
        <v>14</v>
      </c>
      <c r="I24" s="1637"/>
    </row>
    <row r="25" spans="1:9" s="56" customFormat="1" ht="19.899999999999999" customHeight="1" x14ac:dyDescent="0.2">
      <c r="A25" s="1638" t="s">
        <v>63</v>
      </c>
      <c r="B25" s="1023" t="s">
        <v>1259</v>
      </c>
      <c r="C25" s="186">
        <f t="shared" ref="C25:E25" si="5">SUM(C26+C27)</f>
        <v>1316</v>
      </c>
      <c r="D25" s="186">
        <f t="shared" si="5"/>
        <v>4004</v>
      </c>
      <c r="E25" s="186">
        <f t="shared" si="5"/>
        <v>550334</v>
      </c>
      <c r="F25" s="186">
        <f>SUM(F26+F27)</f>
        <v>127637</v>
      </c>
      <c r="G25" s="186">
        <f t="shared" si="1"/>
        <v>683291</v>
      </c>
      <c r="H25" s="973" t="s">
        <v>11</v>
      </c>
      <c r="I25" s="1640" t="s">
        <v>64</v>
      </c>
    </row>
    <row r="26" spans="1:9" s="56" customFormat="1" ht="19.899999999999999" customHeight="1" x14ac:dyDescent="0.2">
      <c r="A26" s="1638"/>
      <c r="B26" s="951" t="s">
        <v>706</v>
      </c>
      <c r="C26" s="103">
        <v>399</v>
      </c>
      <c r="D26" s="103">
        <v>1645</v>
      </c>
      <c r="E26" s="103">
        <v>391657</v>
      </c>
      <c r="F26" s="103">
        <v>86108</v>
      </c>
      <c r="G26" s="186">
        <f t="shared" si="1"/>
        <v>479809</v>
      </c>
      <c r="H26" s="953" t="s">
        <v>13</v>
      </c>
      <c r="I26" s="1640"/>
    </row>
    <row r="27" spans="1:9" s="56" customFormat="1" ht="19.899999999999999" customHeight="1" x14ac:dyDescent="0.2">
      <c r="A27" s="1639"/>
      <c r="B27" s="939" t="s">
        <v>1468</v>
      </c>
      <c r="C27" s="194">
        <v>917</v>
      </c>
      <c r="D27" s="194">
        <v>2359</v>
      </c>
      <c r="E27" s="194">
        <v>158677</v>
      </c>
      <c r="F27" s="194">
        <v>41529</v>
      </c>
      <c r="G27" s="223">
        <f t="shared" si="1"/>
        <v>203482</v>
      </c>
      <c r="H27" s="956" t="s">
        <v>14</v>
      </c>
      <c r="I27" s="1641"/>
    </row>
  </sheetData>
  <mergeCells count="23">
    <mergeCell ref="A1:I1"/>
    <mergeCell ref="A2:I2"/>
    <mergeCell ref="A3:I3"/>
    <mergeCell ref="C4:G4"/>
    <mergeCell ref="A5:A6"/>
    <mergeCell ref="B5:B6"/>
    <mergeCell ref="C5:G5"/>
    <mergeCell ref="H5:H6"/>
    <mergeCell ref="I5:I6"/>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19027-D21D-44A1-B6E0-8C8DF02E604A}">
  <sheetPr>
    <tabColor rgb="FFC00000"/>
    <pageSetUpPr fitToPage="1"/>
  </sheetPr>
  <dimension ref="A1:A701"/>
  <sheetViews>
    <sheetView view="pageBreakPreview" zoomScale="60" zoomScaleNormal="100" workbookViewId="0">
      <selection activeCell="D27" sqref="D27"/>
    </sheetView>
  </sheetViews>
  <sheetFormatPr defaultColWidth="8.875" defaultRowHeight="14.25" x14ac:dyDescent="0.2"/>
  <cols>
    <col min="1" max="1" width="47.5" style="42" customWidth="1"/>
    <col min="2" max="16384" width="8.875" style="42"/>
  </cols>
  <sheetData>
    <row r="1" spans="1:1" ht="34.5" x14ac:dyDescent="0.45">
      <c r="A1" s="41" t="s">
        <v>1956</v>
      </c>
    </row>
    <row r="2" spans="1:1" ht="23.25" x14ac:dyDescent="0.35">
      <c r="A2" s="43" t="s">
        <v>1738</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CB7D-7712-449C-9AC2-3D5759885F45}">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1417</v>
      </c>
      <c r="I42" s="1435" t="s">
        <v>1418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B03-911F-4B87-B2AC-6BB476649F40}">
  <sheetPr>
    <tabColor rgb="FFFF0000"/>
    <pageSetUpPr fitToPage="1"/>
  </sheetPr>
  <dimension ref="A1:M27"/>
  <sheetViews>
    <sheetView view="pageBreakPreview" zoomScale="70" zoomScaleNormal="100" zoomScaleSheetLayoutView="7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1049</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830</v>
      </c>
    </row>
    <row r="3" spans="1:13" ht="21" customHeight="1" x14ac:dyDescent="0.2">
      <c r="A3" s="1647" t="s">
        <v>1586</v>
      </c>
      <c r="B3" s="1647"/>
      <c r="C3" s="1647"/>
      <c r="D3" s="1647"/>
      <c r="E3" s="1647"/>
      <c r="F3" s="1647"/>
      <c r="G3" s="1647"/>
      <c r="H3" s="1647"/>
      <c r="I3" s="1647"/>
      <c r="J3" s="1647"/>
    </row>
    <row r="4" spans="1:13" x14ac:dyDescent="0.2">
      <c r="A4" s="34" t="s">
        <v>1819</v>
      </c>
      <c r="B4" s="1648"/>
      <c r="C4" s="1648"/>
      <c r="D4" s="1648"/>
      <c r="E4" s="1648"/>
      <c r="F4" s="1648"/>
      <c r="G4" s="1648"/>
      <c r="H4" s="1648"/>
      <c r="I4" s="1648"/>
      <c r="J4" s="23" t="s">
        <v>1818</v>
      </c>
    </row>
    <row r="5" spans="1:13" s="81" customFormat="1" ht="22.9" customHeight="1" x14ac:dyDescent="0.2">
      <c r="A5" s="1649" t="s">
        <v>1589</v>
      </c>
      <c r="B5" s="1651" t="s">
        <v>938</v>
      </c>
      <c r="C5" s="1651"/>
      <c r="D5" s="1651"/>
      <c r="E5" s="1651"/>
      <c r="F5" s="1651"/>
      <c r="G5" s="1651"/>
      <c r="H5" s="1651"/>
      <c r="I5" s="1651"/>
      <c r="J5" s="1652" t="s">
        <v>1128</v>
      </c>
    </row>
    <row r="6" spans="1:13" s="81" customFormat="1" ht="30"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H7" si="0">SUM(B8:B13)</f>
        <v>34726</v>
      </c>
      <c r="C7" s="136">
        <f t="shared" si="0"/>
        <v>112731</v>
      </c>
      <c r="D7" s="136">
        <f t="shared" si="0"/>
        <v>325256</v>
      </c>
      <c r="E7" s="136">
        <f t="shared" si="0"/>
        <v>733747</v>
      </c>
      <c r="F7" s="136">
        <f t="shared" si="0"/>
        <v>889383</v>
      </c>
      <c r="G7" s="136">
        <f t="shared" si="0"/>
        <v>300961</v>
      </c>
      <c r="H7" s="136">
        <f t="shared" si="0"/>
        <v>128748</v>
      </c>
      <c r="I7" s="136">
        <f>SUM(I8:I13)</f>
        <v>2525552</v>
      </c>
      <c r="J7" s="101" t="s">
        <v>80</v>
      </c>
    </row>
    <row r="8" spans="1:13" s="81" customFormat="1" ht="19.899999999999999" customHeight="1" x14ac:dyDescent="0.2">
      <c r="A8" s="1045" t="s">
        <v>60</v>
      </c>
      <c r="B8" s="1046">
        <f t="shared" ref="B8:G8" si="1">B15+B22</f>
        <v>2238</v>
      </c>
      <c r="C8" s="1046">
        <f t="shared" si="1"/>
        <v>718</v>
      </c>
      <c r="D8" s="1046">
        <f t="shared" si="1"/>
        <v>2603</v>
      </c>
      <c r="E8" s="1046">
        <f t="shared" si="1"/>
        <v>6281</v>
      </c>
      <c r="F8" s="1046">
        <f t="shared" si="1"/>
        <v>6375</v>
      </c>
      <c r="G8" s="1046">
        <f t="shared" si="1"/>
        <v>1182</v>
      </c>
      <c r="H8" s="1046">
        <f t="shared" ref="H8:H13" si="2">H15+H22</f>
        <v>14</v>
      </c>
      <c r="I8" s="189">
        <f>SUM(B8:H8)</f>
        <v>19411</v>
      </c>
      <c r="J8" s="1047" t="s">
        <v>61</v>
      </c>
    </row>
    <row r="9" spans="1:13" s="81" customFormat="1" ht="19.899999999999999" customHeight="1" x14ac:dyDescent="0.2">
      <c r="A9" s="1048" t="s">
        <v>1262</v>
      </c>
      <c r="B9" s="1049">
        <f t="shared" ref="B9:G9" si="3">B16+B23</f>
        <v>6102</v>
      </c>
      <c r="C9" s="1049">
        <f t="shared" si="3"/>
        <v>7278</v>
      </c>
      <c r="D9" s="1049">
        <f t="shared" si="3"/>
        <v>25165</v>
      </c>
      <c r="E9" s="1049">
        <f t="shared" si="3"/>
        <v>56031</v>
      </c>
      <c r="F9" s="1049">
        <f t="shared" si="3"/>
        <v>73038</v>
      </c>
      <c r="G9" s="1049">
        <f t="shared" si="3"/>
        <v>18098</v>
      </c>
      <c r="H9" s="1049">
        <f t="shared" si="2"/>
        <v>35334</v>
      </c>
      <c r="I9" s="176">
        <f t="shared" ref="I9:I13" si="4">SUM(B9:H9)</f>
        <v>221046</v>
      </c>
      <c r="J9" s="1050" t="s">
        <v>1261</v>
      </c>
    </row>
    <row r="10" spans="1:13" s="81" customFormat="1" ht="19.899999999999999" customHeight="1" x14ac:dyDescent="0.2">
      <c r="A10" s="1045" t="s">
        <v>73</v>
      </c>
      <c r="B10" s="1046">
        <f t="shared" ref="B10:G10" si="5">B17+B24</f>
        <v>3507</v>
      </c>
      <c r="C10" s="1046">
        <f t="shared" si="5"/>
        <v>12981</v>
      </c>
      <c r="D10" s="1046">
        <f t="shared" si="5"/>
        <v>44717</v>
      </c>
      <c r="E10" s="1046">
        <f t="shared" si="5"/>
        <v>108951</v>
      </c>
      <c r="F10" s="1046">
        <f t="shared" si="5"/>
        <v>129912</v>
      </c>
      <c r="G10" s="1046">
        <f t="shared" si="5"/>
        <v>37366</v>
      </c>
      <c r="H10" s="1046">
        <f t="shared" si="2"/>
        <v>93400</v>
      </c>
      <c r="I10" s="189">
        <f t="shared" si="4"/>
        <v>430834</v>
      </c>
      <c r="J10" s="1047" t="s">
        <v>1257</v>
      </c>
    </row>
    <row r="11" spans="1:13" s="81" customFormat="1" ht="19.899999999999999" customHeight="1" x14ac:dyDescent="0.2">
      <c r="A11" s="1048" t="s">
        <v>1264</v>
      </c>
      <c r="B11" s="1049">
        <f t="shared" ref="B11:G11" si="6">B18+B25</f>
        <v>6054</v>
      </c>
      <c r="C11" s="1049">
        <f t="shared" si="6"/>
        <v>17832</v>
      </c>
      <c r="D11" s="1049">
        <f t="shared" si="6"/>
        <v>57796</v>
      </c>
      <c r="E11" s="1049">
        <f t="shared" si="6"/>
        <v>146158</v>
      </c>
      <c r="F11" s="1049">
        <f t="shared" si="6"/>
        <v>174211</v>
      </c>
      <c r="G11" s="1049">
        <f t="shared" si="6"/>
        <v>102398</v>
      </c>
      <c r="H11" s="1470">
        <f t="shared" si="2"/>
        <v>0</v>
      </c>
      <c r="I11" s="176">
        <f t="shared" si="4"/>
        <v>504449</v>
      </c>
      <c r="J11" s="1050" t="s">
        <v>1263</v>
      </c>
    </row>
    <row r="12" spans="1:13" s="81" customFormat="1" ht="19.899999999999999" customHeight="1" x14ac:dyDescent="0.2">
      <c r="A12" s="1045" t="s">
        <v>1266</v>
      </c>
      <c r="B12" s="1046">
        <f t="shared" ref="B12:G12" si="7">B19+B26</f>
        <v>6529</v>
      </c>
      <c r="C12" s="1046">
        <f t="shared" si="7"/>
        <v>28437</v>
      </c>
      <c r="D12" s="1046">
        <f t="shared" si="7"/>
        <v>76069</v>
      </c>
      <c r="E12" s="1046">
        <f t="shared" si="7"/>
        <v>163477</v>
      </c>
      <c r="F12" s="1046">
        <f t="shared" si="7"/>
        <v>210406</v>
      </c>
      <c r="G12" s="1046">
        <f t="shared" si="7"/>
        <v>98212</v>
      </c>
      <c r="H12" s="1471">
        <f t="shared" si="2"/>
        <v>0</v>
      </c>
      <c r="I12" s="189">
        <f t="shared" si="4"/>
        <v>583130</v>
      </c>
      <c r="J12" s="1047" t="s">
        <v>1265</v>
      </c>
    </row>
    <row r="13" spans="1:13" s="81" customFormat="1" ht="19.899999999999999" customHeight="1" x14ac:dyDescent="0.2">
      <c r="A13" s="1048" t="s">
        <v>63</v>
      </c>
      <c r="B13" s="1049">
        <f t="shared" ref="B13:G13" si="8">B20+B27</f>
        <v>10296</v>
      </c>
      <c r="C13" s="1049">
        <f t="shared" si="8"/>
        <v>45485</v>
      </c>
      <c r="D13" s="1049">
        <f t="shared" si="8"/>
        <v>118906</v>
      </c>
      <c r="E13" s="1049">
        <f t="shared" si="8"/>
        <v>252849</v>
      </c>
      <c r="F13" s="1049">
        <f t="shared" si="8"/>
        <v>295441</v>
      </c>
      <c r="G13" s="1049">
        <f t="shared" si="8"/>
        <v>43705</v>
      </c>
      <c r="H13" s="1470">
        <f t="shared" si="2"/>
        <v>0</v>
      </c>
      <c r="I13" s="176">
        <f t="shared" si="4"/>
        <v>766682</v>
      </c>
      <c r="J13" s="1050" t="s">
        <v>64</v>
      </c>
    </row>
    <row r="14" spans="1:13" s="83" customFormat="1" ht="19.899999999999999" customHeight="1" x14ac:dyDescent="0.2">
      <c r="A14" s="167" t="s">
        <v>1467</v>
      </c>
      <c r="B14" s="135">
        <f t="shared" ref="B14:H14" si="9">SUM(B15:B20)</f>
        <v>21195</v>
      </c>
      <c r="C14" s="135">
        <f t="shared" si="9"/>
        <v>82314</v>
      </c>
      <c r="D14" s="135">
        <f t="shared" si="9"/>
        <v>249608</v>
      </c>
      <c r="E14" s="135">
        <f t="shared" si="9"/>
        <v>563111</v>
      </c>
      <c r="F14" s="135">
        <f t="shared" si="9"/>
        <v>680884</v>
      </c>
      <c r="G14" s="135">
        <f t="shared" si="9"/>
        <v>208056</v>
      </c>
      <c r="H14" s="135">
        <f t="shared" si="9"/>
        <v>65829</v>
      </c>
      <c r="I14" s="135">
        <f>SUM(I15:I20)</f>
        <v>1870997</v>
      </c>
      <c r="J14" s="168" t="s">
        <v>75</v>
      </c>
    </row>
    <row r="15" spans="1:13" s="81" customFormat="1" ht="19.899999999999999" customHeight="1" x14ac:dyDescent="0.2">
      <c r="A15" s="229" t="s">
        <v>60</v>
      </c>
      <c r="B15" s="234">
        <v>576</v>
      </c>
      <c r="C15" s="234">
        <v>626</v>
      </c>
      <c r="D15" s="234">
        <v>2564</v>
      </c>
      <c r="E15" s="234">
        <v>6238</v>
      </c>
      <c r="F15" s="234">
        <v>6339</v>
      </c>
      <c r="G15" s="234">
        <v>1172</v>
      </c>
      <c r="H15" s="234">
        <v>6</v>
      </c>
      <c r="I15" s="189">
        <f t="shared" ref="I15:I20" si="10">SUM(B15:H15)</f>
        <v>17521</v>
      </c>
      <c r="J15" s="231" t="s">
        <v>61</v>
      </c>
    </row>
    <row r="16" spans="1:13" s="81" customFormat="1" ht="19.899999999999999" customHeight="1" x14ac:dyDescent="0.2">
      <c r="A16" s="230" t="s">
        <v>1262</v>
      </c>
      <c r="B16" s="235">
        <v>3468</v>
      </c>
      <c r="C16" s="235">
        <v>5833</v>
      </c>
      <c r="D16" s="235">
        <v>23913</v>
      </c>
      <c r="E16" s="235">
        <v>54087</v>
      </c>
      <c r="F16" s="235">
        <v>71481</v>
      </c>
      <c r="G16" s="235">
        <v>17845</v>
      </c>
      <c r="H16" s="235">
        <v>18155</v>
      </c>
      <c r="I16" s="176">
        <f t="shared" si="10"/>
        <v>194782</v>
      </c>
      <c r="J16" s="232" t="s">
        <v>1261</v>
      </c>
    </row>
    <row r="17" spans="1:10" s="81" customFormat="1" ht="19.899999999999999" customHeight="1" x14ac:dyDescent="0.2">
      <c r="A17" s="229" t="s">
        <v>73</v>
      </c>
      <c r="B17" s="234">
        <v>2051</v>
      </c>
      <c r="C17" s="234">
        <v>9645</v>
      </c>
      <c r="D17" s="234">
        <v>35855</v>
      </c>
      <c r="E17" s="234">
        <v>89573</v>
      </c>
      <c r="F17" s="234">
        <v>110078</v>
      </c>
      <c r="G17" s="234">
        <v>31982</v>
      </c>
      <c r="H17" s="234">
        <v>47668</v>
      </c>
      <c r="I17" s="189">
        <f t="shared" si="10"/>
        <v>326852</v>
      </c>
      <c r="J17" s="231" t="s">
        <v>1257</v>
      </c>
    </row>
    <row r="18" spans="1:10" s="81" customFormat="1" ht="19.899999999999999" customHeight="1" x14ac:dyDescent="0.2">
      <c r="A18" s="230" t="s">
        <v>1264</v>
      </c>
      <c r="B18" s="235">
        <v>3474</v>
      </c>
      <c r="C18" s="235">
        <v>13225</v>
      </c>
      <c r="D18" s="235">
        <v>44477</v>
      </c>
      <c r="E18" s="235">
        <v>112598</v>
      </c>
      <c r="F18" s="235">
        <v>137261</v>
      </c>
      <c r="G18" s="235">
        <v>65793</v>
      </c>
      <c r="H18" s="1467">
        <v>0</v>
      </c>
      <c r="I18" s="176">
        <f t="shared" si="10"/>
        <v>376828</v>
      </c>
      <c r="J18" s="232" t="s">
        <v>1263</v>
      </c>
    </row>
    <row r="19" spans="1:10" s="81" customFormat="1" ht="19.899999999999999" customHeight="1" x14ac:dyDescent="0.2">
      <c r="A19" s="229" t="s">
        <v>1266</v>
      </c>
      <c r="B19" s="234">
        <v>3764</v>
      </c>
      <c r="C19" s="234">
        <v>19491</v>
      </c>
      <c r="D19" s="234">
        <v>57848</v>
      </c>
      <c r="E19" s="234">
        <v>127785</v>
      </c>
      <c r="F19" s="234">
        <v>161666</v>
      </c>
      <c r="G19" s="234">
        <v>61675</v>
      </c>
      <c r="H19" s="1468">
        <v>0</v>
      </c>
      <c r="I19" s="189">
        <f t="shared" si="10"/>
        <v>432229</v>
      </c>
      <c r="J19" s="231" t="s">
        <v>1265</v>
      </c>
    </row>
    <row r="20" spans="1:10" s="81" customFormat="1" ht="19.899999999999999" customHeight="1" x14ac:dyDescent="0.2">
      <c r="A20" s="230" t="s">
        <v>63</v>
      </c>
      <c r="B20" s="235">
        <v>7862</v>
      </c>
      <c r="C20" s="235">
        <v>33494</v>
      </c>
      <c r="D20" s="235">
        <v>84951</v>
      </c>
      <c r="E20" s="235">
        <v>172830</v>
      </c>
      <c r="F20" s="235">
        <v>194059</v>
      </c>
      <c r="G20" s="235">
        <v>29589</v>
      </c>
      <c r="H20" s="1467">
        <v>0</v>
      </c>
      <c r="I20" s="176">
        <f t="shared" si="10"/>
        <v>522785</v>
      </c>
      <c r="J20" s="232" t="s">
        <v>64</v>
      </c>
    </row>
    <row r="21" spans="1:10" s="83" customFormat="1" ht="19.899999999999999" customHeight="1" x14ac:dyDescent="0.2">
      <c r="A21" s="167" t="s">
        <v>1471</v>
      </c>
      <c r="B21" s="135">
        <f t="shared" ref="B21:H21" si="11">SUM(B22:B27)</f>
        <v>13531</v>
      </c>
      <c r="C21" s="135">
        <f t="shared" si="11"/>
        <v>30417</v>
      </c>
      <c r="D21" s="135">
        <f t="shared" si="11"/>
        <v>75648</v>
      </c>
      <c r="E21" s="135">
        <f t="shared" si="11"/>
        <v>170636</v>
      </c>
      <c r="F21" s="135">
        <f t="shared" si="11"/>
        <v>208499</v>
      </c>
      <c r="G21" s="135">
        <f t="shared" si="11"/>
        <v>92905</v>
      </c>
      <c r="H21" s="135">
        <f t="shared" si="11"/>
        <v>62919</v>
      </c>
      <c r="I21" s="135">
        <f>SUM(I22:I27)</f>
        <v>654555</v>
      </c>
      <c r="J21" s="168" t="s">
        <v>1201</v>
      </c>
    </row>
    <row r="22" spans="1:10" s="81" customFormat="1" ht="19.899999999999999" customHeight="1" x14ac:dyDescent="0.2">
      <c r="A22" s="229" t="s">
        <v>60</v>
      </c>
      <c r="B22" s="234">
        <v>1662</v>
      </c>
      <c r="C22" s="234">
        <v>92</v>
      </c>
      <c r="D22" s="234">
        <v>39</v>
      </c>
      <c r="E22" s="234">
        <v>43</v>
      </c>
      <c r="F22" s="234">
        <v>36</v>
      </c>
      <c r="G22" s="234">
        <v>10</v>
      </c>
      <c r="H22" s="234">
        <v>8</v>
      </c>
      <c r="I22" s="189">
        <f t="shared" ref="I22:I27" si="12">SUM(B22:H22)</f>
        <v>1890</v>
      </c>
      <c r="J22" s="231" t="s">
        <v>61</v>
      </c>
    </row>
    <row r="23" spans="1:10" s="81" customFormat="1" ht="19.899999999999999" customHeight="1" x14ac:dyDescent="0.2">
      <c r="A23" s="230" t="s">
        <v>1262</v>
      </c>
      <c r="B23" s="235">
        <v>2634</v>
      </c>
      <c r="C23" s="235">
        <v>1445</v>
      </c>
      <c r="D23" s="235">
        <v>1252</v>
      </c>
      <c r="E23" s="235">
        <v>1944</v>
      </c>
      <c r="F23" s="235">
        <v>1557</v>
      </c>
      <c r="G23" s="235">
        <v>253</v>
      </c>
      <c r="H23" s="235">
        <v>17179</v>
      </c>
      <c r="I23" s="176">
        <f t="shared" si="12"/>
        <v>26264</v>
      </c>
      <c r="J23" s="232" t="s">
        <v>1261</v>
      </c>
    </row>
    <row r="24" spans="1:10" s="81" customFormat="1" ht="19.899999999999999" customHeight="1" x14ac:dyDescent="0.2">
      <c r="A24" s="229" t="s">
        <v>73</v>
      </c>
      <c r="B24" s="234">
        <v>1456</v>
      </c>
      <c r="C24" s="234">
        <v>3336</v>
      </c>
      <c r="D24" s="234">
        <v>8862</v>
      </c>
      <c r="E24" s="234">
        <v>19378</v>
      </c>
      <c r="F24" s="234">
        <v>19834</v>
      </c>
      <c r="G24" s="234">
        <v>5384</v>
      </c>
      <c r="H24" s="234">
        <v>45732</v>
      </c>
      <c r="I24" s="189">
        <f t="shared" si="12"/>
        <v>103982</v>
      </c>
      <c r="J24" s="231" t="s">
        <v>1257</v>
      </c>
    </row>
    <row r="25" spans="1:10" s="81" customFormat="1" ht="19.899999999999999" customHeight="1" x14ac:dyDescent="0.2">
      <c r="A25" s="230" t="s">
        <v>1264</v>
      </c>
      <c r="B25" s="235">
        <v>2580</v>
      </c>
      <c r="C25" s="235">
        <v>4607</v>
      </c>
      <c r="D25" s="235">
        <v>13319</v>
      </c>
      <c r="E25" s="235">
        <v>33560</v>
      </c>
      <c r="F25" s="235">
        <v>36950</v>
      </c>
      <c r="G25" s="235">
        <v>36605</v>
      </c>
      <c r="H25" s="1467">
        <v>0</v>
      </c>
      <c r="I25" s="176">
        <f t="shared" si="12"/>
        <v>127621</v>
      </c>
      <c r="J25" s="232" t="s">
        <v>1263</v>
      </c>
    </row>
    <row r="26" spans="1:10" s="81" customFormat="1" ht="19.899999999999999" customHeight="1" x14ac:dyDescent="0.2">
      <c r="A26" s="229" t="s">
        <v>1266</v>
      </c>
      <c r="B26" s="234">
        <v>2765</v>
      </c>
      <c r="C26" s="234">
        <v>8946</v>
      </c>
      <c r="D26" s="234">
        <v>18221</v>
      </c>
      <c r="E26" s="234">
        <v>35692</v>
      </c>
      <c r="F26" s="234">
        <v>48740</v>
      </c>
      <c r="G26" s="234">
        <v>36537</v>
      </c>
      <c r="H26" s="1468">
        <v>0</v>
      </c>
      <c r="I26" s="189">
        <f t="shared" si="12"/>
        <v>150901</v>
      </c>
      <c r="J26" s="231" t="s">
        <v>1265</v>
      </c>
    </row>
    <row r="27" spans="1:10" s="81" customFormat="1" ht="19.899999999999999" customHeight="1" x14ac:dyDescent="0.2">
      <c r="A27" s="683" t="s">
        <v>63</v>
      </c>
      <c r="B27" s="684">
        <v>2434</v>
      </c>
      <c r="C27" s="684">
        <v>11991</v>
      </c>
      <c r="D27" s="684">
        <v>33955</v>
      </c>
      <c r="E27" s="684">
        <v>80019</v>
      </c>
      <c r="F27" s="684">
        <v>101382</v>
      </c>
      <c r="G27" s="684">
        <v>14116</v>
      </c>
      <c r="H27" s="1469">
        <v>0</v>
      </c>
      <c r="I27" s="192">
        <f t="shared" si="12"/>
        <v>243897</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F3A30-60D8-474F-9BEB-1835F94C8F2D}">
  <sheetPr>
    <tabColor rgb="FFFF0000"/>
    <pageSetUpPr fitToPage="1"/>
  </sheetPr>
  <dimension ref="A1:T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20" ht="21" customHeight="1" x14ac:dyDescent="0.25">
      <c r="A1" s="1645" t="s">
        <v>1050</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M2" s="17" t="s">
        <v>832</v>
      </c>
    </row>
    <row r="3" spans="1:20" ht="21" customHeight="1" x14ac:dyDescent="0.2">
      <c r="A3" s="1647" t="s">
        <v>1585</v>
      </c>
      <c r="B3" s="1647"/>
      <c r="C3" s="1647"/>
      <c r="D3" s="1647"/>
      <c r="E3" s="1647"/>
      <c r="F3" s="1647"/>
      <c r="G3" s="1647"/>
      <c r="H3" s="1647"/>
      <c r="I3" s="1647"/>
      <c r="J3" s="1647"/>
    </row>
    <row r="4" spans="1:20" x14ac:dyDescent="0.2">
      <c r="A4" s="34" t="s">
        <v>1821</v>
      </c>
      <c r="B4" s="1648"/>
      <c r="C4" s="1648"/>
      <c r="D4" s="1648"/>
      <c r="E4" s="1648"/>
      <c r="F4" s="1648"/>
      <c r="G4" s="1648"/>
      <c r="H4" s="1648"/>
      <c r="I4" s="1648"/>
      <c r="J4" s="23" t="s">
        <v>1820</v>
      </c>
    </row>
    <row r="5" spans="1:20" s="81" customFormat="1" ht="22.9" customHeight="1" x14ac:dyDescent="0.2">
      <c r="A5" s="1649" t="s">
        <v>1589</v>
      </c>
      <c r="B5" s="1651" t="s">
        <v>938</v>
      </c>
      <c r="C5" s="1651"/>
      <c r="D5" s="1651"/>
      <c r="E5" s="1651"/>
      <c r="F5" s="1651"/>
      <c r="G5" s="1651"/>
      <c r="H5" s="1651"/>
      <c r="I5" s="1651"/>
      <c r="J5" s="1652" t="s">
        <v>1128</v>
      </c>
    </row>
    <row r="6" spans="1:20" s="81" customFormat="1" ht="30" customHeight="1" x14ac:dyDescent="0.2">
      <c r="A6" s="1650"/>
      <c r="B6" s="606" t="s">
        <v>5</v>
      </c>
      <c r="C6" s="610" t="s">
        <v>6</v>
      </c>
      <c r="D6" s="610" t="s">
        <v>7</v>
      </c>
      <c r="E6" s="610" t="s">
        <v>8</v>
      </c>
      <c r="F6" s="610" t="s">
        <v>9</v>
      </c>
      <c r="G6" s="610" t="s">
        <v>10</v>
      </c>
      <c r="H6" s="610" t="s">
        <v>775</v>
      </c>
      <c r="I6" s="402" t="s">
        <v>1753</v>
      </c>
      <c r="J6" s="1653"/>
    </row>
    <row r="7" spans="1:20" s="83" customFormat="1" ht="19.899999999999999" customHeight="1" x14ac:dyDescent="0.2">
      <c r="A7" s="100" t="s">
        <v>1220</v>
      </c>
      <c r="B7" s="136">
        <f t="shared" ref="B7:H7" si="0">SUM(B8:B13)</f>
        <v>12829</v>
      </c>
      <c r="C7" s="136">
        <f t="shared" si="0"/>
        <v>19920</v>
      </c>
      <c r="D7" s="136">
        <f t="shared" si="0"/>
        <v>27784</v>
      </c>
      <c r="E7" s="136">
        <f t="shared" si="0"/>
        <v>37750</v>
      </c>
      <c r="F7" s="136">
        <f t="shared" si="0"/>
        <v>50392</v>
      </c>
      <c r="G7" s="136">
        <f t="shared" si="0"/>
        <v>59811</v>
      </c>
      <c r="H7" s="136">
        <f t="shared" si="0"/>
        <v>37770</v>
      </c>
      <c r="I7" s="136">
        <f>SUM(I8:I13)</f>
        <v>246256</v>
      </c>
      <c r="J7" s="101" t="s">
        <v>80</v>
      </c>
    </row>
    <row r="8" spans="1:20" s="81" customFormat="1" ht="19.899999999999999" customHeight="1" x14ac:dyDescent="0.2">
      <c r="A8" s="1045" t="s">
        <v>60</v>
      </c>
      <c r="B8" s="1046">
        <f t="shared" ref="B8:G13" si="1">B15+B22</f>
        <v>1943</v>
      </c>
      <c r="C8" s="1046">
        <f t="shared" si="1"/>
        <v>35</v>
      </c>
      <c r="D8" s="1046">
        <f t="shared" si="1"/>
        <v>5</v>
      </c>
      <c r="E8" s="1046">
        <f t="shared" si="1"/>
        <v>4</v>
      </c>
      <c r="F8" s="1046">
        <f t="shared" si="1"/>
        <v>4</v>
      </c>
      <c r="G8" s="1471">
        <f t="shared" si="1"/>
        <v>0</v>
      </c>
      <c r="H8" s="1471">
        <f>H15+H22</f>
        <v>0</v>
      </c>
      <c r="I8" s="189">
        <f>SUM(B8:H8)</f>
        <v>1991</v>
      </c>
      <c r="J8" s="1047" t="s">
        <v>61</v>
      </c>
      <c r="M8" s="1364"/>
      <c r="N8" s="1364"/>
      <c r="O8" s="1365" t="s">
        <v>60</v>
      </c>
      <c r="P8" s="1366" t="s">
        <v>1262</v>
      </c>
      <c r="Q8" s="1365" t="s">
        <v>73</v>
      </c>
      <c r="R8" s="1366" t="s">
        <v>1264</v>
      </c>
      <c r="S8" s="1365" t="s">
        <v>1266</v>
      </c>
      <c r="T8" s="1366" t="s">
        <v>63</v>
      </c>
    </row>
    <row r="9" spans="1:20" s="81" customFormat="1" ht="19.899999999999999" customHeight="1" x14ac:dyDescent="0.2">
      <c r="A9" s="1048" t="s">
        <v>1262</v>
      </c>
      <c r="B9" s="1049">
        <f t="shared" si="1"/>
        <v>3482</v>
      </c>
      <c r="C9" s="1049">
        <f t="shared" si="1"/>
        <v>1562</v>
      </c>
      <c r="D9" s="1049">
        <f t="shared" si="1"/>
        <v>714</v>
      </c>
      <c r="E9" s="1049">
        <f t="shared" si="1"/>
        <v>502</v>
      </c>
      <c r="F9" s="1049">
        <f t="shared" si="1"/>
        <v>437</v>
      </c>
      <c r="G9" s="1049">
        <f t="shared" si="1"/>
        <v>322</v>
      </c>
      <c r="H9" s="1049">
        <f t="shared" ref="H9:H13" si="2">H16+H23</f>
        <v>15377</v>
      </c>
      <c r="I9" s="176">
        <f t="shared" ref="I9:I13" si="3">SUM(B9:H9)</f>
        <v>22396</v>
      </c>
      <c r="J9" s="1050" t="s">
        <v>1261</v>
      </c>
      <c r="M9" s="1654" t="s">
        <v>775</v>
      </c>
      <c r="N9" s="1360" t="s">
        <v>1435</v>
      </c>
      <c r="O9" s="1367" t="str">
        <f>H15</f>
        <v>0</v>
      </c>
      <c r="P9" s="1367">
        <f>H16</f>
        <v>7900</v>
      </c>
      <c r="Q9" s="1367">
        <f>H17</f>
        <v>11200</v>
      </c>
      <c r="R9" s="1367">
        <f>H18</f>
        <v>0</v>
      </c>
      <c r="S9" s="1367">
        <f>H19</f>
        <v>0</v>
      </c>
      <c r="T9" s="1367">
        <f>H20</f>
        <v>0</v>
      </c>
    </row>
    <row r="10" spans="1:20" s="81" customFormat="1" ht="19.899999999999999" customHeight="1" x14ac:dyDescent="0.2">
      <c r="A10" s="1045" t="s">
        <v>73</v>
      </c>
      <c r="B10" s="1046">
        <f t="shared" si="1"/>
        <v>1373</v>
      </c>
      <c r="C10" s="1046">
        <f t="shared" si="1"/>
        <v>1586</v>
      </c>
      <c r="D10" s="1046">
        <f t="shared" si="1"/>
        <v>1467</v>
      </c>
      <c r="E10" s="1046">
        <f t="shared" si="1"/>
        <v>1415</v>
      </c>
      <c r="F10" s="1046">
        <f t="shared" si="1"/>
        <v>1188</v>
      </c>
      <c r="G10" s="1046">
        <f t="shared" si="1"/>
        <v>2647</v>
      </c>
      <c r="H10" s="1046">
        <f t="shared" si="2"/>
        <v>22393</v>
      </c>
      <c r="I10" s="189">
        <f t="shared" si="3"/>
        <v>32069</v>
      </c>
      <c r="J10" s="1047" t="s">
        <v>1257</v>
      </c>
      <c r="M10" s="1654"/>
      <c r="N10" s="1360" t="s">
        <v>1434</v>
      </c>
      <c r="O10" s="1367" t="str">
        <f>H22</f>
        <v>0</v>
      </c>
      <c r="P10" s="1367">
        <f>H23</f>
        <v>7477</v>
      </c>
      <c r="Q10" s="1367">
        <f>H24</f>
        <v>11193</v>
      </c>
      <c r="R10" s="1367" t="str">
        <f>H25</f>
        <v>0</v>
      </c>
      <c r="S10" s="1367">
        <f>H26</f>
        <v>0</v>
      </c>
      <c r="T10" s="1367">
        <f>H27</f>
        <v>0</v>
      </c>
    </row>
    <row r="11" spans="1:20" s="81" customFormat="1" ht="19.899999999999999" customHeight="1" x14ac:dyDescent="0.2">
      <c r="A11" s="1048" t="s">
        <v>1264</v>
      </c>
      <c r="B11" s="1049">
        <f t="shared" si="1"/>
        <v>2190</v>
      </c>
      <c r="C11" s="1049">
        <f t="shared" si="1"/>
        <v>1420</v>
      </c>
      <c r="D11" s="1049">
        <f t="shared" si="1"/>
        <v>1563</v>
      </c>
      <c r="E11" s="1049">
        <f t="shared" si="1"/>
        <v>2251</v>
      </c>
      <c r="F11" s="1049">
        <f t="shared" si="1"/>
        <v>2595</v>
      </c>
      <c r="G11" s="1049">
        <f t="shared" si="1"/>
        <v>24428</v>
      </c>
      <c r="H11" s="1470">
        <f>H18+H25</f>
        <v>0</v>
      </c>
      <c r="I11" s="176">
        <f t="shared" si="3"/>
        <v>34447</v>
      </c>
      <c r="J11" s="1050" t="s">
        <v>1263</v>
      </c>
      <c r="M11" s="1654" t="s">
        <v>10</v>
      </c>
      <c r="N11" s="1360" t="s">
        <v>1435</v>
      </c>
      <c r="O11" s="1367" t="str">
        <f>G15</f>
        <v>0</v>
      </c>
      <c r="P11" s="1367">
        <f>G16</f>
        <v>196</v>
      </c>
      <c r="Q11" s="1367">
        <f>G17</f>
        <v>1677</v>
      </c>
      <c r="R11" s="1367">
        <f>G18</f>
        <v>12907</v>
      </c>
      <c r="S11" s="1367">
        <f>G19</f>
        <v>10660</v>
      </c>
      <c r="T11" s="1367">
        <f>G20</f>
        <v>4854</v>
      </c>
    </row>
    <row r="12" spans="1:20" s="81" customFormat="1" ht="19.899999999999999" customHeight="1" x14ac:dyDescent="0.2">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c r="M12" s="1654"/>
      <c r="N12" s="1360" t="s">
        <v>1434</v>
      </c>
      <c r="O12" s="1367" t="str">
        <f>G22</f>
        <v>0</v>
      </c>
      <c r="P12" s="1367">
        <f>G23</f>
        <v>126</v>
      </c>
      <c r="Q12" s="1367">
        <f>G24</f>
        <v>970</v>
      </c>
      <c r="R12" s="1367">
        <f>G25</f>
        <v>11521</v>
      </c>
      <c r="S12" s="1367">
        <f>G26</f>
        <v>12143</v>
      </c>
      <c r="T12" s="1367">
        <f>G27</f>
        <v>4757</v>
      </c>
    </row>
    <row r="13" spans="1:20" s="81" customFormat="1" ht="19.899999999999999" customHeight="1" x14ac:dyDescent="0.2">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c r="M13" s="1654" t="s">
        <v>9</v>
      </c>
      <c r="N13" s="1360" t="s">
        <v>1435</v>
      </c>
      <c r="O13" s="1367">
        <f>F15</f>
        <v>3</v>
      </c>
      <c r="P13" s="1367">
        <f>F16</f>
        <v>215</v>
      </c>
      <c r="Q13" s="1367">
        <f>F17</f>
        <v>676</v>
      </c>
      <c r="R13" s="1367">
        <f>F18</f>
        <v>1434</v>
      </c>
      <c r="S13" s="1367">
        <f>F19</f>
        <v>7437</v>
      </c>
      <c r="T13" s="1367">
        <f>F20</f>
        <v>15028</v>
      </c>
    </row>
    <row r="14" spans="1:20" s="83" customFormat="1" ht="19.899999999999999" customHeight="1" x14ac:dyDescent="0.2">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c r="M14" s="1654"/>
      <c r="N14" s="1360" t="s">
        <v>1434</v>
      </c>
      <c r="O14" s="1369">
        <f>F22</f>
        <v>1</v>
      </c>
      <c r="P14" s="1369">
        <f>F23</f>
        <v>222</v>
      </c>
      <c r="Q14" s="1369">
        <f>F24</f>
        <v>512</v>
      </c>
      <c r="R14" s="1369">
        <f>F25</f>
        <v>1161</v>
      </c>
      <c r="S14" s="1369">
        <f>F26</f>
        <v>10581</v>
      </c>
      <c r="T14" s="1369">
        <f>F27</f>
        <v>13122</v>
      </c>
    </row>
    <row r="15" spans="1:20" s="81" customFormat="1" ht="19.899999999999999" customHeight="1" x14ac:dyDescent="0.2">
      <c r="A15" s="229" t="s">
        <v>60</v>
      </c>
      <c r="B15" s="234">
        <v>399</v>
      </c>
      <c r="C15" s="234">
        <v>17</v>
      </c>
      <c r="D15" s="234">
        <v>4</v>
      </c>
      <c r="E15" s="234">
        <v>2</v>
      </c>
      <c r="F15" s="234">
        <v>3</v>
      </c>
      <c r="G15" s="234" t="s">
        <v>16</v>
      </c>
      <c r="H15" s="234" t="s">
        <v>16</v>
      </c>
      <c r="I15" s="189">
        <f t="shared" ref="I15:I20" si="5">SUM(B15:H15)</f>
        <v>425</v>
      </c>
      <c r="J15" s="231" t="s">
        <v>61</v>
      </c>
      <c r="M15" s="1654" t="s">
        <v>8</v>
      </c>
      <c r="N15" s="1360" t="s">
        <v>1435</v>
      </c>
      <c r="O15" s="1367">
        <f>E15</f>
        <v>2</v>
      </c>
      <c r="P15" s="1367">
        <f>E16</f>
        <v>165</v>
      </c>
      <c r="Q15" s="1367">
        <f>E17</f>
        <v>741</v>
      </c>
      <c r="R15" s="1367">
        <f>E18</f>
        <v>1291</v>
      </c>
      <c r="S15" s="1367">
        <f>E19</f>
        <v>5206</v>
      </c>
      <c r="T15" s="1367">
        <f>E20</f>
        <v>10012</v>
      </c>
    </row>
    <row r="16" spans="1:20" s="81" customFormat="1" ht="19.899999999999999" customHeight="1" x14ac:dyDescent="0.2">
      <c r="A16" s="230" t="s">
        <v>1262</v>
      </c>
      <c r="B16" s="235">
        <v>1439</v>
      </c>
      <c r="C16" s="235">
        <v>386</v>
      </c>
      <c r="D16" s="235">
        <v>231</v>
      </c>
      <c r="E16" s="235">
        <v>165</v>
      </c>
      <c r="F16" s="235">
        <v>215</v>
      </c>
      <c r="G16" s="235">
        <v>196</v>
      </c>
      <c r="H16" s="235">
        <v>7900</v>
      </c>
      <c r="I16" s="176">
        <f t="shared" si="5"/>
        <v>10532</v>
      </c>
      <c r="J16" s="232" t="s">
        <v>1261</v>
      </c>
      <c r="M16" s="1654"/>
      <c r="N16" s="1360" t="s">
        <v>1434</v>
      </c>
      <c r="O16" s="1367">
        <f>E22</f>
        <v>2</v>
      </c>
      <c r="P16" s="1367">
        <f>E23</f>
        <v>337</v>
      </c>
      <c r="Q16" s="1367">
        <f>E24</f>
        <v>674</v>
      </c>
      <c r="R16" s="1367">
        <f>E25</f>
        <v>960</v>
      </c>
      <c r="S16" s="1367">
        <f>E26</f>
        <v>7814</v>
      </c>
      <c r="T16" s="1367">
        <f>E27</f>
        <v>10546</v>
      </c>
    </row>
    <row r="17" spans="1:20" s="81" customFormat="1" ht="19.899999999999999" customHeight="1" x14ac:dyDescent="0.2">
      <c r="A17" s="229" t="s">
        <v>73</v>
      </c>
      <c r="B17" s="234">
        <v>693</v>
      </c>
      <c r="C17" s="234">
        <v>638</v>
      </c>
      <c r="D17" s="234">
        <v>750</v>
      </c>
      <c r="E17" s="234">
        <v>741</v>
      </c>
      <c r="F17" s="234">
        <v>676</v>
      </c>
      <c r="G17" s="234">
        <v>1677</v>
      </c>
      <c r="H17" s="234">
        <v>11200</v>
      </c>
      <c r="I17" s="189">
        <f t="shared" si="5"/>
        <v>16375</v>
      </c>
      <c r="J17" s="231" t="s">
        <v>1257</v>
      </c>
      <c r="M17" s="1654" t="s">
        <v>7</v>
      </c>
      <c r="N17" s="1360" t="s">
        <v>1435</v>
      </c>
      <c r="O17" s="1367">
        <f>D15</f>
        <v>4</v>
      </c>
      <c r="P17" s="1367">
        <f>D16</f>
        <v>231</v>
      </c>
      <c r="Q17" s="1367">
        <f>D17</f>
        <v>750</v>
      </c>
      <c r="R17" s="1367">
        <f>D18</f>
        <v>749</v>
      </c>
      <c r="S17" s="1367">
        <f>D19</f>
        <v>3946</v>
      </c>
      <c r="T17" s="1367">
        <f>D20</f>
        <v>7234</v>
      </c>
    </row>
    <row r="18" spans="1:20" s="81" customFormat="1" ht="19.899999999999999" customHeight="1" x14ac:dyDescent="0.2">
      <c r="A18" s="230" t="s">
        <v>1264</v>
      </c>
      <c r="B18" s="235">
        <v>1092</v>
      </c>
      <c r="C18" s="235">
        <v>658</v>
      </c>
      <c r="D18" s="235">
        <v>749</v>
      </c>
      <c r="E18" s="235">
        <v>1291</v>
      </c>
      <c r="F18" s="235">
        <v>1434</v>
      </c>
      <c r="G18" s="235">
        <v>12907</v>
      </c>
      <c r="H18" s="1467">
        <v>0</v>
      </c>
      <c r="I18" s="176">
        <f t="shared" si="5"/>
        <v>18131</v>
      </c>
      <c r="J18" s="232" t="s">
        <v>1263</v>
      </c>
      <c r="M18" s="1654"/>
      <c r="N18" s="1360" t="s">
        <v>1434</v>
      </c>
      <c r="O18" s="1367">
        <f>D22</f>
        <v>1</v>
      </c>
      <c r="P18" s="1367">
        <f>D23</f>
        <v>483</v>
      </c>
      <c r="Q18" s="1367">
        <f>D24</f>
        <v>717</v>
      </c>
      <c r="R18" s="1367">
        <f>D25</f>
        <v>814</v>
      </c>
      <c r="S18" s="1367">
        <f>D26</f>
        <v>5729</v>
      </c>
      <c r="T18" s="1367">
        <f>D27</f>
        <v>7126</v>
      </c>
    </row>
    <row r="19" spans="1:20" s="81" customFormat="1" ht="19.899999999999999" customHeight="1" x14ac:dyDescent="0.2">
      <c r="A19" s="229" t="s">
        <v>1266</v>
      </c>
      <c r="B19" s="234">
        <v>993</v>
      </c>
      <c r="C19" s="234">
        <v>2731</v>
      </c>
      <c r="D19" s="234">
        <v>3946</v>
      </c>
      <c r="E19" s="234">
        <v>5206</v>
      </c>
      <c r="F19" s="234">
        <v>7437</v>
      </c>
      <c r="G19" s="234">
        <v>10660</v>
      </c>
      <c r="H19" s="1468">
        <v>0</v>
      </c>
      <c r="I19" s="189">
        <f t="shared" si="5"/>
        <v>30973</v>
      </c>
      <c r="J19" s="231" t="s">
        <v>1265</v>
      </c>
      <c r="M19" s="1654" t="s">
        <v>6</v>
      </c>
      <c r="N19" s="1360" t="s">
        <v>1435</v>
      </c>
      <c r="O19" s="1367">
        <f>C15</f>
        <v>17</v>
      </c>
      <c r="P19" s="1367">
        <f>C16</f>
        <v>386</v>
      </c>
      <c r="Q19" s="1367">
        <f>C17</f>
        <v>638</v>
      </c>
      <c r="R19" s="1367">
        <f>C18</f>
        <v>658</v>
      </c>
      <c r="S19" s="1367">
        <f>C19</f>
        <v>2731</v>
      </c>
      <c r="T19" s="1367">
        <f>C20</f>
        <v>4485</v>
      </c>
    </row>
    <row r="20" spans="1:20" s="81" customFormat="1" ht="19.899999999999999" customHeight="1" x14ac:dyDescent="0.2">
      <c r="A20" s="230" t="s">
        <v>63</v>
      </c>
      <c r="B20" s="235">
        <v>1363</v>
      </c>
      <c r="C20" s="235">
        <v>4485</v>
      </c>
      <c r="D20" s="235">
        <v>7234</v>
      </c>
      <c r="E20" s="235">
        <v>10012</v>
      </c>
      <c r="F20" s="235">
        <v>15028</v>
      </c>
      <c r="G20" s="235">
        <v>4854</v>
      </c>
      <c r="H20" s="1467">
        <v>0</v>
      </c>
      <c r="I20" s="176">
        <f t="shared" si="5"/>
        <v>42976</v>
      </c>
      <c r="J20" s="232" t="s">
        <v>64</v>
      </c>
      <c r="M20" s="1654"/>
      <c r="N20" s="1360" t="s">
        <v>1434</v>
      </c>
      <c r="O20" s="1367">
        <f>C22</f>
        <v>18</v>
      </c>
      <c r="P20" s="1367">
        <f>C23</f>
        <v>1176</v>
      </c>
      <c r="Q20" s="1367">
        <f>C24</f>
        <v>948</v>
      </c>
      <c r="R20" s="1367">
        <f>C25</f>
        <v>762</v>
      </c>
      <c r="S20" s="1367">
        <f>C26</f>
        <v>3993</v>
      </c>
      <c r="T20" s="1367">
        <f>C27</f>
        <v>4108</v>
      </c>
    </row>
    <row r="21" spans="1:20" s="83" customFormat="1" ht="19.899999999999999" customHeight="1" x14ac:dyDescent="0.2">
      <c r="A21" s="167" t="s">
        <v>1471</v>
      </c>
      <c r="B21" s="135">
        <f t="shared" ref="B21:H21" si="6">SUM(B22:B27)</f>
        <v>6850</v>
      </c>
      <c r="C21" s="135">
        <f>SUM(C22:C27)</f>
        <v>11005</v>
      </c>
      <c r="D21" s="135">
        <f t="shared" si="6"/>
        <v>14870</v>
      </c>
      <c r="E21" s="135">
        <f>SUM(E22:E27)</f>
        <v>20333</v>
      </c>
      <c r="F21" s="135">
        <f t="shared" si="6"/>
        <v>25599</v>
      </c>
      <c r="G21" s="135">
        <f t="shared" si="6"/>
        <v>29517</v>
      </c>
      <c r="H21" s="135">
        <f t="shared" si="6"/>
        <v>18670</v>
      </c>
      <c r="I21" s="135">
        <f>SUM(I22:I27)</f>
        <v>126844</v>
      </c>
      <c r="J21" s="168" t="s">
        <v>1201</v>
      </c>
      <c r="M21" s="1655" t="s">
        <v>5</v>
      </c>
      <c r="N21" s="1360" t="s">
        <v>1435</v>
      </c>
      <c r="O21" s="1369">
        <f>B15</f>
        <v>399</v>
      </c>
      <c r="P21" s="1369">
        <f>B16</f>
        <v>1439</v>
      </c>
      <c r="Q21" s="1369">
        <f>B17</f>
        <v>693</v>
      </c>
      <c r="R21" s="1369">
        <f>B18</f>
        <v>1092</v>
      </c>
      <c r="S21" s="1369">
        <f>B19</f>
        <v>993</v>
      </c>
      <c r="T21" s="1369">
        <f>B20</f>
        <v>1363</v>
      </c>
    </row>
    <row r="22" spans="1:20" s="81" customFormat="1" ht="19.899999999999999" customHeight="1" x14ac:dyDescent="0.2">
      <c r="A22" s="229" t="s">
        <v>60</v>
      </c>
      <c r="B22" s="234">
        <v>1544</v>
      </c>
      <c r="C22" s="234">
        <v>18</v>
      </c>
      <c r="D22" s="234">
        <v>1</v>
      </c>
      <c r="E22" s="234">
        <v>2</v>
      </c>
      <c r="F22" s="234">
        <v>1</v>
      </c>
      <c r="G22" s="234" t="s">
        <v>16</v>
      </c>
      <c r="H22" s="234" t="s">
        <v>16</v>
      </c>
      <c r="I22" s="189">
        <f t="shared" ref="I22:I27" si="7">SUM(B22:H22)</f>
        <v>1566</v>
      </c>
      <c r="J22" s="231" t="s">
        <v>61</v>
      </c>
      <c r="M22" s="1655"/>
      <c r="N22" s="1360" t="s">
        <v>1434</v>
      </c>
      <c r="O22" s="1367">
        <f>B22</f>
        <v>1544</v>
      </c>
      <c r="P22" s="1367">
        <f>B23</f>
        <v>2043</v>
      </c>
      <c r="Q22" s="1367">
        <f>B24</f>
        <v>680</v>
      </c>
      <c r="R22" s="1367">
        <f>B25</f>
        <v>1098</v>
      </c>
      <c r="S22" s="1367">
        <f>B26</f>
        <v>729</v>
      </c>
      <c r="T22" s="1367">
        <f>B27</f>
        <v>756</v>
      </c>
    </row>
    <row r="23" spans="1:20" s="81" customFormat="1" ht="19.899999999999999" customHeight="1" x14ac:dyDescent="0.2">
      <c r="A23" s="230" t="s">
        <v>1262</v>
      </c>
      <c r="B23" s="235">
        <v>2043</v>
      </c>
      <c r="C23" s="235">
        <v>1176</v>
      </c>
      <c r="D23" s="235">
        <v>483</v>
      </c>
      <c r="E23" s="235">
        <v>337</v>
      </c>
      <c r="F23" s="235">
        <v>222</v>
      </c>
      <c r="G23" s="235">
        <v>126</v>
      </c>
      <c r="H23" s="235">
        <v>7477</v>
      </c>
      <c r="I23" s="176">
        <f t="shared" si="7"/>
        <v>11864</v>
      </c>
      <c r="J23" s="232" t="s">
        <v>1261</v>
      </c>
    </row>
    <row r="24" spans="1:20" s="81" customFormat="1" ht="19.899999999999999" customHeight="1" x14ac:dyDescent="0.2">
      <c r="A24" s="229" t="s">
        <v>73</v>
      </c>
      <c r="B24" s="234">
        <v>680</v>
      </c>
      <c r="C24" s="234">
        <v>948</v>
      </c>
      <c r="D24" s="234">
        <v>717</v>
      </c>
      <c r="E24" s="234">
        <v>674</v>
      </c>
      <c r="F24" s="234">
        <v>512</v>
      </c>
      <c r="G24" s="234">
        <v>970</v>
      </c>
      <c r="H24" s="234">
        <v>11193</v>
      </c>
      <c r="I24" s="189">
        <f t="shared" si="7"/>
        <v>15694</v>
      </c>
      <c r="J24" s="231" t="s">
        <v>1257</v>
      </c>
    </row>
    <row r="25" spans="1:20" s="81" customFormat="1" ht="19.899999999999999" customHeight="1" x14ac:dyDescent="0.2">
      <c r="A25" s="230" t="s">
        <v>1264</v>
      </c>
      <c r="B25" s="235">
        <v>1098</v>
      </c>
      <c r="C25" s="235">
        <v>762</v>
      </c>
      <c r="D25" s="235">
        <v>814</v>
      </c>
      <c r="E25" s="235">
        <v>960</v>
      </c>
      <c r="F25" s="235">
        <v>1161</v>
      </c>
      <c r="G25" s="235">
        <v>11521</v>
      </c>
      <c r="H25" s="235" t="s">
        <v>16</v>
      </c>
      <c r="I25" s="176">
        <f t="shared" si="7"/>
        <v>16316</v>
      </c>
      <c r="J25" s="232" t="s">
        <v>1263</v>
      </c>
    </row>
    <row r="26" spans="1:20" s="81" customFormat="1" ht="19.899999999999999" customHeight="1" x14ac:dyDescent="0.2">
      <c r="A26" s="229" t="s">
        <v>1266</v>
      </c>
      <c r="B26" s="234">
        <v>729</v>
      </c>
      <c r="C26" s="234">
        <v>3993</v>
      </c>
      <c r="D26" s="234">
        <v>5729</v>
      </c>
      <c r="E26" s="234">
        <v>7814</v>
      </c>
      <c r="F26" s="234">
        <v>10581</v>
      </c>
      <c r="G26" s="234">
        <v>12143</v>
      </c>
      <c r="H26" s="1468">
        <v>0</v>
      </c>
      <c r="I26" s="189">
        <f t="shared" si="7"/>
        <v>40989</v>
      </c>
      <c r="J26" s="231" t="s">
        <v>1265</v>
      </c>
    </row>
    <row r="27" spans="1:20" s="81" customFormat="1" ht="19.899999999999999" customHeight="1" x14ac:dyDescent="0.2">
      <c r="A27" s="683" t="s">
        <v>63</v>
      </c>
      <c r="B27" s="684">
        <v>756</v>
      </c>
      <c r="C27" s="684">
        <v>4108</v>
      </c>
      <c r="D27" s="684">
        <v>7126</v>
      </c>
      <c r="E27" s="684">
        <v>10546</v>
      </c>
      <c r="F27" s="684">
        <v>13122</v>
      </c>
      <c r="G27" s="684">
        <v>4757</v>
      </c>
      <c r="H27" s="1469">
        <v>0</v>
      </c>
      <c r="I27" s="192">
        <f t="shared" si="7"/>
        <v>40415</v>
      </c>
      <c r="J27" s="685" t="s">
        <v>64</v>
      </c>
    </row>
  </sheetData>
  <mergeCells count="14">
    <mergeCell ref="M19:M20"/>
    <mergeCell ref="M21:M22"/>
    <mergeCell ref="A1:J1"/>
    <mergeCell ref="A2:J2"/>
    <mergeCell ref="A3:J3"/>
    <mergeCell ref="B4:I4"/>
    <mergeCell ref="A5:A6"/>
    <mergeCell ref="B5:I5"/>
    <mergeCell ref="J5:J6"/>
    <mergeCell ref="M9:M10"/>
    <mergeCell ref="M11:M12"/>
    <mergeCell ref="M13:M14"/>
    <mergeCell ref="M15:M16"/>
    <mergeCell ref="M17:M18"/>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4309-3694-4B0F-9FC2-0B3DE90B79DA}">
  <sheetPr>
    <tabColor rgb="FFFF0000"/>
    <pageSetUpPr fitToPage="1"/>
  </sheetPr>
  <dimension ref="A1:T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20" ht="21" customHeight="1" x14ac:dyDescent="0.25">
      <c r="A1" s="1645" t="s">
        <v>1197</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L2" s="23"/>
      <c r="M2" s="17" t="s">
        <v>1198</v>
      </c>
    </row>
    <row r="3" spans="1:20" ht="21" customHeight="1" x14ac:dyDescent="0.2">
      <c r="A3" s="1647" t="s">
        <v>1584</v>
      </c>
      <c r="B3" s="1647"/>
      <c r="C3" s="1647"/>
      <c r="D3" s="1647"/>
      <c r="E3" s="1647"/>
      <c r="F3" s="1647"/>
      <c r="G3" s="1647"/>
      <c r="H3" s="1647"/>
      <c r="I3" s="1647"/>
      <c r="J3" s="1647"/>
    </row>
    <row r="4" spans="1:20" x14ac:dyDescent="0.2">
      <c r="A4" s="34" t="s">
        <v>1823</v>
      </c>
      <c r="B4" s="1648"/>
      <c r="C4" s="1648"/>
      <c r="D4" s="1648"/>
      <c r="E4" s="1648"/>
      <c r="F4" s="1648"/>
      <c r="G4" s="1648"/>
      <c r="H4" s="1648"/>
      <c r="I4" s="1648"/>
      <c r="J4" s="23" t="s">
        <v>1822</v>
      </c>
    </row>
    <row r="5" spans="1:20" s="81" customFormat="1" ht="22.9" customHeight="1" x14ac:dyDescent="0.2">
      <c r="A5" s="1649" t="s">
        <v>1589</v>
      </c>
      <c r="B5" s="1651" t="s">
        <v>938</v>
      </c>
      <c r="C5" s="1651"/>
      <c r="D5" s="1651"/>
      <c r="E5" s="1651"/>
      <c r="F5" s="1651"/>
      <c r="G5" s="1651"/>
      <c r="H5" s="1651"/>
      <c r="I5" s="1651"/>
      <c r="J5" s="1652" t="s">
        <v>1128</v>
      </c>
    </row>
    <row r="6" spans="1:20" s="81" customFormat="1" ht="30" customHeight="1" x14ac:dyDescent="0.2">
      <c r="A6" s="1650"/>
      <c r="B6" s="606" t="s">
        <v>5</v>
      </c>
      <c r="C6" s="610" t="s">
        <v>6</v>
      </c>
      <c r="D6" s="610" t="s">
        <v>7</v>
      </c>
      <c r="E6" s="610" t="s">
        <v>8</v>
      </c>
      <c r="F6" s="610" t="s">
        <v>9</v>
      </c>
      <c r="G6" s="610" t="s">
        <v>10</v>
      </c>
      <c r="H6" s="610" t="s">
        <v>775</v>
      </c>
      <c r="I6" s="402" t="s">
        <v>1753</v>
      </c>
      <c r="J6" s="1653"/>
    </row>
    <row r="7" spans="1:20" s="83" customFormat="1" ht="19.899999999999999" customHeight="1" x14ac:dyDescent="0.2">
      <c r="A7" s="100" t="s">
        <v>1220</v>
      </c>
      <c r="B7" s="136">
        <f t="shared" ref="B7:G7" si="0">SUM(B8:B13)</f>
        <v>21897</v>
      </c>
      <c r="C7" s="136">
        <f t="shared" si="0"/>
        <v>92811</v>
      </c>
      <c r="D7" s="136">
        <f t="shared" si="0"/>
        <v>297472</v>
      </c>
      <c r="E7" s="136">
        <f t="shared" si="0"/>
        <v>695997</v>
      </c>
      <c r="F7" s="136">
        <f t="shared" si="0"/>
        <v>838991</v>
      </c>
      <c r="G7" s="136">
        <f t="shared" si="0"/>
        <v>241150</v>
      </c>
      <c r="H7" s="136">
        <f>SUM(H8:H13)</f>
        <v>90978</v>
      </c>
      <c r="I7" s="136">
        <f>SUM(I8:I13)</f>
        <v>2279296</v>
      </c>
      <c r="J7" s="101" t="s">
        <v>80</v>
      </c>
    </row>
    <row r="8" spans="1:20" s="81" customFormat="1" ht="19.899999999999999" customHeight="1" x14ac:dyDescent="0.2">
      <c r="A8" s="1045" t="s">
        <v>60</v>
      </c>
      <c r="B8" s="1046">
        <f t="shared" ref="B8:G13" si="1">B15+B22</f>
        <v>295</v>
      </c>
      <c r="C8" s="1046">
        <f t="shared" si="1"/>
        <v>683</v>
      </c>
      <c r="D8" s="1046">
        <f t="shared" si="1"/>
        <v>2598</v>
      </c>
      <c r="E8" s="1046">
        <f t="shared" si="1"/>
        <v>6277</v>
      </c>
      <c r="F8" s="1046">
        <f t="shared" si="1"/>
        <v>6371</v>
      </c>
      <c r="G8" s="1046">
        <f t="shared" si="1"/>
        <v>1182</v>
      </c>
      <c r="H8" s="1046">
        <f t="shared" ref="H8:H13" si="2">H15+H22</f>
        <v>14</v>
      </c>
      <c r="I8" s="189">
        <f>SUM(B8:H8)</f>
        <v>17420</v>
      </c>
      <c r="J8" s="1047" t="s">
        <v>61</v>
      </c>
      <c r="M8" s="1364"/>
      <c r="N8" s="1364"/>
      <c r="O8" s="1365" t="s">
        <v>60</v>
      </c>
      <c r="P8" s="1366" t="s">
        <v>1262</v>
      </c>
      <c r="Q8" s="1365" t="s">
        <v>73</v>
      </c>
      <c r="R8" s="1366" t="s">
        <v>1264</v>
      </c>
      <c r="S8" s="1365" t="s">
        <v>1266</v>
      </c>
      <c r="T8" s="1366" t="s">
        <v>63</v>
      </c>
    </row>
    <row r="9" spans="1:20" s="81" customFormat="1" ht="19.899999999999999" customHeight="1" x14ac:dyDescent="0.2">
      <c r="A9" s="1048" t="s">
        <v>1262</v>
      </c>
      <c r="B9" s="1049">
        <f t="shared" si="1"/>
        <v>2620</v>
      </c>
      <c r="C9" s="1049">
        <f t="shared" si="1"/>
        <v>5716</v>
      </c>
      <c r="D9" s="1049">
        <f t="shared" si="1"/>
        <v>24451</v>
      </c>
      <c r="E9" s="1049">
        <f t="shared" si="1"/>
        <v>55529</v>
      </c>
      <c r="F9" s="1049">
        <f t="shared" si="1"/>
        <v>72601</v>
      </c>
      <c r="G9" s="1049">
        <f t="shared" si="1"/>
        <v>17776</v>
      </c>
      <c r="H9" s="1049">
        <f t="shared" si="2"/>
        <v>19957</v>
      </c>
      <c r="I9" s="176">
        <f t="shared" ref="I9:I13" si="3">SUM(B9:H9)</f>
        <v>198650</v>
      </c>
      <c r="J9" s="1050" t="s">
        <v>1261</v>
      </c>
      <c r="M9" s="1654" t="s">
        <v>775</v>
      </c>
      <c r="N9" s="1360" t="s">
        <v>1435</v>
      </c>
      <c r="O9" s="1367">
        <f>H15</f>
        <v>6</v>
      </c>
      <c r="P9" s="1367">
        <f>H16</f>
        <v>10255</v>
      </c>
      <c r="Q9" s="1367">
        <f>H17</f>
        <v>36468</v>
      </c>
      <c r="R9" s="1367">
        <f>H18</f>
        <v>0</v>
      </c>
      <c r="S9" s="1367">
        <f>H19</f>
        <v>0</v>
      </c>
      <c r="T9" s="1367">
        <f>H20</f>
        <v>0</v>
      </c>
    </row>
    <row r="10" spans="1:20" s="81" customFormat="1" ht="19.899999999999999" customHeight="1" x14ac:dyDescent="0.2">
      <c r="A10" s="1045" t="s">
        <v>73</v>
      </c>
      <c r="B10" s="1046">
        <f t="shared" si="1"/>
        <v>2134</v>
      </c>
      <c r="C10" s="1046">
        <f t="shared" si="1"/>
        <v>11395</v>
      </c>
      <c r="D10" s="1046">
        <f t="shared" si="1"/>
        <v>43250</v>
      </c>
      <c r="E10" s="1046">
        <f t="shared" si="1"/>
        <v>107536</v>
      </c>
      <c r="F10" s="1046">
        <f t="shared" si="1"/>
        <v>128724</v>
      </c>
      <c r="G10" s="1046">
        <f>G17+G24</f>
        <v>34719</v>
      </c>
      <c r="H10" s="1046">
        <f t="shared" si="2"/>
        <v>71007</v>
      </c>
      <c r="I10" s="189">
        <f t="shared" si="3"/>
        <v>398765</v>
      </c>
      <c r="J10" s="1047" t="s">
        <v>1257</v>
      </c>
      <c r="M10" s="1654"/>
      <c r="N10" s="1360" t="s">
        <v>1434</v>
      </c>
      <c r="O10" s="1367">
        <f>H22</f>
        <v>8</v>
      </c>
      <c r="P10" s="1367">
        <f>H23</f>
        <v>9702</v>
      </c>
      <c r="Q10" s="1367">
        <f>H24</f>
        <v>34539</v>
      </c>
      <c r="R10" s="1367">
        <f>H25</f>
        <v>0</v>
      </c>
      <c r="S10" s="1367">
        <f>H26</f>
        <v>0</v>
      </c>
      <c r="T10" s="1367">
        <f>H27</f>
        <v>0</v>
      </c>
    </row>
    <row r="11" spans="1:20" s="81" customFormat="1" ht="19.899999999999999" customHeight="1" x14ac:dyDescent="0.2">
      <c r="A11" s="1048" t="s">
        <v>1264</v>
      </c>
      <c r="B11" s="1049">
        <f t="shared" si="1"/>
        <v>3864</v>
      </c>
      <c r="C11" s="1049">
        <f t="shared" si="1"/>
        <v>16412</v>
      </c>
      <c r="D11" s="1049">
        <f t="shared" si="1"/>
        <v>56233</v>
      </c>
      <c r="E11" s="1049">
        <f t="shared" si="1"/>
        <v>143907</v>
      </c>
      <c r="F11" s="1049">
        <f t="shared" si="1"/>
        <v>171616</v>
      </c>
      <c r="G11" s="1049">
        <f t="shared" si="1"/>
        <v>77970</v>
      </c>
      <c r="H11" s="1470">
        <f t="shared" si="2"/>
        <v>0</v>
      </c>
      <c r="I11" s="176">
        <f t="shared" si="3"/>
        <v>470002</v>
      </c>
      <c r="J11" s="1050" t="s">
        <v>1263</v>
      </c>
      <c r="M11" s="1654" t="s">
        <v>10</v>
      </c>
      <c r="N11" s="1360" t="s">
        <v>1435</v>
      </c>
      <c r="O11" s="1367">
        <f>G15</f>
        <v>1172</v>
      </c>
      <c r="P11" s="1367">
        <f>G16</f>
        <v>17649</v>
      </c>
      <c r="Q11" s="1367">
        <f>G17</f>
        <v>30305</v>
      </c>
      <c r="R11" s="1367">
        <f>G18</f>
        <v>52886</v>
      </c>
      <c r="S11" s="1367">
        <f>G19</f>
        <v>51015</v>
      </c>
      <c r="T11" s="1367">
        <f>G20</f>
        <v>24735</v>
      </c>
    </row>
    <row r="12" spans="1:20" s="81" customFormat="1" ht="19.899999999999999" customHeight="1" x14ac:dyDescent="0.2">
      <c r="A12" s="1045" t="s">
        <v>1266</v>
      </c>
      <c r="B12" s="1046">
        <f t="shared" si="1"/>
        <v>4807</v>
      </c>
      <c r="C12" s="1046">
        <f t="shared" si="1"/>
        <v>21713</v>
      </c>
      <c r="D12" s="1046">
        <f t="shared" si="1"/>
        <v>66394</v>
      </c>
      <c r="E12" s="1046">
        <f t="shared" si="1"/>
        <v>150457</v>
      </c>
      <c r="F12" s="1046">
        <f t="shared" si="1"/>
        <v>192388</v>
      </c>
      <c r="G12" s="1046">
        <f t="shared" si="1"/>
        <v>75409</v>
      </c>
      <c r="H12" s="1471">
        <f t="shared" si="2"/>
        <v>0</v>
      </c>
      <c r="I12" s="189">
        <f t="shared" si="3"/>
        <v>511168</v>
      </c>
      <c r="J12" s="1047" t="s">
        <v>1265</v>
      </c>
      <c r="M12" s="1654"/>
      <c r="N12" s="1360" t="s">
        <v>1434</v>
      </c>
      <c r="O12" s="1367">
        <f>G22</f>
        <v>10</v>
      </c>
      <c r="P12" s="1367">
        <f>G23</f>
        <v>127</v>
      </c>
      <c r="Q12" s="1367">
        <f>G24</f>
        <v>4414</v>
      </c>
      <c r="R12" s="1367">
        <f>G25</f>
        <v>25084</v>
      </c>
      <c r="S12" s="1367">
        <f>G26</f>
        <v>24394</v>
      </c>
      <c r="T12" s="1367">
        <f>G27</f>
        <v>9359</v>
      </c>
    </row>
    <row r="13" spans="1:20" s="81" customFormat="1" ht="19.899999999999999" customHeight="1" x14ac:dyDescent="0.2">
      <c r="A13" s="1048" t="s">
        <v>63</v>
      </c>
      <c r="B13" s="1049">
        <f t="shared" si="1"/>
        <v>8177</v>
      </c>
      <c r="C13" s="1049">
        <f t="shared" si="1"/>
        <v>36892</v>
      </c>
      <c r="D13" s="1049">
        <f t="shared" si="1"/>
        <v>104546</v>
      </c>
      <c r="E13" s="1049">
        <f t="shared" si="1"/>
        <v>232291</v>
      </c>
      <c r="F13" s="1049">
        <f t="shared" si="1"/>
        <v>267291</v>
      </c>
      <c r="G13" s="1049">
        <f t="shared" si="1"/>
        <v>34094</v>
      </c>
      <c r="H13" s="1470">
        <f t="shared" si="2"/>
        <v>0</v>
      </c>
      <c r="I13" s="176">
        <f t="shared" si="3"/>
        <v>683291</v>
      </c>
      <c r="J13" s="1050" t="s">
        <v>64</v>
      </c>
      <c r="M13" s="1654" t="s">
        <v>9</v>
      </c>
      <c r="N13" s="1360" t="s">
        <v>1435</v>
      </c>
      <c r="O13" s="1367">
        <f>F15</f>
        <v>6336</v>
      </c>
      <c r="P13" s="1367">
        <f>F16</f>
        <v>71266</v>
      </c>
      <c r="Q13" s="1367">
        <f>F17</f>
        <v>109402</v>
      </c>
      <c r="R13" s="1367">
        <f>F18</f>
        <v>135827</v>
      </c>
      <c r="S13" s="1367">
        <f>F19</f>
        <v>154229</v>
      </c>
      <c r="T13" s="1367">
        <f>F20</f>
        <v>179031</v>
      </c>
    </row>
    <row r="14" spans="1:20" s="83" customFormat="1" ht="19.899999999999999" customHeight="1" x14ac:dyDescent="0.2">
      <c r="A14" s="167" t="s">
        <v>1467</v>
      </c>
      <c r="B14" s="135">
        <f t="shared" ref="B14:H14" si="4">SUM(B15:B20)</f>
        <v>15216</v>
      </c>
      <c r="C14" s="135">
        <f t="shared" si="4"/>
        <v>73399</v>
      </c>
      <c r="D14" s="135">
        <f t="shared" si="4"/>
        <v>236694</v>
      </c>
      <c r="E14" s="135">
        <f t="shared" si="4"/>
        <v>545694</v>
      </c>
      <c r="F14" s="135">
        <f t="shared" si="4"/>
        <v>656091</v>
      </c>
      <c r="G14" s="135">
        <f t="shared" si="4"/>
        <v>177762</v>
      </c>
      <c r="H14" s="135">
        <f t="shared" si="4"/>
        <v>46729</v>
      </c>
      <c r="I14" s="135">
        <f>SUM(I15:I20)</f>
        <v>1751585</v>
      </c>
      <c r="J14" s="168" t="s">
        <v>75</v>
      </c>
      <c r="M14" s="1654"/>
      <c r="N14" s="1360" t="s">
        <v>1434</v>
      </c>
      <c r="O14" s="1369">
        <f>F22</f>
        <v>35</v>
      </c>
      <c r="P14" s="1369">
        <f>F23</f>
        <v>1335</v>
      </c>
      <c r="Q14" s="1369">
        <f>F24</f>
        <v>19322</v>
      </c>
      <c r="R14" s="1369">
        <f>F25</f>
        <v>35789</v>
      </c>
      <c r="S14" s="1369">
        <f>F26</f>
        <v>38159</v>
      </c>
      <c r="T14" s="1369">
        <f>F27</f>
        <v>88260</v>
      </c>
    </row>
    <row r="15" spans="1:20" s="81" customFormat="1" ht="19.899999999999999" customHeight="1" x14ac:dyDescent="0.2">
      <c r="A15" s="229" t="s">
        <v>60</v>
      </c>
      <c r="B15" s="234">
        <v>177</v>
      </c>
      <c r="C15" s="234">
        <v>609</v>
      </c>
      <c r="D15" s="234">
        <v>2560</v>
      </c>
      <c r="E15" s="234">
        <v>6236</v>
      </c>
      <c r="F15" s="234">
        <v>6336</v>
      </c>
      <c r="G15" s="234">
        <v>1172</v>
      </c>
      <c r="H15" s="234">
        <v>6</v>
      </c>
      <c r="I15" s="189">
        <f t="shared" ref="I15:I20" si="5">SUM(B15:H15)</f>
        <v>17096</v>
      </c>
      <c r="J15" s="231" t="s">
        <v>61</v>
      </c>
      <c r="M15" s="1654" t="s">
        <v>8</v>
      </c>
      <c r="N15" s="1360" t="s">
        <v>1435</v>
      </c>
      <c r="O15" s="1367">
        <f>E15</f>
        <v>6236</v>
      </c>
      <c r="P15" s="1367">
        <f>E16</f>
        <v>53922</v>
      </c>
      <c r="Q15" s="1367">
        <f>E17</f>
        <v>88832</v>
      </c>
      <c r="R15" s="1367">
        <f>E18</f>
        <v>111307</v>
      </c>
      <c r="S15" s="1367">
        <f>E19</f>
        <v>122579</v>
      </c>
      <c r="T15" s="1367">
        <f>E20</f>
        <v>162818</v>
      </c>
    </row>
    <row r="16" spans="1:20" s="81" customFormat="1" ht="19.899999999999999" customHeight="1" x14ac:dyDescent="0.2">
      <c r="A16" s="230" t="s">
        <v>1262</v>
      </c>
      <c r="B16" s="235">
        <v>2029</v>
      </c>
      <c r="C16" s="235">
        <v>5447</v>
      </c>
      <c r="D16" s="235">
        <v>23682</v>
      </c>
      <c r="E16" s="235">
        <v>53922</v>
      </c>
      <c r="F16" s="235">
        <v>71266</v>
      </c>
      <c r="G16" s="235">
        <v>17649</v>
      </c>
      <c r="H16" s="235">
        <v>10255</v>
      </c>
      <c r="I16" s="176">
        <f t="shared" si="5"/>
        <v>184250</v>
      </c>
      <c r="J16" s="232" t="s">
        <v>1261</v>
      </c>
      <c r="M16" s="1654"/>
      <c r="N16" s="1360" t="s">
        <v>1434</v>
      </c>
      <c r="O16" s="1367">
        <f>E22</f>
        <v>41</v>
      </c>
      <c r="P16" s="1367">
        <f>E23</f>
        <v>1607</v>
      </c>
      <c r="Q16" s="1367">
        <f>E24</f>
        <v>18704</v>
      </c>
      <c r="R16" s="1367">
        <f>E25</f>
        <v>32600</v>
      </c>
      <c r="S16" s="1367">
        <f>E26</f>
        <v>27878</v>
      </c>
      <c r="T16" s="1367">
        <f>E27</f>
        <v>69473</v>
      </c>
    </row>
    <row r="17" spans="1:20" s="81" customFormat="1" ht="19.899999999999999" customHeight="1" x14ac:dyDescent="0.2">
      <c r="A17" s="229" t="s">
        <v>73</v>
      </c>
      <c r="B17" s="234">
        <v>1358</v>
      </c>
      <c r="C17" s="234">
        <v>9007</v>
      </c>
      <c r="D17" s="234">
        <v>35105</v>
      </c>
      <c r="E17" s="234">
        <v>88832</v>
      </c>
      <c r="F17" s="234">
        <v>109402</v>
      </c>
      <c r="G17" s="234">
        <v>30305</v>
      </c>
      <c r="H17" s="234">
        <v>36468</v>
      </c>
      <c r="I17" s="189">
        <f t="shared" si="5"/>
        <v>310477</v>
      </c>
      <c r="J17" s="231" t="s">
        <v>1257</v>
      </c>
      <c r="M17" s="1654" t="s">
        <v>7</v>
      </c>
      <c r="N17" s="1360" t="s">
        <v>1435</v>
      </c>
      <c r="O17" s="1367">
        <f>D15</f>
        <v>2560</v>
      </c>
      <c r="P17" s="1367">
        <f>D16</f>
        <v>23682</v>
      </c>
      <c r="Q17" s="1367">
        <f>D17</f>
        <v>35105</v>
      </c>
      <c r="R17" s="1367">
        <f>D18</f>
        <v>43728</v>
      </c>
      <c r="S17" s="1367">
        <f>D19</f>
        <v>53902</v>
      </c>
      <c r="T17" s="1367">
        <f>D20</f>
        <v>77717</v>
      </c>
    </row>
    <row r="18" spans="1:20" s="81" customFormat="1" ht="19.899999999999999" customHeight="1" x14ac:dyDescent="0.2">
      <c r="A18" s="230" t="s">
        <v>1264</v>
      </c>
      <c r="B18" s="235">
        <v>2382</v>
      </c>
      <c r="C18" s="235">
        <v>12567</v>
      </c>
      <c r="D18" s="235">
        <v>43728</v>
      </c>
      <c r="E18" s="235">
        <v>111307</v>
      </c>
      <c r="F18" s="235">
        <v>135827</v>
      </c>
      <c r="G18" s="235">
        <v>52886</v>
      </c>
      <c r="H18" s="1467">
        <v>0</v>
      </c>
      <c r="I18" s="176">
        <f t="shared" si="5"/>
        <v>358697</v>
      </c>
      <c r="J18" s="232" t="s">
        <v>1263</v>
      </c>
      <c r="M18" s="1654"/>
      <c r="N18" s="1360" t="s">
        <v>1434</v>
      </c>
      <c r="O18" s="1367">
        <f>D22</f>
        <v>38</v>
      </c>
      <c r="P18" s="1367">
        <f>D23</f>
        <v>769</v>
      </c>
      <c r="Q18" s="1367">
        <f>D24</f>
        <v>8145</v>
      </c>
      <c r="R18" s="1367">
        <f>D25</f>
        <v>12505</v>
      </c>
      <c r="S18" s="1367">
        <f>D26</f>
        <v>12492</v>
      </c>
      <c r="T18" s="1367">
        <f>D27</f>
        <v>26829</v>
      </c>
    </row>
    <row r="19" spans="1:20" s="81" customFormat="1" ht="19.899999999999999" customHeight="1" x14ac:dyDescent="0.2">
      <c r="A19" s="229" t="s">
        <v>1266</v>
      </c>
      <c r="B19" s="234">
        <v>2771</v>
      </c>
      <c r="C19" s="234">
        <v>16760</v>
      </c>
      <c r="D19" s="234">
        <v>53902</v>
      </c>
      <c r="E19" s="234">
        <v>122579</v>
      </c>
      <c r="F19" s="234">
        <v>154229</v>
      </c>
      <c r="G19" s="234">
        <v>51015</v>
      </c>
      <c r="H19" s="1468">
        <v>0</v>
      </c>
      <c r="I19" s="189">
        <f t="shared" si="5"/>
        <v>401256</v>
      </c>
      <c r="J19" s="231" t="s">
        <v>1265</v>
      </c>
      <c r="M19" s="1654" t="s">
        <v>6</v>
      </c>
      <c r="N19" s="1360" t="s">
        <v>1435</v>
      </c>
      <c r="O19" s="1367">
        <f>C15</f>
        <v>609</v>
      </c>
      <c r="P19" s="1367">
        <f>C16</f>
        <v>5447</v>
      </c>
      <c r="Q19" s="1367">
        <f>C17</f>
        <v>9007</v>
      </c>
      <c r="R19" s="1367">
        <f>C18</f>
        <v>12567</v>
      </c>
      <c r="S19" s="1367">
        <f>C19</f>
        <v>16760</v>
      </c>
      <c r="T19" s="1367">
        <f>C20</f>
        <v>29009</v>
      </c>
    </row>
    <row r="20" spans="1:20" s="81" customFormat="1" ht="19.899999999999999" customHeight="1" x14ac:dyDescent="0.2">
      <c r="A20" s="230" t="s">
        <v>63</v>
      </c>
      <c r="B20" s="235">
        <v>6499</v>
      </c>
      <c r="C20" s="235">
        <v>29009</v>
      </c>
      <c r="D20" s="235">
        <v>77717</v>
      </c>
      <c r="E20" s="235">
        <v>162818</v>
      </c>
      <c r="F20" s="235">
        <v>179031</v>
      </c>
      <c r="G20" s="235">
        <v>24735</v>
      </c>
      <c r="H20" s="1467">
        <v>0</v>
      </c>
      <c r="I20" s="176">
        <f t="shared" si="5"/>
        <v>479809</v>
      </c>
      <c r="J20" s="232" t="s">
        <v>64</v>
      </c>
      <c r="M20" s="1654"/>
      <c r="N20" s="1360" t="s">
        <v>1434</v>
      </c>
      <c r="O20" s="1367">
        <f>C22</f>
        <v>74</v>
      </c>
      <c r="P20" s="1367">
        <f>C23</f>
        <v>269</v>
      </c>
      <c r="Q20" s="1367">
        <f>C24</f>
        <v>2388</v>
      </c>
      <c r="R20" s="1367">
        <f>C25</f>
        <v>3845</v>
      </c>
      <c r="S20" s="1367">
        <f>C26</f>
        <v>4953</v>
      </c>
      <c r="T20" s="1367">
        <f>C27</f>
        <v>7883</v>
      </c>
    </row>
    <row r="21" spans="1:20" s="83" customFormat="1" ht="19.899999999999999" customHeight="1" x14ac:dyDescent="0.2">
      <c r="A21" s="167" t="s">
        <v>1471</v>
      </c>
      <c r="B21" s="135">
        <f t="shared" ref="B21:H21" si="6">SUM(B22:B27)</f>
        <v>6681</v>
      </c>
      <c r="C21" s="135">
        <f t="shared" si="6"/>
        <v>19412</v>
      </c>
      <c r="D21" s="135">
        <f t="shared" si="6"/>
        <v>60778</v>
      </c>
      <c r="E21" s="135">
        <f t="shared" si="6"/>
        <v>150303</v>
      </c>
      <c r="F21" s="135">
        <f t="shared" si="6"/>
        <v>182900</v>
      </c>
      <c r="G21" s="135">
        <f t="shared" si="6"/>
        <v>63388</v>
      </c>
      <c r="H21" s="135">
        <f t="shared" si="6"/>
        <v>44249</v>
      </c>
      <c r="I21" s="135">
        <f>SUM(I22:I27)</f>
        <v>527711</v>
      </c>
      <c r="J21" s="168" t="s">
        <v>1201</v>
      </c>
      <c r="M21" s="1655" t="s">
        <v>5</v>
      </c>
      <c r="N21" s="1360" t="s">
        <v>1435</v>
      </c>
      <c r="O21" s="1369">
        <f>B15</f>
        <v>177</v>
      </c>
      <c r="P21" s="1369">
        <f>B16</f>
        <v>2029</v>
      </c>
      <c r="Q21" s="1369">
        <f>B17</f>
        <v>1358</v>
      </c>
      <c r="R21" s="1369">
        <f>B18</f>
        <v>2382</v>
      </c>
      <c r="S21" s="1369">
        <f>B19</f>
        <v>2771</v>
      </c>
      <c r="T21" s="1369">
        <f>B20</f>
        <v>6499</v>
      </c>
    </row>
    <row r="22" spans="1:20" s="81" customFormat="1" ht="19.899999999999999" customHeight="1" x14ac:dyDescent="0.2">
      <c r="A22" s="229" t="s">
        <v>60</v>
      </c>
      <c r="B22" s="234">
        <v>118</v>
      </c>
      <c r="C22" s="234">
        <v>74</v>
      </c>
      <c r="D22" s="234">
        <v>38</v>
      </c>
      <c r="E22" s="234">
        <v>41</v>
      </c>
      <c r="F22" s="234">
        <v>35</v>
      </c>
      <c r="G22" s="234">
        <v>10</v>
      </c>
      <c r="H22" s="234">
        <v>8</v>
      </c>
      <c r="I22" s="189">
        <f t="shared" ref="I22:I27" si="7">SUM(B22:H22)</f>
        <v>324</v>
      </c>
      <c r="J22" s="231" t="s">
        <v>61</v>
      </c>
      <c r="M22" s="1655"/>
      <c r="N22" s="1360" t="s">
        <v>1434</v>
      </c>
      <c r="O22" s="1367">
        <f>B22</f>
        <v>118</v>
      </c>
      <c r="P22" s="1367">
        <f>B23</f>
        <v>591</v>
      </c>
      <c r="Q22" s="1367">
        <f>B24</f>
        <v>776</v>
      </c>
      <c r="R22" s="1367">
        <f>B25</f>
        <v>1482</v>
      </c>
      <c r="S22" s="1367">
        <f>B26</f>
        <v>2036</v>
      </c>
      <c r="T22" s="1367">
        <f>B27</f>
        <v>1678</v>
      </c>
    </row>
    <row r="23" spans="1:20" s="81" customFormat="1" ht="19.899999999999999" customHeight="1" x14ac:dyDescent="0.2">
      <c r="A23" s="230" t="s">
        <v>1262</v>
      </c>
      <c r="B23" s="235">
        <v>591</v>
      </c>
      <c r="C23" s="235">
        <v>269</v>
      </c>
      <c r="D23" s="235">
        <v>769</v>
      </c>
      <c r="E23" s="235">
        <v>1607</v>
      </c>
      <c r="F23" s="235">
        <v>1335</v>
      </c>
      <c r="G23" s="235">
        <v>127</v>
      </c>
      <c r="H23" s="235">
        <v>9702</v>
      </c>
      <c r="I23" s="176">
        <f t="shared" si="7"/>
        <v>14400</v>
      </c>
      <c r="J23" s="232" t="s">
        <v>1261</v>
      </c>
    </row>
    <row r="24" spans="1:20" s="81" customFormat="1" ht="19.899999999999999" customHeight="1" x14ac:dyDescent="0.2">
      <c r="A24" s="229" t="s">
        <v>73</v>
      </c>
      <c r="B24" s="234">
        <v>776</v>
      </c>
      <c r="C24" s="234">
        <v>2388</v>
      </c>
      <c r="D24" s="234">
        <v>8145</v>
      </c>
      <c r="E24" s="234">
        <v>18704</v>
      </c>
      <c r="F24" s="234">
        <v>19322</v>
      </c>
      <c r="G24" s="234">
        <v>4414</v>
      </c>
      <c r="H24" s="234">
        <v>34539</v>
      </c>
      <c r="I24" s="189">
        <f t="shared" si="7"/>
        <v>88288</v>
      </c>
      <c r="J24" s="231" t="s">
        <v>1257</v>
      </c>
    </row>
    <row r="25" spans="1:20" s="81" customFormat="1" ht="19.899999999999999" customHeight="1" x14ac:dyDescent="0.2">
      <c r="A25" s="230" t="s">
        <v>1264</v>
      </c>
      <c r="B25" s="235">
        <v>1482</v>
      </c>
      <c r="C25" s="235">
        <v>3845</v>
      </c>
      <c r="D25" s="235">
        <v>12505</v>
      </c>
      <c r="E25" s="235">
        <v>32600</v>
      </c>
      <c r="F25" s="235">
        <v>35789</v>
      </c>
      <c r="G25" s="235">
        <v>25084</v>
      </c>
      <c r="H25" s="1467">
        <v>0</v>
      </c>
      <c r="I25" s="176">
        <f t="shared" si="7"/>
        <v>111305</v>
      </c>
      <c r="J25" s="232" t="s">
        <v>1263</v>
      </c>
    </row>
    <row r="26" spans="1:20" s="81" customFormat="1" ht="19.899999999999999" customHeight="1" x14ac:dyDescent="0.2">
      <c r="A26" s="229" t="s">
        <v>1266</v>
      </c>
      <c r="B26" s="234">
        <v>2036</v>
      </c>
      <c r="C26" s="234">
        <v>4953</v>
      </c>
      <c r="D26" s="234">
        <v>12492</v>
      </c>
      <c r="E26" s="234">
        <v>27878</v>
      </c>
      <c r="F26" s="234">
        <v>38159</v>
      </c>
      <c r="G26" s="234">
        <v>24394</v>
      </c>
      <c r="H26" s="1468">
        <v>0</v>
      </c>
      <c r="I26" s="189">
        <f t="shared" si="7"/>
        <v>109912</v>
      </c>
      <c r="J26" s="231" t="s">
        <v>1265</v>
      </c>
    </row>
    <row r="27" spans="1:20" s="81" customFormat="1" ht="19.899999999999999" customHeight="1" x14ac:dyDescent="0.2">
      <c r="A27" s="683" t="s">
        <v>63</v>
      </c>
      <c r="B27" s="684">
        <v>1678</v>
      </c>
      <c r="C27" s="684">
        <v>7883</v>
      </c>
      <c r="D27" s="684">
        <v>26829</v>
      </c>
      <c r="E27" s="684">
        <v>69473</v>
      </c>
      <c r="F27" s="684">
        <v>88260</v>
      </c>
      <c r="G27" s="684">
        <v>9359</v>
      </c>
      <c r="H27" s="1469">
        <v>0</v>
      </c>
      <c r="I27" s="192">
        <f t="shared" si="7"/>
        <v>203482</v>
      </c>
      <c r="J27" s="685" t="s">
        <v>64</v>
      </c>
    </row>
  </sheetData>
  <mergeCells count="14">
    <mergeCell ref="A1:J1"/>
    <mergeCell ref="A2:J2"/>
    <mergeCell ref="A3:J3"/>
    <mergeCell ref="B4:I4"/>
    <mergeCell ref="A5:A6"/>
    <mergeCell ref="B5:I5"/>
    <mergeCell ref="J5:J6"/>
    <mergeCell ref="M19:M20"/>
    <mergeCell ref="M21:M22"/>
    <mergeCell ref="M9:M10"/>
    <mergeCell ref="M11:M12"/>
    <mergeCell ref="M13:M14"/>
    <mergeCell ref="M15:M16"/>
    <mergeCell ref="M17:M18"/>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ADBC-D93E-4D78-B8F8-17C6104AB8BF}">
  <sheetPr>
    <tabColor rgb="FFC0000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1051</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835</v>
      </c>
    </row>
    <row r="3" spans="1:13" ht="21" customHeight="1" x14ac:dyDescent="0.2">
      <c r="A3" s="1647" t="s">
        <v>1583</v>
      </c>
      <c r="B3" s="1647"/>
      <c r="C3" s="1647"/>
      <c r="D3" s="1647"/>
      <c r="E3" s="1647"/>
      <c r="F3" s="1647"/>
      <c r="G3" s="1647"/>
      <c r="H3" s="1647"/>
      <c r="I3" s="1647"/>
      <c r="J3" s="1647"/>
    </row>
    <row r="4" spans="1:13" x14ac:dyDescent="0.2">
      <c r="A4" s="34" t="s">
        <v>1824</v>
      </c>
      <c r="B4" s="1648"/>
      <c r="C4" s="1648"/>
      <c r="D4" s="1648"/>
      <c r="E4" s="1648"/>
      <c r="F4" s="1648"/>
      <c r="G4" s="1648"/>
      <c r="H4" s="1648"/>
      <c r="I4" s="1648"/>
      <c r="J4" s="23" t="s">
        <v>1825</v>
      </c>
    </row>
    <row r="5" spans="1:13" s="81" customFormat="1" ht="22.9" customHeight="1" x14ac:dyDescent="0.2">
      <c r="A5" s="1649" t="s">
        <v>1589</v>
      </c>
      <c r="B5" s="1651" t="s">
        <v>938</v>
      </c>
      <c r="C5" s="1651"/>
      <c r="D5" s="1651"/>
      <c r="E5" s="1651"/>
      <c r="F5" s="1651"/>
      <c r="G5" s="1651"/>
      <c r="H5" s="1651"/>
      <c r="I5" s="1651"/>
      <c r="J5" s="1652" t="s">
        <v>1128</v>
      </c>
    </row>
    <row r="6" spans="1:13" s="81"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G7" si="0">SUM(B8:B13)</f>
        <v>29306</v>
      </c>
      <c r="C7" s="136">
        <f t="shared" si="0"/>
        <v>70122</v>
      </c>
      <c r="D7" s="136">
        <f t="shared" si="0"/>
        <v>159864</v>
      </c>
      <c r="E7" s="136">
        <f t="shared" si="0"/>
        <v>313995</v>
      </c>
      <c r="F7" s="136">
        <f t="shared" si="0"/>
        <v>317346</v>
      </c>
      <c r="G7" s="136">
        <f t="shared" si="0"/>
        <v>177028</v>
      </c>
      <c r="H7" s="136">
        <f>SUM(H8:H13)</f>
        <v>128742</v>
      </c>
      <c r="I7" s="136">
        <f>SUM(I8:I13)</f>
        <v>1196403</v>
      </c>
      <c r="J7" s="101" t="s">
        <v>80</v>
      </c>
    </row>
    <row r="8" spans="1:13" s="81" customFormat="1" ht="19.899999999999999" customHeight="1" x14ac:dyDescent="0.2">
      <c r="A8" s="1045" t="s">
        <v>60</v>
      </c>
      <c r="B8" s="1046">
        <f t="shared" ref="B8:G13" si="1">B15+B22</f>
        <v>2127</v>
      </c>
      <c r="C8" s="1046">
        <f t="shared" si="1"/>
        <v>182</v>
      </c>
      <c r="D8" s="1046">
        <f t="shared" si="1"/>
        <v>155</v>
      </c>
      <c r="E8" s="1046">
        <f t="shared" si="1"/>
        <v>259</v>
      </c>
      <c r="F8" s="1046">
        <f t="shared" si="1"/>
        <v>253</v>
      </c>
      <c r="G8" s="1046">
        <f t="shared" si="1"/>
        <v>65</v>
      </c>
      <c r="H8" s="1046">
        <f t="shared" ref="H8:H13" si="2">H15+H22</f>
        <v>14</v>
      </c>
      <c r="I8" s="189">
        <f>SUM(B8:H8)</f>
        <v>3055</v>
      </c>
      <c r="J8" s="1047" t="s">
        <v>61</v>
      </c>
    </row>
    <row r="9" spans="1:13" s="81" customFormat="1" ht="19.899999999999999" customHeight="1" x14ac:dyDescent="0.2">
      <c r="A9" s="1048" t="s">
        <v>1262</v>
      </c>
      <c r="B9" s="1049">
        <f t="shared" si="1"/>
        <v>5204</v>
      </c>
      <c r="C9" s="1049">
        <f t="shared" si="1"/>
        <v>2641</v>
      </c>
      <c r="D9" s="1049">
        <f t="shared" si="1"/>
        <v>2937</v>
      </c>
      <c r="E9" s="1049">
        <f t="shared" si="1"/>
        <v>4552</v>
      </c>
      <c r="F9" s="1049">
        <f t="shared" si="1"/>
        <v>4435</v>
      </c>
      <c r="G9" s="1049">
        <f t="shared" si="1"/>
        <v>1310</v>
      </c>
      <c r="H9" s="1049">
        <f t="shared" si="2"/>
        <v>35334</v>
      </c>
      <c r="I9" s="176">
        <f t="shared" ref="I9:I13" si="3">SUM(B9:H9)</f>
        <v>56413</v>
      </c>
      <c r="J9" s="1050" t="s">
        <v>1261</v>
      </c>
    </row>
    <row r="10" spans="1:13" s="81" customFormat="1" ht="19.899999999999999" customHeight="1" x14ac:dyDescent="0.2">
      <c r="A10" s="1045" t="s">
        <v>73</v>
      </c>
      <c r="B10" s="1046">
        <f t="shared" si="1"/>
        <v>2734</v>
      </c>
      <c r="C10" s="1046">
        <f t="shared" si="1"/>
        <v>5458</v>
      </c>
      <c r="D10" s="1046">
        <f t="shared" si="1"/>
        <v>12151</v>
      </c>
      <c r="E10" s="1046">
        <f t="shared" si="1"/>
        <v>23753</v>
      </c>
      <c r="F10" s="1046">
        <f t="shared" si="1"/>
        <v>22704</v>
      </c>
      <c r="G10" s="1046">
        <f>G17+G24</f>
        <v>10071</v>
      </c>
      <c r="H10" s="1046">
        <f t="shared" si="2"/>
        <v>93394</v>
      </c>
      <c r="I10" s="189">
        <f t="shared" si="3"/>
        <v>170265</v>
      </c>
      <c r="J10" s="1047" t="s">
        <v>1257</v>
      </c>
    </row>
    <row r="11" spans="1:13" s="81" customFormat="1" ht="19.899999999999999" customHeight="1" x14ac:dyDescent="0.2">
      <c r="A11" s="1048" t="s">
        <v>1264</v>
      </c>
      <c r="B11" s="1049">
        <f t="shared" si="1"/>
        <v>4924</v>
      </c>
      <c r="C11" s="1049">
        <f t="shared" si="1"/>
        <v>8593</v>
      </c>
      <c r="D11" s="1049">
        <f t="shared" si="1"/>
        <v>22426</v>
      </c>
      <c r="E11" s="1049">
        <f t="shared" si="1"/>
        <v>49219</v>
      </c>
      <c r="F11" s="1049">
        <f t="shared" si="1"/>
        <v>50773</v>
      </c>
      <c r="G11" s="1049">
        <f t="shared" si="1"/>
        <v>74127</v>
      </c>
      <c r="H11" s="1470">
        <f t="shared" si="2"/>
        <v>0</v>
      </c>
      <c r="I11" s="176">
        <f t="shared" si="3"/>
        <v>210062</v>
      </c>
      <c r="J11" s="1050" t="s">
        <v>1263</v>
      </c>
    </row>
    <row r="12" spans="1:13" s="81" customFormat="1" ht="19.899999999999999" customHeight="1" x14ac:dyDescent="0.2">
      <c r="A12" s="1045" t="s">
        <v>1266</v>
      </c>
      <c r="B12" s="1046">
        <f t="shared" si="1"/>
        <v>5466</v>
      </c>
      <c r="C12" s="1046">
        <f t="shared" si="1"/>
        <v>17413</v>
      </c>
      <c r="D12" s="1046">
        <f t="shared" si="1"/>
        <v>34372</v>
      </c>
      <c r="E12" s="1046">
        <f t="shared" si="1"/>
        <v>62533</v>
      </c>
      <c r="F12" s="1046">
        <f t="shared" si="1"/>
        <v>73812</v>
      </c>
      <c r="G12" s="1046">
        <f t="shared" si="1"/>
        <v>67500</v>
      </c>
      <c r="H12" s="1471">
        <f t="shared" si="2"/>
        <v>0</v>
      </c>
      <c r="I12" s="189">
        <f t="shared" si="3"/>
        <v>261096</v>
      </c>
      <c r="J12" s="1047" t="s">
        <v>1265</v>
      </c>
    </row>
    <row r="13" spans="1:13" s="81" customFormat="1" ht="19.899999999999999" customHeight="1" x14ac:dyDescent="0.2">
      <c r="A13" s="1048" t="s">
        <v>63</v>
      </c>
      <c r="B13" s="1049">
        <f t="shared" si="1"/>
        <v>8851</v>
      </c>
      <c r="C13" s="1049">
        <f t="shared" si="1"/>
        <v>35835</v>
      </c>
      <c r="D13" s="1049">
        <f t="shared" si="1"/>
        <v>87823</v>
      </c>
      <c r="E13" s="1049">
        <f t="shared" si="1"/>
        <v>173679</v>
      </c>
      <c r="F13" s="1049">
        <f t="shared" si="1"/>
        <v>165369</v>
      </c>
      <c r="G13" s="1049">
        <f t="shared" si="1"/>
        <v>23955</v>
      </c>
      <c r="H13" s="1470">
        <f t="shared" si="2"/>
        <v>0</v>
      </c>
      <c r="I13" s="176">
        <f t="shared" si="3"/>
        <v>495512</v>
      </c>
      <c r="J13" s="1050" t="s">
        <v>64</v>
      </c>
    </row>
    <row r="14" spans="1:13" s="83" customFormat="1" ht="19.899999999999999" customHeight="1" x14ac:dyDescent="0.2">
      <c r="A14" s="167" t="s">
        <v>1467</v>
      </c>
      <c r="B14" s="135">
        <f t="shared" ref="B14:H14" si="4">SUM(B15:B20)</f>
        <v>16152</v>
      </c>
      <c r="C14" s="135">
        <f t="shared" si="4"/>
        <v>40914</v>
      </c>
      <c r="D14" s="135">
        <f t="shared" si="4"/>
        <v>89346</v>
      </c>
      <c r="E14" s="135">
        <f t="shared" si="4"/>
        <v>162371</v>
      </c>
      <c r="F14" s="135">
        <f t="shared" si="4"/>
        <v>147995</v>
      </c>
      <c r="G14" s="135">
        <f t="shared" si="4"/>
        <v>90053</v>
      </c>
      <c r="H14" s="135">
        <f t="shared" si="4"/>
        <v>65823</v>
      </c>
      <c r="I14" s="135">
        <f>SUM(I15:I20)</f>
        <v>612654</v>
      </c>
      <c r="J14" s="168" t="s">
        <v>75</v>
      </c>
    </row>
    <row r="15" spans="1:13" s="81" customFormat="1" ht="19.899999999999999" customHeight="1" x14ac:dyDescent="0.2">
      <c r="A15" s="229" t="s">
        <v>60</v>
      </c>
      <c r="B15" s="234">
        <v>467</v>
      </c>
      <c r="C15" s="234">
        <v>91</v>
      </c>
      <c r="D15" s="234">
        <v>116</v>
      </c>
      <c r="E15" s="234">
        <v>217</v>
      </c>
      <c r="F15" s="234">
        <v>218</v>
      </c>
      <c r="G15" s="234">
        <v>55</v>
      </c>
      <c r="H15" s="234">
        <v>6</v>
      </c>
      <c r="I15" s="189">
        <f t="shared" ref="I15:I20" si="5">SUM(B15:H15)</f>
        <v>1170</v>
      </c>
      <c r="J15" s="231" t="s">
        <v>61</v>
      </c>
    </row>
    <row r="16" spans="1:13" s="81" customFormat="1" ht="19.899999999999999" customHeight="1" x14ac:dyDescent="0.2">
      <c r="A16" s="230" t="s">
        <v>1262</v>
      </c>
      <c r="B16" s="235">
        <v>2593</v>
      </c>
      <c r="C16" s="235">
        <v>1209</v>
      </c>
      <c r="D16" s="235">
        <v>1721</v>
      </c>
      <c r="E16" s="235">
        <v>2821</v>
      </c>
      <c r="F16" s="235">
        <v>3098</v>
      </c>
      <c r="G16" s="235">
        <v>1105</v>
      </c>
      <c r="H16" s="235">
        <v>18155</v>
      </c>
      <c r="I16" s="176">
        <f t="shared" si="5"/>
        <v>30702</v>
      </c>
      <c r="J16" s="232" t="s">
        <v>1261</v>
      </c>
    </row>
    <row r="17" spans="1:10" s="81" customFormat="1" ht="19.899999999999999" customHeight="1" x14ac:dyDescent="0.2">
      <c r="A17" s="229" t="s">
        <v>73</v>
      </c>
      <c r="B17" s="234">
        <v>1304</v>
      </c>
      <c r="C17" s="234">
        <v>2196</v>
      </c>
      <c r="D17" s="234">
        <v>3723</v>
      </c>
      <c r="E17" s="234">
        <v>6267</v>
      </c>
      <c r="F17" s="234">
        <v>6184</v>
      </c>
      <c r="G17" s="234">
        <v>5471</v>
      </c>
      <c r="H17" s="234">
        <v>47662</v>
      </c>
      <c r="I17" s="189">
        <f t="shared" si="5"/>
        <v>72807</v>
      </c>
      <c r="J17" s="231" t="s">
        <v>1257</v>
      </c>
    </row>
    <row r="18" spans="1:10" s="81" customFormat="1" ht="19.899999999999999" customHeight="1" x14ac:dyDescent="0.2">
      <c r="A18" s="230" t="s">
        <v>1264</v>
      </c>
      <c r="B18" s="235">
        <v>2405</v>
      </c>
      <c r="C18" s="235">
        <v>4150</v>
      </c>
      <c r="D18" s="235">
        <v>10000</v>
      </c>
      <c r="E18" s="235">
        <v>20269</v>
      </c>
      <c r="F18" s="235">
        <v>21727</v>
      </c>
      <c r="G18" s="235">
        <v>38972</v>
      </c>
      <c r="H18" s="235" t="s">
        <v>16</v>
      </c>
      <c r="I18" s="176">
        <f t="shared" si="5"/>
        <v>97523</v>
      </c>
      <c r="J18" s="232" t="s">
        <v>1263</v>
      </c>
    </row>
    <row r="19" spans="1:10" s="81" customFormat="1" ht="19.899999999999999" customHeight="1" x14ac:dyDescent="0.2">
      <c r="A19" s="229" t="s">
        <v>1266</v>
      </c>
      <c r="B19" s="234">
        <v>2803</v>
      </c>
      <c r="C19" s="234">
        <v>8811</v>
      </c>
      <c r="D19" s="234">
        <v>17514</v>
      </c>
      <c r="E19" s="234">
        <v>31625</v>
      </c>
      <c r="F19" s="234">
        <v>35017</v>
      </c>
      <c r="G19" s="234">
        <v>33024</v>
      </c>
      <c r="H19" s="234" t="s">
        <v>16</v>
      </c>
      <c r="I19" s="189">
        <f t="shared" si="5"/>
        <v>128794</v>
      </c>
      <c r="J19" s="231" t="s">
        <v>1265</v>
      </c>
    </row>
    <row r="20" spans="1:10" s="81" customFormat="1" ht="19.899999999999999" customHeight="1" x14ac:dyDescent="0.2">
      <c r="A20" s="230" t="s">
        <v>63</v>
      </c>
      <c r="B20" s="235">
        <v>6580</v>
      </c>
      <c r="C20" s="235">
        <v>24457</v>
      </c>
      <c r="D20" s="235">
        <v>56272</v>
      </c>
      <c r="E20" s="235">
        <v>101172</v>
      </c>
      <c r="F20" s="235">
        <v>81751</v>
      </c>
      <c r="G20" s="235">
        <v>11426</v>
      </c>
      <c r="H20" s="235" t="s">
        <v>16</v>
      </c>
      <c r="I20" s="176">
        <f t="shared" si="5"/>
        <v>281658</v>
      </c>
      <c r="J20" s="232" t="s">
        <v>64</v>
      </c>
    </row>
    <row r="21" spans="1:10" s="83" customFormat="1" ht="19.899999999999999" customHeight="1" x14ac:dyDescent="0.2">
      <c r="A21" s="167" t="s">
        <v>1471</v>
      </c>
      <c r="B21" s="135">
        <f t="shared" ref="B21:H21" si="6">SUM(B22:B27)</f>
        <v>13154</v>
      </c>
      <c r="C21" s="135">
        <f t="shared" si="6"/>
        <v>29208</v>
      </c>
      <c r="D21" s="135">
        <f t="shared" si="6"/>
        <v>70518</v>
      </c>
      <c r="E21" s="135">
        <f t="shared" si="6"/>
        <v>151624</v>
      </c>
      <c r="F21" s="135">
        <f t="shared" si="6"/>
        <v>169351</v>
      </c>
      <c r="G21" s="135">
        <f t="shared" si="6"/>
        <v>86975</v>
      </c>
      <c r="H21" s="135">
        <f t="shared" si="6"/>
        <v>62919</v>
      </c>
      <c r="I21" s="135">
        <f>SUM(I22:I27)</f>
        <v>583749</v>
      </c>
      <c r="J21" s="168" t="s">
        <v>1201</v>
      </c>
    </row>
    <row r="22" spans="1:10" s="81" customFormat="1" ht="19.899999999999999" customHeight="1" x14ac:dyDescent="0.2">
      <c r="A22" s="229" t="s">
        <v>60</v>
      </c>
      <c r="B22" s="234">
        <v>1660</v>
      </c>
      <c r="C22" s="234">
        <v>91</v>
      </c>
      <c r="D22" s="234">
        <v>39</v>
      </c>
      <c r="E22" s="234">
        <v>42</v>
      </c>
      <c r="F22" s="234">
        <v>35</v>
      </c>
      <c r="G22" s="234">
        <v>10</v>
      </c>
      <c r="H22" s="234">
        <v>8</v>
      </c>
      <c r="I22" s="189">
        <f t="shared" ref="I22:I27" si="7">SUM(B22:H22)</f>
        <v>1885</v>
      </c>
      <c r="J22" s="231" t="s">
        <v>61</v>
      </c>
    </row>
    <row r="23" spans="1:10" s="81" customFormat="1" ht="19.899999999999999" customHeight="1" x14ac:dyDescent="0.2">
      <c r="A23" s="230" t="s">
        <v>1262</v>
      </c>
      <c r="B23" s="235">
        <v>2611</v>
      </c>
      <c r="C23" s="235">
        <v>1432</v>
      </c>
      <c r="D23" s="235">
        <v>1216</v>
      </c>
      <c r="E23" s="235">
        <v>1731</v>
      </c>
      <c r="F23" s="235">
        <v>1337</v>
      </c>
      <c r="G23" s="235">
        <v>205</v>
      </c>
      <c r="H23" s="235">
        <v>17179</v>
      </c>
      <c r="I23" s="176">
        <f t="shared" si="7"/>
        <v>25711</v>
      </c>
      <c r="J23" s="232" t="s">
        <v>1261</v>
      </c>
    </row>
    <row r="24" spans="1:10" s="81" customFormat="1" ht="19.899999999999999" customHeight="1" x14ac:dyDescent="0.2">
      <c r="A24" s="229" t="s">
        <v>73</v>
      </c>
      <c r="B24" s="234">
        <v>1430</v>
      </c>
      <c r="C24" s="234">
        <v>3262</v>
      </c>
      <c r="D24" s="234">
        <v>8428</v>
      </c>
      <c r="E24" s="234">
        <v>17486</v>
      </c>
      <c r="F24" s="234">
        <v>16520</v>
      </c>
      <c r="G24" s="234">
        <v>4600</v>
      </c>
      <c r="H24" s="234">
        <v>45732</v>
      </c>
      <c r="I24" s="189">
        <f t="shared" si="7"/>
        <v>97458</v>
      </c>
      <c r="J24" s="231" t="s">
        <v>1257</v>
      </c>
    </row>
    <row r="25" spans="1:10" s="81" customFormat="1" ht="19.899999999999999" customHeight="1" x14ac:dyDescent="0.2">
      <c r="A25" s="230" t="s">
        <v>1264</v>
      </c>
      <c r="B25" s="235">
        <v>2519</v>
      </c>
      <c r="C25" s="235">
        <v>4443</v>
      </c>
      <c r="D25" s="235">
        <v>12426</v>
      </c>
      <c r="E25" s="235">
        <v>28950</v>
      </c>
      <c r="F25" s="235">
        <v>29046</v>
      </c>
      <c r="G25" s="235">
        <v>35155</v>
      </c>
      <c r="H25" s="235" t="s">
        <v>16</v>
      </c>
      <c r="I25" s="176">
        <f t="shared" si="7"/>
        <v>112539</v>
      </c>
      <c r="J25" s="232" t="s">
        <v>1263</v>
      </c>
    </row>
    <row r="26" spans="1:10" s="81" customFormat="1" ht="19.899999999999999" customHeight="1" x14ac:dyDescent="0.2">
      <c r="A26" s="229" t="s">
        <v>1266</v>
      </c>
      <c r="B26" s="234">
        <v>2663</v>
      </c>
      <c r="C26" s="234">
        <v>8602</v>
      </c>
      <c r="D26" s="234">
        <v>16858</v>
      </c>
      <c r="E26" s="234">
        <v>30908</v>
      </c>
      <c r="F26" s="234">
        <v>38795</v>
      </c>
      <c r="G26" s="234">
        <v>34476</v>
      </c>
      <c r="H26" s="234" t="s">
        <v>16</v>
      </c>
      <c r="I26" s="189">
        <f t="shared" si="7"/>
        <v>132302</v>
      </c>
      <c r="J26" s="231" t="s">
        <v>1265</v>
      </c>
    </row>
    <row r="27" spans="1:10" s="81" customFormat="1" ht="19.899999999999999" customHeight="1" x14ac:dyDescent="0.2">
      <c r="A27" s="683" t="s">
        <v>63</v>
      </c>
      <c r="B27" s="684">
        <v>2271</v>
      </c>
      <c r="C27" s="684">
        <v>11378</v>
      </c>
      <c r="D27" s="684">
        <v>31551</v>
      </c>
      <c r="E27" s="684">
        <v>72507</v>
      </c>
      <c r="F27" s="684">
        <v>83618</v>
      </c>
      <c r="G27" s="684">
        <v>12529</v>
      </c>
      <c r="H27" s="684" t="s">
        <v>16</v>
      </c>
      <c r="I27" s="192">
        <f t="shared" si="7"/>
        <v>213854</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E031-8704-4DB0-9940-F783D0EBBDEC}">
  <sheetPr>
    <tabColor rgb="FFC00000"/>
    <pageSetUpPr fitToPage="1"/>
  </sheetPr>
  <dimension ref="A1:J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0" ht="21" customHeight="1" x14ac:dyDescent="0.25">
      <c r="A1" s="1645" t="s">
        <v>1415</v>
      </c>
      <c r="B1" s="1645"/>
      <c r="C1" s="1645"/>
      <c r="D1" s="1645"/>
      <c r="E1" s="1645"/>
      <c r="F1" s="1645"/>
      <c r="G1" s="1645"/>
      <c r="H1" s="1645"/>
      <c r="I1" s="1645"/>
      <c r="J1" s="1645"/>
    </row>
    <row r="2" spans="1:10" ht="21" customHeight="1" x14ac:dyDescent="0.2">
      <c r="A2" s="1646" t="s">
        <v>929</v>
      </c>
      <c r="B2" s="1646"/>
      <c r="C2" s="1646"/>
      <c r="D2" s="1646"/>
      <c r="E2" s="1646"/>
      <c r="F2" s="1646"/>
      <c r="G2" s="1646"/>
      <c r="H2" s="1646"/>
      <c r="I2" s="1646"/>
      <c r="J2" s="1646"/>
    </row>
    <row r="3" spans="1:10" ht="21" customHeight="1" x14ac:dyDescent="0.2">
      <c r="A3" s="1647" t="s">
        <v>1582</v>
      </c>
      <c r="B3" s="1647"/>
      <c r="C3" s="1647"/>
      <c r="D3" s="1647"/>
      <c r="E3" s="1647"/>
      <c r="F3" s="1647"/>
      <c r="G3" s="1647"/>
      <c r="H3" s="1647"/>
      <c r="I3" s="1647"/>
      <c r="J3" s="1647"/>
    </row>
    <row r="4" spans="1:10" x14ac:dyDescent="0.2">
      <c r="A4" s="34" t="s">
        <v>829</v>
      </c>
      <c r="B4" s="1648"/>
      <c r="C4" s="1648"/>
      <c r="D4" s="1648"/>
      <c r="E4" s="1648"/>
      <c r="F4" s="1648"/>
      <c r="G4" s="1648"/>
      <c r="H4" s="1648"/>
      <c r="I4" s="1648"/>
      <c r="J4" s="23" t="s">
        <v>1826</v>
      </c>
    </row>
    <row r="5" spans="1:10" s="81" customFormat="1" ht="22.9" customHeight="1" x14ac:dyDescent="0.2">
      <c r="A5" s="1649" t="s">
        <v>1589</v>
      </c>
      <c r="B5" s="1651" t="s">
        <v>938</v>
      </c>
      <c r="C5" s="1651"/>
      <c r="D5" s="1651"/>
      <c r="E5" s="1651"/>
      <c r="F5" s="1651"/>
      <c r="G5" s="1651"/>
      <c r="H5" s="1651"/>
      <c r="I5" s="1651"/>
      <c r="J5" s="1652" t="s">
        <v>1128</v>
      </c>
    </row>
    <row r="6" spans="1:10" s="81" customFormat="1" ht="27" customHeight="1" x14ac:dyDescent="0.2">
      <c r="A6" s="1650"/>
      <c r="B6" s="606" t="s">
        <v>5</v>
      </c>
      <c r="C6" s="610" t="s">
        <v>6</v>
      </c>
      <c r="D6" s="610" t="s">
        <v>7</v>
      </c>
      <c r="E6" s="610" t="s">
        <v>8</v>
      </c>
      <c r="F6" s="610" t="s">
        <v>9</v>
      </c>
      <c r="G6" s="610" t="s">
        <v>10</v>
      </c>
      <c r="H6" s="610" t="s">
        <v>775</v>
      </c>
      <c r="I6" s="402" t="s">
        <v>1753</v>
      </c>
      <c r="J6" s="1653"/>
    </row>
    <row r="7" spans="1:10" s="83" customFormat="1" ht="19.899999999999999" customHeight="1" x14ac:dyDescent="0.2">
      <c r="A7" s="100" t="s">
        <v>1220</v>
      </c>
      <c r="B7" s="136">
        <f t="shared" ref="B7:G7" si="0">SUM(B8:B13)</f>
        <v>12829</v>
      </c>
      <c r="C7" s="136">
        <f t="shared" si="0"/>
        <v>19920</v>
      </c>
      <c r="D7" s="136">
        <f t="shared" si="0"/>
        <v>27784</v>
      </c>
      <c r="E7" s="136">
        <f t="shared" si="0"/>
        <v>37750</v>
      </c>
      <c r="F7" s="136">
        <f t="shared" si="0"/>
        <v>50392</v>
      </c>
      <c r="G7" s="136">
        <f t="shared" si="0"/>
        <v>59811</v>
      </c>
      <c r="H7" s="136">
        <f>SUM(H8:H13)</f>
        <v>37770</v>
      </c>
      <c r="I7" s="136">
        <f>SUM(I8:I13)</f>
        <v>246256</v>
      </c>
      <c r="J7" s="101" t="s">
        <v>80</v>
      </c>
    </row>
    <row r="8" spans="1:10" s="81" customFormat="1" ht="19.899999999999999" customHeight="1" x14ac:dyDescent="0.2">
      <c r="A8" s="1045" t="s">
        <v>60</v>
      </c>
      <c r="B8" s="1046">
        <f t="shared" ref="B8:G13" si="1">B15+B22</f>
        <v>1943</v>
      </c>
      <c r="C8" s="1046">
        <f t="shared" si="1"/>
        <v>35</v>
      </c>
      <c r="D8" s="1046">
        <f t="shared" si="1"/>
        <v>5</v>
      </c>
      <c r="E8" s="1046">
        <f t="shared" si="1"/>
        <v>4</v>
      </c>
      <c r="F8" s="1046">
        <f t="shared" si="1"/>
        <v>4</v>
      </c>
      <c r="G8" s="1471">
        <f t="shared" si="1"/>
        <v>0</v>
      </c>
      <c r="H8" s="1471">
        <f t="shared" ref="H8:H13" si="2">H15+H22</f>
        <v>0</v>
      </c>
      <c r="I8" s="189">
        <f>SUM(B8:H8)</f>
        <v>1991</v>
      </c>
      <c r="J8" s="1047" t="s">
        <v>61</v>
      </c>
    </row>
    <row r="9" spans="1:10" s="81" customFormat="1" ht="19.899999999999999" customHeight="1" x14ac:dyDescent="0.2">
      <c r="A9" s="1048" t="s">
        <v>1262</v>
      </c>
      <c r="B9" s="1049">
        <f t="shared" si="1"/>
        <v>3482</v>
      </c>
      <c r="C9" s="1049">
        <f t="shared" si="1"/>
        <v>1562</v>
      </c>
      <c r="D9" s="1049">
        <f t="shared" si="1"/>
        <v>714</v>
      </c>
      <c r="E9" s="1049">
        <f t="shared" si="1"/>
        <v>502</v>
      </c>
      <c r="F9" s="1049">
        <f t="shared" si="1"/>
        <v>437</v>
      </c>
      <c r="G9" s="1049">
        <f t="shared" si="1"/>
        <v>322</v>
      </c>
      <c r="H9" s="1049">
        <f t="shared" si="2"/>
        <v>15377</v>
      </c>
      <c r="I9" s="176">
        <f t="shared" ref="I9:I13" si="3">SUM(B9:H9)</f>
        <v>22396</v>
      </c>
      <c r="J9" s="1050" t="s">
        <v>1261</v>
      </c>
    </row>
    <row r="10" spans="1:10" s="81" customFormat="1" ht="19.899999999999999" customHeight="1" x14ac:dyDescent="0.2">
      <c r="A10" s="1045" t="s">
        <v>73</v>
      </c>
      <c r="B10" s="1046">
        <f t="shared" si="1"/>
        <v>1373</v>
      </c>
      <c r="C10" s="1046">
        <f t="shared" si="1"/>
        <v>1586</v>
      </c>
      <c r="D10" s="1046">
        <f t="shared" si="1"/>
        <v>1467</v>
      </c>
      <c r="E10" s="1046">
        <f t="shared" si="1"/>
        <v>1415</v>
      </c>
      <c r="F10" s="1046">
        <f t="shared" si="1"/>
        <v>1188</v>
      </c>
      <c r="G10" s="1046">
        <f>G17+G24</f>
        <v>2647</v>
      </c>
      <c r="H10" s="1046">
        <f t="shared" si="2"/>
        <v>22393</v>
      </c>
      <c r="I10" s="189">
        <f t="shared" si="3"/>
        <v>32069</v>
      </c>
      <c r="J10" s="1047" t="s">
        <v>1257</v>
      </c>
    </row>
    <row r="11" spans="1:10" s="81" customFormat="1" ht="19.899999999999999" customHeight="1" x14ac:dyDescent="0.2">
      <c r="A11" s="1048" t="s">
        <v>1264</v>
      </c>
      <c r="B11" s="1049">
        <f t="shared" si="1"/>
        <v>2190</v>
      </c>
      <c r="C11" s="1049">
        <f t="shared" si="1"/>
        <v>1420</v>
      </c>
      <c r="D11" s="1049">
        <f t="shared" si="1"/>
        <v>1563</v>
      </c>
      <c r="E11" s="1049">
        <f t="shared" si="1"/>
        <v>2251</v>
      </c>
      <c r="F11" s="1049">
        <f t="shared" si="1"/>
        <v>2595</v>
      </c>
      <c r="G11" s="1049">
        <f t="shared" si="1"/>
        <v>24428</v>
      </c>
      <c r="H11" s="1470">
        <f t="shared" si="2"/>
        <v>0</v>
      </c>
      <c r="I11" s="176">
        <f t="shared" si="3"/>
        <v>34447</v>
      </c>
      <c r="J11" s="1050" t="s">
        <v>1263</v>
      </c>
    </row>
    <row r="12" spans="1:10" s="81" customFormat="1" ht="19.899999999999999" customHeight="1" x14ac:dyDescent="0.2">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row>
    <row r="13" spans="1:10" s="81" customFormat="1" ht="19.899999999999999" customHeight="1" x14ac:dyDescent="0.2">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row>
    <row r="14" spans="1:10" s="83" customFormat="1" ht="19.899999999999999" customHeight="1" x14ac:dyDescent="0.2">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row>
    <row r="15" spans="1:10" s="81" customFormat="1" ht="19.899999999999999" customHeight="1" x14ac:dyDescent="0.2">
      <c r="A15" s="229" t="s">
        <v>60</v>
      </c>
      <c r="B15" s="234">
        <v>399</v>
      </c>
      <c r="C15" s="234">
        <v>17</v>
      </c>
      <c r="D15" s="234">
        <v>4</v>
      </c>
      <c r="E15" s="234">
        <v>2</v>
      </c>
      <c r="F15" s="234">
        <v>3</v>
      </c>
      <c r="G15" s="234" t="s">
        <v>16</v>
      </c>
      <c r="H15" s="234" t="s">
        <v>16</v>
      </c>
      <c r="I15" s="189">
        <f t="shared" ref="I15:I20" si="5">SUM(B15:H15)</f>
        <v>425</v>
      </c>
      <c r="J15" s="231" t="s">
        <v>61</v>
      </c>
    </row>
    <row r="16" spans="1:10" s="81" customFormat="1" ht="19.899999999999999" customHeight="1" x14ac:dyDescent="0.2">
      <c r="A16" s="230" t="s">
        <v>1262</v>
      </c>
      <c r="B16" s="235">
        <v>1439</v>
      </c>
      <c r="C16" s="235">
        <v>386</v>
      </c>
      <c r="D16" s="235">
        <v>231</v>
      </c>
      <c r="E16" s="235">
        <v>165</v>
      </c>
      <c r="F16" s="235">
        <v>215</v>
      </c>
      <c r="G16" s="235">
        <v>196</v>
      </c>
      <c r="H16" s="235">
        <v>7900</v>
      </c>
      <c r="I16" s="176">
        <f t="shared" si="5"/>
        <v>10532</v>
      </c>
      <c r="J16" s="232" t="s">
        <v>1261</v>
      </c>
    </row>
    <row r="17" spans="1:10" s="81" customFormat="1" ht="19.899999999999999" customHeight="1" x14ac:dyDescent="0.2">
      <c r="A17" s="229" t="s">
        <v>73</v>
      </c>
      <c r="B17" s="234">
        <v>693</v>
      </c>
      <c r="C17" s="234">
        <v>638</v>
      </c>
      <c r="D17" s="234">
        <v>750</v>
      </c>
      <c r="E17" s="234">
        <v>741</v>
      </c>
      <c r="F17" s="234">
        <v>676</v>
      </c>
      <c r="G17" s="234">
        <v>1677</v>
      </c>
      <c r="H17" s="234">
        <v>11200</v>
      </c>
      <c r="I17" s="189">
        <f t="shared" si="5"/>
        <v>16375</v>
      </c>
      <c r="J17" s="231" t="s">
        <v>1257</v>
      </c>
    </row>
    <row r="18" spans="1:10" s="81" customFormat="1" ht="19.899999999999999" customHeight="1" x14ac:dyDescent="0.2">
      <c r="A18" s="230" t="s">
        <v>1264</v>
      </c>
      <c r="B18" s="235">
        <v>1092</v>
      </c>
      <c r="C18" s="235">
        <v>658</v>
      </c>
      <c r="D18" s="235">
        <v>749</v>
      </c>
      <c r="E18" s="235">
        <v>1291</v>
      </c>
      <c r="F18" s="235">
        <v>1434</v>
      </c>
      <c r="G18" s="235">
        <v>12907</v>
      </c>
      <c r="H18" s="235" t="s">
        <v>16</v>
      </c>
      <c r="I18" s="176">
        <f t="shared" si="5"/>
        <v>18131</v>
      </c>
      <c r="J18" s="232" t="s">
        <v>1263</v>
      </c>
    </row>
    <row r="19" spans="1:10" s="81" customFormat="1" ht="19.899999999999999" customHeight="1" x14ac:dyDescent="0.2">
      <c r="A19" s="229" t="s">
        <v>1266</v>
      </c>
      <c r="B19" s="234">
        <v>993</v>
      </c>
      <c r="C19" s="234">
        <v>2731</v>
      </c>
      <c r="D19" s="234">
        <v>3946</v>
      </c>
      <c r="E19" s="234">
        <v>5206</v>
      </c>
      <c r="F19" s="234">
        <v>7437</v>
      </c>
      <c r="G19" s="234">
        <v>10660</v>
      </c>
      <c r="H19" s="234" t="s">
        <v>16</v>
      </c>
      <c r="I19" s="189">
        <f t="shared" si="5"/>
        <v>30973</v>
      </c>
      <c r="J19" s="231" t="s">
        <v>1265</v>
      </c>
    </row>
    <row r="20" spans="1:10" s="81" customFormat="1" ht="19.899999999999999" customHeight="1" x14ac:dyDescent="0.2">
      <c r="A20" s="230" t="s">
        <v>63</v>
      </c>
      <c r="B20" s="235">
        <v>1363</v>
      </c>
      <c r="C20" s="235">
        <v>4485</v>
      </c>
      <c r="D20" s="235">
        <v>7234</v>
      </c>
      <c r="E20" s="235">
        <v>10012</v>
      </c>
      <c r="F20" s="235">
        <v>15028</v>
      </c>
      <c r="G20" s="235">
        <v>4854</v>
      </c>
      <c r="H20" s="235" t="s">
        <v>16</v>
      </c>
      <c r="I20" s="176">
        <f t="shared" si="5"/>
        <v>42976</v>
      </c>
      <c r="J20" s="232" t="s">
        <v>64</v>
      </c>
    </row>
    <row r="21" spans="1:10" s="83" customFormat="1" ht="19.899999999999999" customHeight="1" x14ac:dyDescent="0.2">
      <c r="A21" s="167" t="s">
        <v>1471</v>
      </c>
      <c r="B21" s="135">
        <f t="shared" ref="B21:H21" si="6">SUM(B22:B27)</f>
        <v>6850</v>
      </c>
      <c r="C21" s="135">
        <f t="shared" si="6"/>
        <v>11005</v>
      </c>
      <c r="D21" s="135">
        <f t="shared" si="6"/>
        <v>14870</v>
      </c>
      <c r="E21" s="135">
        <f t="shared" si="6"/>
        <v>20333</v>
      </c>
      <c r="F21" s="135">
        <f t="shared" si="6"/>
        <v>25599</v>
      </c>
      <c r="G21" s="135">
        <f t="shared" si="6"/>
        <v>29517</v>
      </c>
      <c r="H21" s="135">
        <f t="shared" si="6"/>
        <v>18670</v>
      </c>
      <c r="I21" s="135">
        <f>SUM(I22:I27)</f>
        <v>126844</v>
      </c>
      <c r="J21" s="168" t="s">
        <v>1201</v>
      </c>
    </row>
    <row r="22" spans="1:10" s="81" customFormat="1" ht="19.899999999999999" customHeight="1" x14ac:dyDescent="0.2">
      <c r="A22" s="229" t="s">
        <v>60</v>
      </c>
      <c r="B22" s="234">
        <v>1544</v>
      </c>
      <c r="C22" s="234">
        <v>18</v>
      </c>
      <c r="D22" s="234">
        <v>1</v>
      </c>
      <c r="E22" s="234">
        <v>2</v>
      </c>
      <c r="F22" s="234">
        <v>1</v>
      </c>
      <c r="G22" s="234" t="s">
        <v>16</v>
      </c>
      <c r="H22" s="234" t="s">
        <v>16</v>
      </c>
      <c r="I22" s="189">
        <f t="shared" ref="I22:I27" si="7">SUM(B22:H22)</f>
        <v>1566</v>
      </c>
      <c r="J22" s="231" t="s">
        <v>61</v>
      </c>
    </row>
    <row r="23" spans="1:10" s="81" customFormat="1" ht="19.899999999999999" customHeight="1" x14ac:dyDescent="0.2">
      <c r="A23" s="230" t="s">
        <v>1262</v>
      </c>
      <c r="B23" s="235">
        <v>2043</v>
      </c>
      <c r="C23" s="235">
        <v>1176</v>
      </c>
      <c r="D23" s="235">
        <v>483</v>
      </c>
      <c r="E23" s="235">
        <v>337</v>
      </c>
      <c r="F23" s="235">
        <v>222</v>
      </c>
      <c r="G23" s="235">
        <v>126</v>
      </c>
      <c r="H23" s="235">
        <v>7477</v>
      </c>
      <c r="I23" s="176">
        <f t="shared" si="7"/>
        <v>11864</v>
      </c>
      <c r="J23" s="232" t="s">
        <v>1261</v>
      </c>
    </row>
    <row r="24" spans="1:10" s="81" customFormat="1" ht="19.899999999999999" customHeight="1" x14ac:dyDescent="0.2">
      <c r="A24" s="229" t="s">
        <v>73</v>
      </c>
      <c r="B24" s="234">
        <v>680</v>
      </c>
      <c r="C24" s="234">
        <v>948</v>
      </c>
      <c r="D24" s="234">
        <v>717</v>
      </c>
      <c r="E24" s="234">
        <v>674</v>
      </c>
      <c r="F24" s="234">
        <v>512</v>
      </c>
      <c r="G24" s="234">
        <v>970</v>
      </c>
      <c r="H24" s="234">
        <v>11193</v>
      </c>
      <c r="I24" s="189">
        <f t="shared" si="7"/>
        <v>15694</v>
      </c>
      <c r="J24" s="231" t="s">
        <v>1257</v>
      </c>
    </row>
    <row r="25" spans="1:10" s="81" customFormat="1" ht="19.899999999999999" customHeight="1" x14ac:dyDescent="0.2">
      <c r="A25" s="230" t="s">
        <v>1264</v>
      </c>
      <c r="B25" s="235">
        <v>1098</v>
      </c>
      <c r="C25" s="235">
        <v>762</v>
      </c>
      <c r="D25" s="235">
        <v>814</v>
      </c>
      <c r="E25" s="235">
        <v>960</v>
      </c>
      <c r="F25" s="235">
        <v>1161</v>
      </c>
      <c r="G25" s="235">
        <v>11521</v>
      </c>
      <c r="H25" s="235" t="s">
        <v>16</v>
      </c>
      <c r="I25" s="176">
        <f t="shared" si="7"/>
        <v>16316</v>
      </c>
      <c r="J25" s="232" t="s">
        <v>1263</v>
      </c>
    </row>
    <row r="26" spans="1:10" s="81" customFormat="1" ht="19.899999999999999" customHeight="1" x14ac:dyDescent="0.2">
      <c r="A26" s="229" t="s">
        <v>1266</v>
      </c>
      <c r="B26" s="234">
        <v>729</v>
      </c>
      <c r="C26" s="234">
        <v>3993</v>
      </c>
      <c r="D26" s="234">
        <v>5729</v>
      </c>
      <c r="E26" s="234">
        <v>7814</v>
      </c>
      <c r="F26" s="234">
        <v>10581</v>
      </c>
      <c r="G26" s="234">
        <v>12143</v>
      </c>
      <c r="H26" s="234" t="s">
        <v>16</v>
      </c>
      <c r="I26" s="189">
        <f t="shared" si="7"/>
        <v>40989</v>
      </c>
      <c r="J26" s="231" t="s">
        <v>1265</v>
      </c>
    </row>
    <row r="27" spans="1:10" s="81" customFormat="1" ht="19.899999999999999" customHeight="1" x14ac:dyDescent="0.2">
      <c r="A27" s="683" t="s">
        <v>63</v>
      </c>
      <c r="B27" s="684">
        <v>756</v>
      </c>
      <c r="C27" s="684">
        <v>4108</v>
      </c>
      <c r="D27" s="684">
        <v>7126</v>
      </c>
      <c r="E27" s="684">
        <v>10546</v>
      </c>
      <c r="F27" s="684">
        <v>13122</v>
      </c>
      <c r="G27" s="684">
        <v>4757</v>
      </c>
      <c r="H27" s="684" t="s">
        <v>16</v>
      </c>
      <c r="I27" s="192">
        <f t="shared" si="7"/>
        <v>40415</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C7C9A-EB4C-4982-8E2B-D5313199110D}">
  <sheetPr>
    <tabColor rgb="FFC00000"/>
    <pageSetUpPr fitToPage="1"/>
  </sheetPr>
  <dimension ref="A1:M27"/>
  <sheetViews>
    <sheetView view="pageBreakPreview" zoomScale="60" zoomScaleNormal="100" workbookViewId="0">
      <selection activeCell="A90" sqref="A90"/>
    </sheetView>
  </sheetViews>
  <sheetFormatPr defaultColWidth="9.125" defaultRowHeight="12.75" x14ac:dyDescent="0.2"/>
  <cols>
    <col min="1" max="1" width="24.625" style="17" customWidth="1"/>
    <col min="2" max="9" width="10.625" style="17" customWidth="1"/>
    <col min="10" max="10" width="24.625" style="17" customWidth="1"/>
    <col min="11" max="16384" width="9.125" style="17"/>
  </cols>
  <sheetData>
    <row r="1" spans="1:13" ht="21" customHeight="1" x14ac:dyDescent="0.25">
      <c r="A1" s="1645" t="s">
        <v>1416</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row>
    <row r="3" spans="1:13" ht="21" customHeight="1" x14ac:dyDescent="0.2">
      <c r="A3" s="1647" t="s">
        <v>1759</v>
      </c>
      <c r="B3" s="1647"/>
      <c r="C3" s="1647"/>
      <c r="D3" s="1647"/>
      <c r="E3" s="1647"/>
      <c r="F3" s="1647"/>
      <c r="G3" s="1647"/>
      <c r="H3" s="1647"/>
      <c r="I3" s="1647"/>
      <c r="J3" s="1647"/>
      <c r="M3" s="17" t="s">
        <v>838</v>
      </c>
    </row>
    <row r="4" spans="1:13" x14ac:dyDescent="0.2">
      <c r="A4" s="34" t="s">
        <v>831</v>
      </c>
      <c r="B4" s="1648"/>
      <c r="C4" s="1648"/>
      <c r="D4" s="1648"/>
      <c r="E4" s="1648"/>
      <c r="F4" s="1648"/>
      <c r="G4" s="1648"/>
      <c r="H4" s="1648"/>
      <c r="I4" s="1648"/>
      <c r="J4" s="23" t="s">
        <v>832</v>
      </c>
    </row>
    <row r="5" spans="1:13" s="81" customFormat="1" ht="22.9" customHeight="1" x14ac:dyDescent="0.2">
      <c r="A5" s="1649" t="s">
        <v>1589</v>
      </c>
      <c r="B5" s="1651" t="s">
        <v>938</v>
      </c>
      <c r="C5" s="1651"/>
      <c r="D5" s="1651"/>
      <c r="E5" s="1651"/>
      <c r="F5" s="1651"/>
      <c r="G5" s="1651"/>
      <c r="H5" s="1651"/>
      <c r="I5" s="1651"/>
      <c r="J5" s="1652" t="s">
        <v>1128</v>
      </c>
    </row>
    <row r="6" spans="1:13" s="81"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G7" si="0">SUM(B8:B13)</f>
        <v>16477</v>
      </c>
      <c r="C7" s="136">
        <f t="shared" si="0"/>
        <v>50202</v>
      </c>
      <c r="D7" s="136">
        <f t="shared" si="0"/>
        <v>132080</v>
      </c>
      <c r="E7" s="136">
        <f t="shared" si="0"/>
        <v>276245</v>
      </c>
      <c r="F7" s="136">
        <f t="shared" si="0"/>
        <v>266954</v>
      </c>
      <c r="G7" s="136">
        <f t="shared" si="0"/>
        <v>117217</v>
      </c>
      <c r="H7" s="136">
        <f>SUM(H8:H13)</f>
        <v>90972</v>
      </c>
      <c r="I7" s="136">
        <f>SUM(I8:I13)</f>
        <v>950147</v>
      </c>
      <c r="J7" s="101" t="s">
        <v>80</v>
      </c>
    </row>
    <row r="8" spans="1:13" s="81" customFormat="1" ht="19.899999999999999" customHeight="1" x14ac:dyDescent="0.2">
      <c r="A8" s="1045" t="s">
        <v>60</v>
      </c>
      <c r="B8" s="1046">
        <f t="shared" ref="B8:G13" si="1">B15+B22</f>
        <v>184</v>
      </c>
      <c r="C8" s="1046">
        <f t="shared" si="1"/>
        <v>147</v>
      </c>
      <c r="D8" s="1046">
        <f t="shared" si="1"/>
        <v>150</v>
      </c>
      <c r="E8" s="1046">
        <f t="shared" si="1"/>
        <v>255</v>
      </c>
      <c r="F8" s="1046">
        <f t="shared" si="1"/>
        <v>249</v>
      </c>
      <c r="G8" s="1046">
        <f t="shared" si="1"/>
        <v>65</v>
      </c>
      <c r="H8" s="1046">
        <f t="shared" ref="H8:H13" si="2">H15+H22</f>
        <v>14</v>
      </c>
      <c r="I8" s="189">
        <f>SUM(B8:H8)</f>
        <v>1064</v>
      </c>
      <c r="J8" s="1047" t="s">
        <v>61</v>
      </c>
    </row>
    <row r="9" spans="1:13" s="81" customFormat="1" ht="19.899999999999999" customHeight="1" x14ac:dyDescent="0.2">
      <c r="A9" s="1048" t="s">
        <v>1262</v>
      </c>
      <c r="B9" s="1049">
        <f t="shared" si="1"/>
        <v>1722</v>
      </c>
      <c r="C9" s="1049">
        <f t="shared" si="1"/>
        <v>1079</v>
      </c>
      <c r="D9" s="1049">
        <f t="shared" si="1"/>
        <v>2223</v>
      </c>
      <c r="E9" s="1049">
        <f t="shared" si="1"/>
        <v>4050</v>
      </c>
      <c r="F9" s="1049">
        <f t="shared" si="1"/>
        <v>3998</v>
      </c>
      <c r="G9" s="1049">
        <f t="shared" si="1"/>
        <v>988</v>
      </c>
      <c r="H9" s="1049">
        <f t="shared" si="2"/>
        <v>19957</v>
      </c>
      <c r="I9" s="176">
        <f t="shared" ref="I9:I13" si="3">SUM(B9:H9)</f>
        <v>34017</v>
      </c>
      <c r="J9" s="1050" t="s">
        <v>1261</v>
      </c>
    </row>
    <row r="10" spans="1:13" s="81" customFormat="1" ht="19.899999999999999" customHeight="1" x14ac:dyDescent="0.2">
      <c r="A10" s="1045" t="s">
        <v>73</v>
      </c>
      <c r="B10" s="1046">
        <f t="shared" si="1"/>
        <v>1361</v>
      </c>
      <c r="C10" s="1046">
        <f t="shared" si="1"/>
        <v>3872</v>
      </c>
      <c r="D10" s="1046">
        <f t="shared" si="1"/>
        <v>10684</v>
      </c>
      <c r="E10" s="1046">
        <f t="shared" si="1"/>
        <v>22338</v>
      </c>
      <c r="F10" s="1046">
        <f t="shared" si="1"/>
        <v>21516</v>
      </c>
      <c r="G10" s="1046">
        <f>G17+G24</f>
        <v>7424</v>
      </c>
      <c r="H10" s="1046">
        <f t="shared" si="2"/>
        <v>71001</v>
      </c>
      <c r="I10" s="189">
        <f t="shared" si="3"/>
        <v>138196</v>
      </c>
      <c r="J10" s="1047" t="s">
        <v>1257</v>
      </c>
    </row>
    <row r="11" spans="1:13" s="81" customFormat="1" ht="19.899999999999999" customHeight="1" x14ac:dyDescent="0.2">
      <c r="A11" s="1048" t="s">
        <v>1264</v>
      </c>
      <c r="B11" s="1049">
        <f t="shared" si="1"/>
        <v>2734</v>
      </c>
      <c r="C11" s="1049">
        <f t="shared" si="1"/>
        <v>7173</v>
      </c>
      <c r="D11" s="1049">
        <f t="shared" si="1"/>
        <v>20863</v>
      </c>
      <c r="E11" s="1049">
        <f t="shared" si="1"/>
        <v>46968</v>
      </c>
      <c r="F11" s="1049">
        <f t="shared" si="1"/>
        <v>48178</v>
      </c>
      <c r="G11" s="1049">
        <f t="shared" si="1"/>
        <v>49699</v>
      </c>
      <c r="H11" s="1470">
        <f t="shared" si="2"/>
        <v>0</v>
      </c>
      <c r="I11" s="176">
        <f t="shared" si="3"/>
        <v>175615</v>
      </c>
      <c r="J11" s="1050" t="s">
        <v>1263</v>
      </c>
    </row>
    <row r="12" spans="1:13" s="81" customFormat="1" ht="19.899999999999999" customHeight="1" x14ac:dyDescent="0.2">
      <c r="A12" s="1045" t="s">
        <v>1266</v>
      </c>
      <c r="B12" s="1046">
        <f t="shared" si="1"/>
        <v>3744</v>
      </c>
      <c r="C12" s="1046">
        <f t="shared" si="1"/>
        <v>10689</v>
      </c>
      <c r="D12" s="1046">
        <f t="shared" si="1"/>
        <v>24697</v>
      </c>
      <c r="E12" s="1046">
        <f t="shared" si="1"/>
        <v>49513</v>
      </c>
      <c r="F12" s="1046">
        <f t="shared" si="1"/>
        <v>55794</v>
      </c>
      <c r="G12" s="1046">
        <f t="shared" si="1"/>
        <v>44697</v>
      </c>
      <c r="H12" s="1471">
        <f t="shared" si="2"/>
        <v>0</v>
      </c>
      <c r="I12" s="189">
        <f t="shared" si="3"/>
        <v>189134</v>
      </c>
      <c r="J12" s="1047" t="s">
        <v>1265</v>
      </c>
    </row>
    <row r="13" spans="1:13" s="81" customFormat="1" ht="19.899999999999999" customHeight="1" x14ac:dyDescent="0.2">
      <c r="A13" s="1048" t="s">
        <v>63</v>
      </c>
      <c r="B13" s="1049">
        <f t="shared" si="1"/>
        <v>6732</v>
      </c>
      <c r="C13" s="1049">
        <f t="shared" si="1"/>
        <v>27242</v>
      </c>
      <c r="D13" s="1049">
        <f t="shared" si="1"/>
        <v>73463</v>
      </c>
      <c r="E13" s="1049">
        <f t="shared" si="1"/>
        <v>153121</v>
      </c>
      <c r="F13" s="1049">
        <f t="shared" si="1"/>
        <v>137219</v>
      </c>
      <c r="G13" s="1049">
        <f t="shared" si="1"/>
        <v>14344</v>
      </c>
      <c r="H13" s="1470">
        <f t="shared" si="2"/>
        <v>0</v>
      </c>
      <c r="I13" s="176">
        <f t="shared" si="3"/>
        <v>412121</v>
      </c>
      <c r="J13" s="1050" t="s">
        <v>64</v>
      </c>
    </row>
    <row r="14" spans="1:13" s="83" customFormat="1" ht="19.899999999999999" customHeight="1" x14ac:dyDescent="0.2">
      <c r="A14" s="167" t="s">
        <v>1467</v>
      </c>
      <c r="B14" s="135">
        <f t="shared" ref="B14:H14" si="4">SUM(B15:B20)</f>
        <v>10173</v>
      </c>
      <c r="C14" s="135">
        <f t="shared" si="4"/>
        <v>31999</v>
      </c>
      <c r="D14" s="135">
        <f t="shared" si="4"/>
        <v>76432</v>
      </c>
      <c r="E14" s="135">
        <f t="shared" si="4"/>
        <v>144954</v>
      </c>
      <c r="F14" s="135">
        <f t="shared" si="4"/>
        <v>123202</v>
      </c>
      <c r="G14" s="135">
        <f t="shared" si="4"/>
        <v>59759</v>
      </c>
      <c r="H14" s="135">
        <f t="shared" si="4"/>
        <v>46723</v>
      </c>
      <c r="I14" s="135">
        <f>SUM(I15:I20)</f>
        <v>493242</v>
      </c>
      <c r="J14" s="168" t="s">
        <v>75</v>
      </c>
    </row>
    <row r="15" spans="1:13" s="81" customFormat="1" ht="19.899999999999999" customHeight="1" x14ac:dyDescent="0.2">
      <c r="A15" s="229" t="s">
        <v>60</v>
      </c>
      <c r="B15" s="234">
        <v>68</v>
      </c>
      <c r="C15" s="234">
        <v>74</v>
      </c>
      <c r="D15" s="234">
        <v>112</v>
      </c>
      <c r="E15" s="234">
        <v>215</v>
      </c>
      <c r="F15" s="234">
        <v>215</v>
      </c>
      <c r="G15" s="234">
        <v>55</v>
      </c>
      <c r="H15" s="234">
        <v>6</v>
      </c>
      <c r="I15" s="189">
        <f t="shared" ref="I15:I20" si="5">SUM(B15:H15)</f>
        <v>745</v>
      </c>
      <c r="J15" s="231" t="s">
        <v>61</v>
      </c>
    </row>
    <row r="16" spans="1:13" s="81" customFormat="1" ht="19.899999999999999" customHeight="1" x14ac:dyDescent="0.2">
      <c r="A16" s="230" t="s">
        <v>1262</v>
      </c>
      <c r="B16" s="235">
        <v>1154</v>
      </c>
      <c r="C16" s="235">
        <v>823</v>
      </c>
      <c r="D16" s="235">
        <v>1490</v>
      </c>
      <c r="E16" s="235">
        <v>2656</v>
      </c>
      <c r="F16" s="235">
        <v>2883</v>
      </c>
      <c r="G16" s="235">
        <v>909</v>
      </c>
      <c r="H16" s="235">
        <v>10255</v>
      </c>
      <c r="I16" s="176">
        <f t="shared" si="5"/>
        <v>20170</v>
      </c>
      <c r="J16" s="232" t="s">
        <v>1261</v>
      </c>
    </row>
    <row r="17" spans="1:10" s="81" customFormat="1" ht="19.899999999999999" customHeight="1" x14ac:dyDescent="0.2">
      <c r="A17" s="229" t="s">
        <v>73</v>
      </c>
      <c r="B17" s="234">
        <v>611</v>
      </c>
      <c r="C17" s="234">
        <v>1558</v>
      </c>
      <c r="D17" s="234">
        <v>2973</v>
      </c>
      <c r="E17" s="234">
        <v>5526</v>
      </c>
      <c r="F17" s="234">
        <v>5508</v>
      </c>
      <c r="G17" s="234">
        <v>3794</v>
      </c>
      <c r="H17" s="234">
        <v>36462</v>
      </c>
      <c r="I17" s="189">
        <f t="shared" si="5"/>
        <v>56432</v>
      </c>
      <c r="J17" s="231" t="s">
        <v>1257</v>
      </c>
    </row>
    <row r="18" spans="1:10" s="81" customFormat="1" ht="19.899999999999999" customHeight="1" x14ac:dyDescent="0.2">
      <c r="A18" s="230" t="s">
        <v>1264</v>
      </c>
      <c r="B18" s="235">
        <v>1313</v>
      </c>
      <c r="C18" s="235">
        <v>3492</v>
      </c>
      <c r="D18" s="235">
        <v>9251</v>
      </c>
      <c r="E18" s="235">
        <v>18978</v>
      </c>
      <c r="F18" s="235">
        <v>20293</v>
      </c>
      <c r="G18" s="235">
        <v>26065</v>
      </c>
      <c r="H18" s="235" t="s">
        <v>16</v>
      </c>
      <c r="I18" s="176">
        <f t="shared" si="5"/>
        <v>79392</v>
      </c>
      <c r="J18" s="232" t="s">
        <v>1263</v>
      </c>
    </row>
    <row r="19" spans="1:10" s="81" customFormat="1" ht="19.899999999999999" customHeight="1" x14ac:dyDescent="0.2">
      <c r="A19" s="229" t="s">
        <v>1266</v>
      </c>
      <c r="B19" s="234">
        <v>1810</v>
      </c>
      <c r="C19" s="234">
        <v>6080</v>
      </c>
      <c r="D19" s="234">
        <v>13568</v>
      </c>
      <c r="E19" s="234">
        <v>26419</v>
      </c>
      <c r="F19" s="234">
        <v>27580</v>
      </c>
      <c r="G19" s="234">
        <v>22364</v>
      </c>
      <c r="H19" s="234" t="s">
        <v>16</v>
      </c>
      <c r="I19" s="189">
        <f t="shared" si="5"/>
        <v>97821</v>
      </c>
      <c r="J19" s="231" t="s">
        <v>1265</v>
      </c>
    </row>
    <row r="20" spans="1:10" s="81" customFormat="1" ht="19.899999999999999" customHeight="1" x14ac:dyDescent="0.2">
      <c r="A20" s="230" t="s">
        <v>63</v>
      </c>
      <c r="B20" s="235">
        <v>5217</v>
      </c>
      <c r="C20" s="235">
        <v>19972</v>
      </c>
      <c r="D20" s="235">
        <v>49038</v>
      </c>
      <c r="E20" s="235">
        <v>91160</v>
      </c>
      <c r="F20" s="235">
        <v>66723</v>
      </c>
      <c r="G20" s="235">
        <v>6572</v>
      </c>
      <c r="H20" s="235" t="s">
        <v>16</v>
      </c>
      <c r="I20" s="176">
        <f t="shared" si="5"/>
        <v>238682</v>
      </c>
      <c r="J20" s="232" t="s">
        <v>64</v>
      </c>
    </row>
    <row r="21" spans="1:10" s="83" customFormat="1" ht="19.899999999999999" customHeight="1" x14ac:dyDescent="0.2">
      <c r="A21" s="167" t="s">
        <v>1471</v>
      </c>
      <c r="B21" s="135">
        <f t="shared" ref="B21:H21" si="6">SUM(B22:B27)</f>
        <v>6304</v>
      </c>
      <c r="C21" s="135">
        <f t="shared" si="6"/>
        <v>18203</v>
      </c>
      <c r="D21" s="135">
        <f t="shared" si="6"/>
        <v>55648</v>
      </c>
      <c r="E21" s="135">
        <f t="shared" si="6"/>
        <v>131291</v>
      </c>
      <c r="F21" s="135">
        <f t="shared" si="6"/>
        <v>143752</v>
      </c>
      <c r="G21" s="135">
        <f t="shared" si="6"/>
        <v>57458</v>
      </c>
      <c r="H21" s="135">
        <f t="shared" si="6"/>
        <v>44249</v>
      </c>
      <c r="I21" s="135">
        <f>SUM(I22:I27)</f>
        <v>456905</v>
      </c>
      <c r="J21" s="168" t="s">
        <v>1201</v>
      </c>
    </row>
    <row r="22" spans="1:10" s="81" customFormat="1" ht="19.899999999999999" customHeight="1" x14ac:dyDescent="0.2">
      <c r="A22" s="229" t="s">
        <v>60</v>
      </c>
      <c r="B22" s="234">
        <v>116</v>
      </c>
      <c r="C22" s="234">
        <v>73</v>
      </c>
      <c r="D22" s="234">
        <v>38</v>
      </c>
      <c r="E22" s="234">
        <v>40</v>
      </c>
      <c r="F22" s="234">
        <v>34</v>
      </c>
      <c r="G22" s="234">
        <v>10</v>
      </c>
      <c r="H22" s="234">
        <v>8</v>
      </c>
      <c r="I22" s="189">
        <f t="shared" ref="I22:I27" si="7">SUM(B22:H22)</f>
        <v>319</v>
      </c>
      <c r="J22" s="231" t="s">
        <v>61</v>
      </c>
    </row>
    <row r="23" spans="1:10" s="81" customFormat="1" ht="19.899999999999999" customHeight="1" x14ac:dyDescent="0.2">
      <c r="A23" s="230" t="s">
        <v>1262</v>
      </c>
      <c r="B23" s="235">
        <v>568</v>
      </c>
      <c r="C23" s="235">
        <v>256</v>
      </c>
      <c r="D23" s="235">
        <v>733</v>
      </c>
      <c r="E23" s="235">
        <v>1394</v>
      </c>
      <c r="F23" s="235">
        <v>1115</v>
      </c>
      <c r="G23" s="235">
        <v>79</v>
      </c>
      <c r="H23" s="235">
        <v>9702</v>
      </c>
      <c r="I23" s="176">
        <f t="shared" si="7"/>
        <v>13847</v>
      </c>
      <c r="J23" s="232" t="s">
        <v>1261</v>
      </c>
    </row>
    <row r="24" spans="1:10" s="81" customFormat="1" ht="19.899999999999999" customHeight="1" x14ac:dyDescent="0.2">
      <c r="A24" s="229" t="s">
        <v>73</v>
      </c>
      <c r="B24" s="234">
        <v>750</v>
      </c>
      <c r="C24" s="234">
        <v>2314</v>
      </c>
      <c r="D24" s="234">
        <v>7711</v>
      </c>
      <c r="E24" s="234">
        <v>16812</v>
      </c>
      <c r="F24" s="234">
        <v>16008</v>
      </c>
      <c r="G24" s="234">
        <v>3630</v>
      </c>
      <c r="H24" s="234">
        <v>34539</v>
      </c>
      <c r="I24" s="189">
        <f t="shared" si="7"/>
        <v>81764</v>
      </c>
      <c r="J24" s="231" t="s">
        <v>1257</v>
      </c>
    </row>
    <row r="25" spans="1:10" s="81" customFormat="1" ht="19.899999999999999" customHeight="1" x14ac:dyDescent="0.2">
      <c r="A25" s="230" t="s">
        <v>1264</v>
      </c>
      <c r="B25" s="235">
        <v>1421</v>
      </c>
      <c r="C25" s="235">
        <v>3681</v>
      </c>
      <c r="D25" s="235">
        <v>11612</v>
      </c>
      <c r="E25" s="235">
        <v>27990</v>
      </c>
      <c r="F25" s="235">
        <v>27885</v>
      </c>
      <c r="G25" s="235">
        <v>23634</v>
      </c>
      <c r="H25" s="235" t="s">
        <v>16</v>
      </c>
      <c r="I25" s="176">
        <f t="shared" si="7"/>
        <v>96223</v>
      </c>
      <c r="J25" s="232" t="s">
        <v>1263</v>
      </c>
    </row>
    <row r="26" spans="1:10" s="81" customFormat="1" ht="19.899999999999999" customHeight="1" x14ac:dyDescent="0.2">
      <c r="A26" s="229" t="s">
        <v>1266</v>
      </c>
      <c r="B26" s="234">
        <v>1934</v>
      </c>
      <c r="C26" s="234">
        <v>4609</v>
      </c>
      <c r="D26" s="234">
        <v>11129</v>
      </c>
      <c r="E26" s="234">
        <v>23094</v>
      </c>
      <c r="F26" s="234">
        <v>28214</v>
      </c>
      <c r="G26" s="234">
        <v>22333</v>
      </c>
      <c r="H26" s="234" t="s">
        <v>16</v>
      </c>
      <c r="I26" s="189">
        <f t="shared" si="7"/>
        <v>91313</v>
      </c>
      <c r="J26" s="231" t="s">
        <v>1265</v>
      </c>
    </row>
    <row r="27" spans="1:10" s="81" customFormat="1" ht="19.899999999999999" customHeight="1" x14ac:dyDescent="0.2">
      <c r="A27" s="683" t="s">
        <v>63</v>
      </c>
      <c r="B27" s="684">
        <v>1515</v>
      </c>
      <c r="C27" s="684">
        <v>7270</v>
      </c>
      <c r="D27" s="684">
        <v>24425</v>
      </c>
      <c r="E27" s="684">
        <v>61961</v>
      </c>
      <c r="F27" s="684">
        <v>70496</v>
      </c>
      <c r="G27" s="684">
        <v>7772</v>
      </c>
      <c r="H27" s="684" t="s">
        <v>16</v>
      </c>
      <c r="I27" s="192">
        <f t="shared" si="7"/>
        <v>173439</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7445-5BD7-44F8-ABE2-0BD265F18D0D}">
  <sheetPr>
    <tabColor rgb="FFC00000"/>
    <pageSetUpPr fitToPage="1"/>
  </sheetPr>
  <dimension ref="A1:L27"/>
  <sheetViews>
    <sheetView view="pageBreakPreview" topLeftCell="A19" zoomScale="130" zoomScaleNormal="100" zoomScaleSheetLayoutView="130" workbookViewId="0">
      <selection activeCell="A90" sqref="A90"/>
    </sheetView>
  </sheetViews>
  <sheetFormatPr defaultColWidth="9.125" defaultRowHeight="12.75" x14ac:dyDescent="0.2"/>
  <cols>
    <col min="1" max="1" width="25.625" style="17" customWidth="1"/>
    <col min="2" max="7" width="12.375" style="17" customWidth="1"/>
    <col min="8" max="8" width="10.625" style="17" customWidth="1"/>
    <col min="9" max="9" width="25.625" style="17" customWidth="1"/>
    <col min="10" max="16384" width="9.125" style="17"/>
  </cols>
  <sheetData>
    <row r="1" spans="1:12" ht="21" customHeight="1" x14ac:dyDescent="0.25">
      <c r="A1" s="1645" t="s">
        <v>1269</v>
      </c>
      <c r="B1" s="1645"/>
      <c r="C1" s="1645"/>
      <c r="D1" s="1645"/>
      <c r="E1" s="1645"/>
      <c r="F1" s="1645"/>
      <c r="G1" s="1645"/>
      <c r="H1" s="1645"/>
      <c r="I1" s="1645"/>
    </row>
    <row r="2" spans="1:12" ht="21" customHeight="1" x14ac:dyDescent="0.2">
      <c r="A2" s="1646" t="s">
        <v>929</v>
      </c>
      <c r="B2" s="1646"/>
      <c r="C2" s="1646"/>
      <c r="D2" s="1646"/>
      <c r="E2" s="1646"/>
      <c r="F2" s="1646"/>
      <c r="G2" s="1646"/>
      <c r="H2" s="1646"/>
      <c r="I2" s="1646"/>
      <c r="L2" s="17" t="s">
        <v>840</v>
      </c>
    </row>
    <row r="3" spans="1:12" ht="21" customHeight="1" x14ac:dyDescent="0.2">
      <c r="A3" s="1647" t="s">
        <v>1937</v>
      </c>
      <c r="B3" s="1647"/>
      <c r="C3" s="1647"/>
      <c r="D3" s="1647"/>
      <c r="E3" s="1647"/>
      <c r="F3" s="1647"/>
      <c r="G3" s="1647"/>
      <c r="H3" s="1647"/>
      <c r="I3" s="1647"/>
    </row>
    <row r="4" spans="1:12" x14ac:dyDescent="0.2">
      <c r="A4" s="34" t="s">
        <v>833</v>
      </c>
      <c r="B4" s="1648"/>
      <c r="C4" s="1648"/>
      <c r="D4" s="1648"/>
      <c r="E4" s="1648"/>
      <c r="F4" s="1648"/>
      <c r="G4" s="1648"/>
      <c r="H4" s="1648"/>
      <c r="I4" s="23" t="s">
        <v>1198</v>
      </c>
    </row>
    <row r="5" spans="1:12" s="81" customFormat="1" ht="22.9" customHeight="1" x14ac:dyDescent="0.2">
      <c r="A5" s="1649" t="s">
        <v>1589</v>
      </c>
      <c r="B5" s="1651" t="s">
        <v>938</v>
      </c>
      <c r="C5" s="1651"/>
      <c r="D5" s="1651"/>
      <c r="E5" s="1651"/>
      <c r="F5" s="1651"/>
      <c r="G5" s="1651"/>
      <c r="H5" s="1651"/>
      <c r="I5" s="1652" t="s">
        <v>1128</v>
      </c>
    </row>
    <row r="6" spans="1:12" s="81" customFormat="1" ht="27" customHeight="1" x14ac:dyDescent="0.2">
      <c r="A6" s="1650"/>
      <c r="B6" s="606" t="s">
        <v>5</v>
      </c>
      <c r="C6" s="610" t="s">
        <v>6</v>
      </c>
      <c r="D6" s="610" t="s">
        <v>7</v>
      </c>
      <c r="E6" s="610" t="s">
        <v>8</v>
      </c>
      <c r="F6" s="610" t="s">
        <v>9</v>
      </c>
      <c r="G6" s="610" t="s">
        <v>10</v>
      </c>
      <c r="H6" s="402" t="s">
        <v>1753</v>
      </c>
      <c r="I6" s="1653"/>
    </row>
    <row r="7" spans="1:12" s="83" customFormat="1" ht="19.899999999999999" customHeight="1" x14ac:dyDescent="0.2">
      <c r="A7" s="100" t="s">
        <v>1220</v>
      </c>
      <c r="B7" s="136">
        <f t="shared" ref="B7:G7" si="0">SUM(B8:B13)</f>
        <v>5417</v>
      </c>
      <c r="C7" s="136">
        <f t="shared" si="0"/>
        <v>42519</v>
      </c>
      <c r="D7" s="136">
        <f t="shared" si="0"/>
        <v>165109</v>
      </c>
      <c r="E7" s="136">
        <f t="shared" si="0"/>
        <v>418686</v>
      </c>
      <c r="F7" s="136">
        <f t="shared" si="0"/>
        <v>570879</v>
      </c>
      <c r="G7" s="136">
        <f t="shared" si="0"/>
        <v>123690</v>
      </c>
      <c r="H7" s="136">
        <f>SUM(H8:H13)</f>
        <v>1326300</v>
      </c>
      <c r="I7" s="101" t="s">
        <v>80</v>
      </c>
    </row>
    <row r="8" spans="1:12" s="81" customFormat="1" ht="19.899999999999999" customHeight="1" x14ac:dyDescent="0.2">
      <c r="A8" s="1045" t="s">
        <v>60</v>
      </c>
      <c r="B8" s="1046">
        <f t="shared" ref="B8:G13" si="1">B15+B22</f>
        <v>111</v>
      </c>
      <c r="C8" s="1046">
        <f t="shared" si="1"/>
        <v>536</v>
      </c>
      <c r="D8" s="1046">
        <f t="shared" si="1"/>
        <v>2448</v>
      </c>
      <c r="E8" s="1046">
        <f t="shared" si="1"/>
        <v>6022</v>
      </c>
      <c r="F8" s="1046">
        <f t="shared" si="1"/>
        <v>6122</v>
      </c>
      <c r="G8" s="1046">
        <f t="shared" si="1"/>
        <v>1117</v>
      </c>
      <c r="H8" s="189">
        <f t="shared" ref="H8:H13" si="2">SUM(B8:G8)</f>
        <v>16356</v>
      </c>
      <c r="I8" s="1047" t="s">
        <v>61</v>
      </c>
    </row>
    <row r="9" spans="1:12" s="81" customFormat="1" ht="19.899999999999999" customHeight="1" x14ac:dyDescent="0.2">
      <c r="A9" s="1048" t="s">
        <v>1262</v>
      </c>
      <c r="B9" s="1049">
        <f t="shared" si="1"/>
        <v>898</v>
      </c>
      <c r="C9" s="1049">
        <f t="shared" si="1"/>
        <v>4629</v>
      </c>
      <c r="D9" s="1049">
        <f t="shared" si="1"/>
        <v>22219</v>
      </c>
      <c r="E9" s="1049">
        <f t="shared" si="1"/>
        <v>51460</v>
      </c>
      <c r="F9" s="1049">
        <f t="shared" si="1"/>
        <v>68591</v>
      </c>
      <c r="G9" s="1049">
        <f t="shared" si="1"/>
        <v>16785</v>
      </c>
      <c r="H9" s="176">
        <f t="shared" si="2"/>
        <v>164582</v>
      </c>
      <c r="I9" s="1050" t="s">
        <v>1261</v>
      </c>
    </row>
    <row r="10" spans="1:12" s="81" customFormat="1" ht="19.899999999999999" customHeight="1" x14ac:dyDescent="0.2">
      <c r="A10" s="1045" t="s">
        <v>73</v>
      </c>
      <c r="B10" s="1046">
        <f t="shared" si="1"/>
        <v>773</v>
      </c>
      <c r="C10" s="1046">
        <f t="shared" si="1"/>
        <v>7518</v>
      </c>
      <c r="D10" s="1046">
        <f t="shared" si="1"/>
        <v>32559</v>
      </c>
      <c r="E10" s="1046">
        <f t="shared" si="1"/>
        <v>85186</v>
      </c>
      <c r="F10" s="1046">
        <f t="shared" si="1"/>
        <v>107198</v>
      </c>
      <c r="G10" s="1046">
        <f>G17+G24</f>
        <v>27286</v>
      </c>
      <c r="H10" s="189">
        <f t="shared" si="2"/>
        <v>260520</v>
      </c>
      <c r="I10" s="1047" t="s">
        <v>1257</v>
      </c>
    </row>
    <row r="11" spans="1:12" s="81" customFormat="1" ht="19.899999999999999" customHeight="1" x14ac:dyDescent="0.2">
      <c r="A11" s="1048" t="s">
        <v>1264</v>
      </c>
      <c r="B11" s="1049">
        <f t="shared" si="1"/>
        <v>1130</v>
      </c>
      <c r="C11" s="1049">
        <f t="shared" si="1"/>
        <v>9237</v>
      </c>
      <c r="D11" s="1049">
        <f t="shared" si="1"/>
        <v>35354</v>
      </c>
      <c r="E11" s="1049">
        <f t="shared" si="1"/>
        <v>96894</v>
      </c>
      <c r="F11" s="1049">
        <f t="shared" si="1"/>
        <v>123402</v>
      </c>
      <c r="G11" s="1049">
        <f t="shared" si="1"/>
        <v>28244</v>
      </c>
      <c r="H11" s="176">
        <f t="shared" si="2"/>
        <v>294261</v>
      </c>
      <c r="I11" s="1050" t="s">
        <v>1263</v>
      </c>
    </row>
    <row r="12" spans="1:12" s="81" customFormat="1" ht="19.899999999999999" customHeight="1" x14ac:dyDescent="0.2">
      <c r="A12" s="1045" t="s">
        <v>1266</v>
      </c>
      <c r="B12" s="1046">
        <f t="shared" si="1"/>
        <v>1062</v>
      </c>
      <c r="C12" s="1046">
        <f t="shared" si="1"/>
        <v>11003</v>
      </c>
      <c r="D12" s="1046">
        <f t="shared" si="1"/>
        <v>41656</v>
      </c>
      <c r="E12" s="1046">
        <f t="shared" si="1"/>
        <v>100805</v>
      </c>
      <c r="F12" s="1046">
        <f t="shared" si="1"/>
        <v>136399</v>
      </c>
      <c r="G12" s="1046">
        <f t="shared" si="1"/>
        <v>30627</v>
      </c>
      <c r="H12" s="189">
        <f t="shared" si="2"/>
        <v>321552</v>
      </c>
      <c r="I12" s="1047" t="s">
        <v>1265</v>
      </c>
    </row>
    <row r="13" spans="1:12" s="81" customFormat="1" ht="19.899999999999999" customHeight="1" x14ac:dyDescent="0.2">
      <c r="A13" s="1048" t="s">
        <v>63</v>
      </c>
      <c r="B13" s="1049">
        <f t="shared" si="1"/>
        <v>1443</v>
      </c>
      <c r="C13" s="1049">
        <f t="shared" si="1"/>
        <v>9596</v>
      </c>
      <c r="D13" s="1049">
        <f t="shared" si="1"/>
        <v>30873</v>
      </c>
      <c r="E13" s="1049">
        <f t="shared" si="1"/>
        <v>78319</v>
      </c>
      <c r="F13" s="1049">
        <f t="shared" si="1"/>
        <v>129167</v>
      </c>
      <c r="G13" s="1049">
        <f t="shared" si="1"/>
        <v>19631</v>
      </c>
      <c r="H13" s="176">
        <f t="shared" si="2"/>
        <v>269029</v>
      </c>
      <c r="I13" s="1050" t="s">
        <v>64</v>
      </c>
    </row>
    <row r="14" spans="1:12" s="83" customFormat="1" ht="19.899999999999999" customHeight="1" x14ac:dyDescent="0.2">
      <c r="A14" s="167" t="s">
        <v>1467</v>
      </c>
      <c r="B14" s="135">
        <f t="shared" ref="B14:G14" si="3">SUM(B15:B20)</f>
        <v>5042</v>
      </c>
      <c r="C14" s="135">
        <f t="shared" si="3"/>
        <v>41311</v>
      </c>
      <c r="D14" s="135">
        <f t="shared" si="3"/>
        <v>159985</v>
      </c>
      <c r="E14" s="135">
        <f t="shared" si="3"/>
        <v>399684</v>
      </c>
      <c r="F14" s="135">
        <f t="shared" si="3"/>
        <v>531749</v>
      </c>
      <c r="G14" s="135">
        <f t="shared" si="3"/>
        <v>117804</v>
      </c>
      <c r="H14" s="135">
        <f>SUM(H15:H20)</f>
        <v>1255575</v>
      </c>
      <c r="I14" s="168" t="s">
        <v>75</v>
      </c>
    </row>
    <row r="15" spans="1:12" s="81" customFormat="1" ht="19.899999999999999" customHeight="1" x14ac:dyDescent="0.2">
      <c r="A15" s="229" t="s">
        <v>60</v>
      </c>
      <c r="B15" s="234">
        <v>109</v>
      </c>
      <c r="C15" s="234">
        <v>535</v>
      </c>
      <c r="D15" s="234">
        <v>2448</v>
      </c>
      <c r="E15" s="234">
        <v>6021</v>
      </c>
      <c r="F15" s="234">
        <v>6121</v>
      </c>
      <c r="G15" s="234">
        <v>1117</v>
      </c>
      <c r="H15" s="189">
        <f t="shared" ref="H15:H20" si="4">SUM(B15:G15)</f>
        <v>16351</v>
      </c>
      <c r="I15" s="231" t="s">
        <v>61</v>
      </c>
    </row>
    <row r="16" spans="1:12" s="81" customFormat="1" ht="19.899999999999999" customHeight="1" x14ac:dyDescent="0.2">
      <c r="A16" s="230" t="s">
        <v>1262</v>
      </c>
      <c r="B16" s="235">
        <v>875</v>
      </c>
      <c r="C16" s="235">
        <v>4616</v>
      </c>
      <c r="D16" s="235">
        <v>22183</v>
      </c>
      <c r="E16" s="235">
        <v>51247</v>
      </c>
      <c r="F16" s="235">
        <v>68371</v>
      </c>
      <c r="G16" s="235">
        <v>16737</v>
      </c>
      <c r="H16" s="176">
        <f t="shared" si="4"/>
        <v>164029</v>
      </c>
      <c r="I16" s="232" t="s">
        <v>1261</v>
      </c>
    </row>
    <row r="17" spans="1:9" s="81" customFormat="1" ht="19.899999999999999" customHeight="1" x14ac:dyDescent="0.2">
      <c r="A17" s="229" t="s">
        <v>73</v>
      </c>
      <c r="B17" s="234">
        <v>747</v>
      </c>
      <c r="C17" s="234">
        <v>7444</v>
      </c>
      <c r="D17" s="234">
        <v>32125</v>
      </c>
      <c r="E17" s="234">
        <v>83296</v>
      </c>
      <c r="F17" s="234">
        <v>103884</v>
      </c>
      <c r="G17" s="234">
        <v>26502</v>
      </c>
      <c r="H17" s="189">
        <f t="shared" si="4"/>
        <v>253998</v>
      </c>
      <c r="I17" s="231" t="s">
        <v>1257</v>
      </c>
    </row>
    <row r="18" spans="1:9" s="81" customFormat="1" ht="19.899999999999999" customHeight="1" x14ac:dyDescent="0.2">
      <c r="A18" s="230" t="s">
        <v>1264</v>
      </c>
      <c r="B18" s="235">
        <v>1069</v>
      </c>
      <c r="C18" s="235">
        <v>9073</v>
      </c>
      <c r="D18" s="235">
        <v>34463</v>
      </c>
      <c r="E18" s="235">
        <v>92285</v>
      </c>
      <c r="F18" s="235">
        <v>115498</v>
      </c>
      <c r="G18" s="235">
        <v>26795</v>
      </c>
      <c r="H18" s="176">
        <f t="shared" si="4"/>
        <v>279183</v>
      </c>
      <c r="I18" s="232" t="s">
        <v>1263</v>
      </c>
    </row>
    <row r="19" spans="1:9" s="81" customFormat="1" ht="19.899999999999999" customHeight="1" x14ac:dyDescent="0.2">
      <c r="A19" s="229" t="s">
        <v>1266</v>
      </c>
      <c r="B19" s="234">
        <v>961</v>
      </c>
      <c r="C19" s="234">
        <v>10659</v>
      </c>
      <c r="D19" s="234">
        <v>40293</v>
      </c>
      <c r="E19" s="234">
        <v>96023</v>
      </c>
      <c r="F19" s="234">
        <v>126458</v>
      </c>
      <c r="G19" s="234">
        <v>28585</v>
      </c>
      <c r="H19" s="189">
        <f t="shared" si="4"/>
        <v>302979</v>
      </c>
      <c r="I19" s="231" t="s">
        <v>1265</v>
      </c>
    </row>
    <row r="20" spans="1:9" s="81" customFormat="1" ht="19.899999999999999" customHeight="1" x14ac:dyDescent="0.2">
      <c r="A20" s="230" t="s">
        <v>63</v>
      </c>
      <c r="B20" s="235">
        <v>1281</v>
      </c>
      <c r="C20" s="235">
        <v>8984</v>
      </c>
      <c r="D20" s="235">
        <v>28473</v>
      </c>
      <c r="E20" s="235">
        <v>70812</v>
      </c>
      <c r="F20" s="235">
        <v>111417</v>
      </c>
      <c r="G20" s="235">
        <v>18068</v>
      </c>
      <c r="H20" s="176">
        <f t="shared" si="4"/>
        <v>239035</v>
      </c>
      <c r="I20" s="232" t="s">
        <v>64</v>
      </c>
    </row>
    <row r="21" spans="1:9" s="83" customFormat="1" ht="19.899999999999999" customHeight="1" x14ac:dyDescent="0.2">
      <c r="A21" s="167" t="s">
        <v>1471</v>
      </c>
      <c r="B21" s="135">
        <f t="shared" ref="B21:G21" si="5">SUM(B22:B27)</f>
        <v>375</v>
      </c>
      <c r="C21" s="135">
        <f t="shared" si="5"/>
        <v>1208</v>
      </c>
      <c r="D21" s="135">
        <f t="shared" si="5"/>
        <v>5124</v>
      </c>
      <c r="E21" s="135">
        <f t="shared" si="5"/>
        <v>19002</v>
      </c>
      <c r="F21" s="135">
        <f t="shared" si="5"/>
        <v>39130</v>
      </c>
      <c r="G21" s="135">
        <f t="shared" si="5"/>
        <v>5886</v>
      </c>
      <c r="H21" s="135">
        <f>SUM(H22:H27)</f>
        <v>70725</v>
      </c>
      <c r="I21" s="168" t="s">
        <v>1201</v>
      </c>
    </row>
    <row r="22" spans="1:9" s="81" customFormat="1" ht="19.899999999999999" customHeight="1" x14ac:dyDescent="0.2">
      <c r="A22" s="229" t="s">
        <v>60</v>
      </c>
      <c r="B22" s="234">
        <v>2</v>
      </c>
      <c r="C22" s="234">
        <v>1</v>
      </c>
      <c r="D22" s="234" t="s">
        <v>16</v>
      </c>
      <c r="E22" s="234">
        <v>1</v>
      </c>
      <c r="F22" s="234">
        <v>1</v>
      </c>
      <c r="G22" s="234" t="s">
        <v>16</v>
      </c>
      <c r="H22" s="189">
        <f t="shared" ref="H22:H27" si="6">SUM(B22:G22)</f>
        <v>5</v>
      </c>
      <c r="I22" s="231" t="s">
        <v>61</v>
      </c>
    </row>
    <row r="23" spans="1:9" s="81" customFormat="1" ht="19.899999999999999" customHeight="1" x14ac:dyDescent="0.2">
      <c r="A23" s="230" t="s">
        <v>1262</v>
      </c>
      <c r="B23" s="235">
        <v>23</v>
      </c>
      <c r="C23" s="235">
        <v>13</v>
      </c>
      <c r="D23" s="235">
        <v>36</v>
      </c>
      <c r="E23" s="235">
        <v>213</v>
      </c>
      <c r="F23" s="235">
        <v>220</v>
      </c>
      <c r="G23" s="235">
        <v>48</v>
      </c>
      <c r="H23" s="176">
        <f t="shared" si="6"/>
        <v>553</v>
      </c>
      <c r="I23" s="232" t="s">
        <v>1261</v>
      </c>
    </row>
    <row r="24" spans="1:9" s="81" customFormat="1" ht="19.899999999999999" customHeight="1" x14ac:dyDescent="0.2">
      <c r="A24" s="229" t="s">
        <v>73</v>
      </c>
      <c r="B24" s="234">
        <v>26</v>
      </c>
      <c r="C24" s="234">
        <v>74</v>
      </c>
      <c r="D24" s="234">
        <v>434</v>
      </c>
      <c r="E24" s="234">
        <v>1890</v>
      </c>
      <c r="F24" s="234">
        <v>3314</v>
      </c>
      <c r="G24" s="234">
        <v>784</v>
      </c>
      <c r="H24" s="189">
        <f t="shared" si="6"/>
        <v>6522</v>
      </c>
      <c r="I24" s="231" t="s">
        <v>1257</v>
      </c>
    </row>
    <row r="25" spans="1:9" s="81" customFormat="1" ht="19.899999999999999" customHeight="1" x14ac:dyDescent="0.2">
      <c r="A25" s="230" t="s">
        <v>1264</v>
      </c>
      <c r="B25" s="235">
        <v>61</v>
      </c>
      <c r="C25" s="235">
        <v>164</v>
      </c>
      <c r="D25" s="235">
        <v>891</v>
      </c>
      <c r="E25" s="235">
        <v>4609</v>
      </c>
      <c r="F25" s="235">
        <v>7904</v>
      </c>
      <c r="G25" s="235">
        <v>1449</v>
      </c>
      <c r="H25" s="176">
        <f t="shared" si="6"/>
        <v>15078</v>
      </c>
      <c r="I25" s="232" t="s">
        <v>1263</v>
      </c>
    </row>
    <row r="26" spans="1:9" s="81" customFormat="1" ht="19.899999999999999" customHeight="1" x14ac:dyDescent="0.2">
      <c r="A26" s="229" t="s">
        <v>1266</v>
      </c>
      <c r="B26" s="234">
        <v>101</v>
      </c>
      <c r="C26" s="234">
        <v>344</v>
      </c>
      <c r="D26" s="234">
        <v>1363</v>
      </c>
      <c r="E26" s="234">
        <v>4782</v>
      </c>
      <c r="F26" s="234">
        <v>9941</v>
      </c>
      <c r="G26" s="234">
        <v>2042</v>
      </c>
      <c r="H26" s="189">
        <f t="shared" si="6"/>
        <v>18573</v>
      </c>
      <c r="I26" s="231" t="s">
        <v>1265</v>
      </c>
    </row>
    <row r="27" spans="1:9" s="81" customFormat="1" ht="19.899999999999999" customHeight="1" x14ac:dyDescent="0.2">
      <c r="A27" s="683" t="s">
        <v>63</v>
      </c>
      <c r="B27" s="684">
        <v>162</v>
      </c>
      <c r="C27" s="684">
        <v>612</v>
      </c>
      <c r="D27" s="684">
        <v>2400</v>
      </c>
      <c r="E27" s="684">
        <v>7507</v>
      </c>
      <c r="F27" s="684">
        <v>17750</v>
      </c>
      <c r="G27" s="684">
        <v>1563</v>
      </c>
      <c r="H27" s="192">
        <f t="shared" si="6"/>
        <v>29994</v>
      </c>
      <c r="I27" s="685" t="s">
        <v>64</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EB5E-285C-445B-BFBF-7BADC21A3918}">
  <sheetPr>
    <tabColor rgb="FFC00000"/>
    <pageSetUpPr fitToPage="1"/>
  </sheetPr>
  <dimension ref="A1:M23"/>
  <sheetViews>
    <sheetView view="pageBreakPreview" zoomScale="60" zoomScaleNormal="100" workbookViewId="0">
      <selection activeCell="A90" sqref="A90"/>
    </sheetView>
  </sheetViews>
  <sheetFormatPr defaultColWidth="9.125" defaultRowHeight="12.75" x14ac:dyDescent="0.2"/>
  <cols>
    <col min="1" max="1" width="25.375" style="17" customWidth="1"/>
    <col min="2" max="9" width="10.625" style="17" customWidth="1"/>
    <col min="10" max="10" width="25.375" style="17" customWidth="1"/>
    <col min="11" max="16384" width="9.125" style="17"/>
  </cols>
  <sheetData>
    <row r="1" spans="1:13" ht="21" customHeight="1" x14ac:dyDescent="0.25">
      <c r="A1" s="1645" t="s">
        <v>1052</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842</v>
      </c>
    </row>
    <row r="3" spans="1:13" ht="21" customHeight="1" x14ac:dyDescent="0.2">
      <c r="A3" s="1647" t="s">
        <v>1581</v>
      </c>
      <c r="B3" s="1647"/>
      <c r="C3" s="1647"/>
      <c r="D3" s="1647"/>
      <c r="E3" s="1647"/>
      <c r="F3" s="1647"/>
      <c r="G3" s="1647"/>
      <c r="H3" s="1647"/>
      <c r="I3" s="1647"/>
      <c r="J3" s="1647"/>
    </row>
    <row r="4" spans="1:13" x14ac:dyDescent="0.2">
      <c r="A4" s="34" t="s">
        <v>834</v>
      </c>
      <c r="B4" s="1648"/>
      <c r="C4" s="1648"/>
      <c r="D4" s="1648"/>
      <c r="E4" s="1648"/>
      <c r="F4" s="1648"/>
      <c r="G4" s="1648"/>
      <c r="H4" s="1648"/>
      <c r="I4" s="1648"/>
      <c r="J4" s="23" t="s">
        <v>835</v>
      </c>
    </row>
    <row r="5" spans="1:13" s="12" customFormat="1" ht="22.9" customHeight="1" x14ac:dyDescent="0.2">
      <c r="A5" s="1649" t="s">
        <v>1589</v>
      </c>
      <c r="B5" s="1651" t="s">
        <v>938</v>
      </c>
      <c r="C5" s="1651"/>
      <c r="D5" s="1651"/>
      <c r="E5" s="1651"/>
      <c r="F5" s="1651"/>
      <c r="G5" s="1651"/>
      <c r="H5" s="1651"/>
      <c r="I5" s="1651"/>
      <c r="J5" s="1652" t="s">
        <v>1128</v>
      </c>
    </row>
    <row r="6" spans="1:13" s="12" customFormat="1" ht="27" customHeight="1" x14ac:dyDescent="0.2">
      <c r="A6" s="1650"/>
      <c r="B6" s="606" t="s">
        <v>5</v>
      </c>
      <c r="C6" s="610" t="s">
        <v>6</v>
      </c>
      <c r="D6" s="610" t="s">
        <v>7</v>
      </c>
      <c r="E6" s="610" t="s">
        <v>8</v>
      </c>
      <c r="F6" s="610" t="s">
        <v>9</v>
      </c>
      <c r="G6" s="610" t="s">
        <v>10</v>
      </c>
      <c r="H6" s="610" t="s">
        <v>775</v>
      </c>
      <c r="I6" s="402" t="s">
        <v>1753</v>
      </c>
      <c r="J6" s="1653"/>
    </row>
    <row r="7" spans="1:13" s="83" customFormat="1" ht="19.899999999999999" customHeight="1" x14ac:dyDescent="0.2">
      <c r="A7" s="100" t="s">
        <v>1220</v>
      </c>
      <c r="B7" s="136">
        <f t="shared" ref="B7:I7" si="0">SUM(B8:B12)</f>
        <v>3</v>
      </c>
      <c r="C7" s="136">
        <f t="shared" si="0"/>
        <v>90</v>
      </c>
      <c r="D7" s="136">
        <f t="shared" si="0"/>
        <v>283</v>
      </c>
      <c r="E7" s="136">
        <f t="shared" si="0"/>
        <v>1066</v>
      </c>
      <c r="F7" s="136">
        <f t="shared" si="0"/>
        <v>1158</v>
      </c>
      <c r="G7" s="136">
        <f t="shared" si="0"/>
        <v>243</v>
      </c>
      <c r="H7" s="136">
        <f t="shared" si="0"/>
        <v>6</v>
      </c>
      <c r="I7" s="136">
        <f t="shared" si="0"/>
        <v>2849</v>
      </c>
      <c r="J7" s="101" t="s">
        <v>80</v>
      </c>
    </row>
    <row r="8" spans="1:13" s="81" customFormat="1" ht="19.899999999999999" customHeight="1" x14ac:dyDescent="0.2">
      <c r="A8" s="1048" t="s">
        <v>1262</v>
      </c>
      <c r="B8" s="1049" t="str">
        <f t="shared" ref="B8:G8" si="1">B14</f>
        <v>0</v>
      </c>
      <c r="C8" s="1049">
        <f t="shared" si="1"/>
        <v>8</v>
      </c>
      <c r="D8" s="1049">
        <f t="shared" si="1"/>
        <v>9</v>
      </c>
      <c r="E8" s="1049">
        <f t="shared" si="1"/>
        <v>19</v>
      </c>
      <c r="F8" s="1049">
        <f t="shared" si="1"/>
        <v>12</v>
      </c>
      <c r="G8" s="1049">
        <f t="shared" si="1"/>
        <v>3</v>
      </c>
      <c r="H8" s="1049" t="str">
        <f>H14</f>
        <v>0</v>
      </c>
      <c r="I8" s="176">
        <f t="shared" ref="I8:I12" si="2">SUM(B8:H8)</f>
        <v>51</v>
      </c>
      <c r="J8" s="1050" t="s">
        <v>1261</v>
      </c>
    </row>
    <row r="9" spans="1:13" s="81" customFormat="1" ht="19.899999999999999" customHeight="1" x14ac:dyDescent="0.2">
      <c r="A9" s="1045" t="s">
        <v>73</v>
      </c>
      <c r="B9" s="1471">
        <f t="shared" ref="B9:H12" si="3">B15+B20</f>
        <v>0</v>
      </c>
      <c r="C9" s="1046">
        <f t="shared" si="3"/>
        <v>5</v>
      </c>
      <c r="D9" s="1046">
        <f t="shared" si="3"/>
        <v>7</v>
      </c>
      <c r="E9" s="1046">
        <f t="shared" si="3"/>
        <v>12</v>
      </c>
      <c r="F9" s="1046">
        <f t="shared" si="3"/>
        <v>10</v>
      </c>
      <c r="G9" s="1046">
        <f t="shared" si="3"/>
        <v>9</v>
      </c>
      <c r="H9" s="1046">
        <f t="shared" si="3"/>
        <v>6</v>
      </c>
      <c r="I9" s="189">
        <f t="shared" si="2"/>
        <v>49</v>
      </c>
      <c r="J9" s="1047" t="s">
        <v>1257</v>
      </c>
    </row>
    <row r="10" spans="1:13" s="81" customFormat="1" ht="19.899999999999999" customHeight="1" x14ac:dyDescent="0.2">
      <c r="A10" s="1048" t="s">
        <v>1264</v>
      </c>
      <c r="B10" s="1470">
        <f t="shared" si="3"/>
        <v>0</v>
      </c>
      <c r="C10" s="1049">
        <f t="shared" si="3"/>
        <v>2</v>
      </c>
      <c r="D10" s="1049">
        <f t="shared" si="3"/>
        <v>16</v>
      </c>
      <c r="E10" s="1049">
        <f t="shared" si="3"/>
        <v>45</v>
      </c>
      <c r="F10" s="1049">
        <f t="shared" si="3"/>
        <v>36</v>
      </c>
      <c r="G10" s="1049">
        <f t="shared" si="3"/>
        <v>27</v>
      </c>
      <c r="H10" s="1470">
        <f t="shared" si="3"/>
        <v>0</v>
      </c>
      <c r="I10" s="176">
        <f t="shared" si="2"/>
        <v>126</v>
      </c>
      <c r="J10" s="1050" t="s">
        <v>1263</v>
      </c>
    </row>
    <row r="11" spans="1:13" s="81" customFormat="1" ht="19.899999999999999" customHeight="1" x14ac:dyDescent="0.2">
      <c r="A11" s="1045" t="s">
        <v>1266</v>
      </c>
      <c r="B11" s="1046">
        <f t="shared" si="3"/>
        <v>1</v>
      </c>
      <c r="C11" s="1046">
        <f t="shared" si="3"/>
        <v>21</v>
      </c>
      <c r="D11" s="1046">
        <f t="shared" si="3"/>
        <v>41</v>
      </c>
      <c r="E11" s="1046">
        <f t="shared" si="3"/>
        <v>139</v>
      </c>
      <c r="F11" s="1046">
        <f t="shared" si="3"/>
        <v>195</v>
      </c>
      <c r="G11" s="1046">
        <f t="shared" si="3"/>
        <v>85</v>
      </c>
      <c r="H11" s="1471">
        <f t="shared" si="3"/>
        <v>0</v>
      </c>
      <c r="I11" s="189">
        <f t="shared" si="2"/>
        <v>482</v>
      </c>
      <c r="J11" s="1047" t="s">
        <v>1265</v>
      </c>
    </row>
    <row r="12" spans="1:13" s="81" customFormat="1" ht="19.899999999999999" customHeight="1" x14ac:dyDescent="0.2">
      <c r="A12" s="1048" t="s">
        <v>63</v>
      </c>
      <c r="B12" s="1049">
        <f t="shared" si="3"/>
        <v>2</v>
      </c>
      <c r="C12" s="1049">
        <f t="shared" si="3"/>
        <v>54</v>
      </c>
      <c r="D12" s="1049">
        <f t="shared" si="3"/>
        <v>210</v>
      </c>
      <c r="E12" s="1049">
        <f t="shared" si="3"/>
        <v>851</v>
      </c>
      <c r="F12" s="1049">
        <f t="shared" si="3"/>
        <v>905</v>
      </c>
      <c r="G12" s="1049">
        <f t="shared" si="3"/>
        <v>119</v>
      </c>
      <c r="H12" s="1470">
        <f t="shared" si="3"/>
        <v>0</v>
      </c>
      <c r="I12" s="176">
        <f t="shared" si="2"/>
        <v>2141</v>
      </c>
      <c r="J12" s="1050" t="s">
        <v>64</v>
      </c>
    </row>
    <row r="13" spans="1:13" s="83" customFormat="1" ht="19.899999999999999" customHeight="1" x14ac:dyDescent="0.2">
      <c r="A13" s="167" t="s">
        <v>1467</v>
      </c>
      <c r="B13" s="135">
        <f t="shared" ref="B13:I13" si="4">SUM(B14:B18)</f>
        <v>1</v>
      </c>
      <c r="C13" s="135">
        <f t="shared" si="4"/>
        <v>89</v>
      </c>
      <c r="D13" s="135">
        <f t="shared" si="4"/>
        <v>277</v>
      </c>
      <c r="E13" s="135">
        <f t="shared" si="4"/>
        <v>1056</v>
      </c>
      <c r="F13" s="135">
        <f t="shared" si="4"/>
        <v>1140</v>
      </c>
      <c r="G13" s="135">
        <f t="shared" si="4"/>
        <v>199</v>
      </c>
      <c r="H13" s="135">
        <f t="shared" si="4"/>
        <v>6</v>
      </c>
      <c r="I13" s="135">
        <f t="shared" si="4"/>
        <v>2768</v>
      </c>
      <c r="J13" s="168" t="s">
        <v>75</v>
      </c>
    </row>
    <row r="14" spans="1:13" s="81" customFormat="1" ht="19.899999999999999" customHeight="1" x14ac:dyDescent="0.2">
      <c r="A14" s="230" t="s">
        <v>1262</v>
      </c>
      <c r="B14" s="235" t="s">
        <v>16</v>
      </c>
      <c r="C14" s="235">
        <v>8</v>
      </c>
      <c r="D14" s="235">
        <v>9</v>
      </c>
      <c r="E14" s="235">
        <v>19</v>
      </c>
      <c r="F14" s="235">
        <v>12</v>
      </c>
      <c r="G14" s="235">
        <v>3</v>
      </c>
      <c r="H14" s="235" t="s">
        <v>16</v>
      </c>
      <c r="I14" s="176">
        <f t="shared" ref="I14:I18" si="5">SUM(B14:H14)</f>
        <v>51</v>
      </c>
      <c r="J14" s="232" t="s">
        <v>1261</v>
      </c>
    </row>
    <row r="15" spans="1:13" s="81" customFormat="1" ht="19.899999999999999" customHeight="1" x14ac:dyDescent="0.2">
      <c r="A15" s="229" t="s">
        <v>73</v>
      </c>
      <c r="B15" s="234" t="s">
        <v>16</v>
      </c>
      <c r="C15" s="234">
        <v>5</v>
      </c>
      <c r="D15" s="234">
        <v>7</v>
      </c>
      <c r="E15" s="234">
        <v>10</v>
      </c>
      <c r="F15" s="234">
        <v>10</v>
      </c>
      <c r="G15" s="234">
        <v>9</v>
      </c>
      <c r="H15" s="234">
        <v>6</v>
      </c>
      <c r="I15" s="189">
        <f t="shared" si="5"/>
        <v>47</v>
      </c>
      <c r="J15" s="231" t="s">
        <v>1257</v>
      </c>
    </row>
    <row r="16" spans="1:13" s="81" customFormat="1" ht="19.899999999999999" customHeight="1" x14ac:dyDescent="0.2">
      <c r="A16" s="230" t="s">
        <v>1264</v>
      </c>
      <c r="B16" s="235" t="s">
        <v>16</v>
      </c>
      <c r="C16" s="235">
        <v>2</v>
      </c>
      <c r="D16" s="235">
        <v>14</v>
      </c>
      <c r="E16" s="235">
        <v>44</v>
      </c>
      <c r="F16" s="235">
        <v>36</v>
      </c>
      <c r="G16" s="235">
        <v>26</v>
      </c>
      <c r="H16" s="235" t="s">
        <v>16</v>
      </c>
      <c r="I16" s="176">
        <f t="shared" si="5"/>
        <v>122</v>
      </c>
      <c r="J16" s="232" t="s">
        <v>1263</v>
      </c>
    </row>
    <row r="17" spans="1:10" s="81" customFormat="1" ht="19.899999999999999" customHeight="1" x14ac:dyDescent="0.2">
      <c r="A17" s="229" t="s">
        <v>1266</v>
      </c>
      <c r="B17" s="1468">
        <v>0</v>
      </c>
      <c r="C17" s="234">
        <v>21</v>
      </c>
      <c r="D17" s="234">
        <v>41</v>
      </c>
      <c r="E17" s="234">
        <v>137</v>
      </c>
      <c r="F17" s="234">
        <v>191</v>
      </c>
      <c r="G17" s="234">
        <v>66</v>
      </c>
      <c r="H17" s="1468">
        <v>0</v>
      </c>
      <c r="I17" s="189">
        <f t="shared" si="5"/>
        <v>456</v>
      </c>
      <c r="J17" s="231" t="s">
        <v>1265</v>
      </c>
    </row>
    <row r="18" spans="1:10" s="81" customFormat="1" ht="19.899999999999999" customHeight="1" x14ac:dyDescent="0.2">
      <c r="A18" s="230" t="s">
        <v>63</v>
      </c>
      <c r="B18" s="235">
        <v>1</v>
      </c>
      <c r="C18" s="235">
        <v>53</v>
      </c>
      <c r="D18" s="235">
        <v>206</v>
      </c>
      <c r="E18" s="235">
        <v>846</v>
      </c>
      <c r="F18" s="235">
        <v>891</v>
      </c>
      <c r="G18" s="235">
        <v>95</v>
      </c>
      <c r="H18" s="1467">
        <v>0</v>
      </c>
      <c r="I18" s="176">
        <f t="shared" si="5"/>
        <v>2092</v>
      </c>
      <c r="J18" s="232" t="s">
        <v>64</v>
      </c>
    </row>
    <row r="19" spans="1:10" s="83" customFormat="1" ht="19.899999999999999" customHeight="1" x14ac:dyDescent="0.2">
      <c r="A19" s="167" t="s">
        <v>1471</v>
      </c>
      <c r="B19" s="135">
        <f t="shared" ref="B19:I19" si="6">SUM(B20:B23)</f>
        <v>2</v>
      </c>
      <c r="C19" s="135">
        <f t="shared" si="6"/>
        <v>1</v>
      </c>
      <c r="D19" s="135">
        <f t="shared" si="6"/>
        <v>6</v>
      </c>
      <c r="E19" s="135">
        <f t="shared" si="6"/>
        <v>10</v>
      </c>
      <c r="F19" s="135">
        <f t="shared" si="6"/>
        <v>18</v>
      </c>
      <c r="G19" s="135">
        <f t="shared" si="6"/>
        <v>44</v>
      </c>
      <c r="H19" s="1472">
        <f t="shared" si="6"/>
        <v>0</v>
      </c>
      <c r="I19" s="135">
        <f t="shared" si="6"/>
        <v>81</v>
      </c>
      <c r="J19" s="168" t="s">
        <v>1201</v>
      </c>
    </row>
    <row r="20" spans="1:10" s="81" customFormat="1" ht="19.899999999999999" customHeight="1" x14ac:dyDescent="0.2">
      <c r="A20" s="229" t="s">
        <v>73</v>
      </c>
      <c r="B20" s="234" t="s">
        <v>16</v>
      </c>
      <c r="C20" s="234" t="s">
        <v>16</v>
      </c>
      <c r="D20" s="234" t="s">
        <v>16</v>
      </c>
      <c r="E20" s="234">
        <v>2</v>
      </c>
      <c r="F20" s="234" t="s">
        <v>16</v>
      </c>
      <c r="G20" s="234" t="s">
        <v>16</v>
      </c>
      <c r="H20" s="234" t="s">
        <v>16</v>
      </c>
      <c r="I20" s="189">
        <f t="shared" ref="I20:I23" si="7">SUM(B20:H20)</f>
        <v>2</v>
      </c>
      <c r="J20" s="231" t="s">
        <v>1257</v>
      </c>
    </row>
    <row r="21" spans="1:10" s="81" customFormat="1" ht="19.899999999999999" customHeight="1" x14ac:dyDescent="0.2">
      <c r="A21" s="230" t="s">
        <v>1264</v>
      </c>
      <c r="B21" s="235" t="s">
        <v>16</v>
      </c>
      <c r="C21" s="235" t="s">
        <v>16</v>
      </c>
      <c r="D21" s="235">
        <v>2</v>
      </c>
      <c r="E21" s="235">
        <v>1</v>
      </c>
      <c r="F21" s="235" t="s">
        <v>16</v>
      </c>
      <c r="G21" s="235">
        <v>1</v>
      </c>
      <c r="H21" s="235" t="s">
        <v>16</v>
      </c>
      <c r="I21" s="176">
        <f t="shared" si="7"/>
        <v>4</v>
      </c>
      <c r="J21" s="232" t="s">
        <v>1263</v>
      </c>
    </row>
    <row r="22" spans="1:10" s="81" customFormat="1" ht="19.899999999999999" customHeight="1" x14ac:dyDescent="0.2">
      <c r="A22" s="229" t="s">
        <v>1266</v>
      </c>
      <c r="B22" s="234">
        <v>1</v>
      </c>
      <c r="C22" s="1468">
        <v>0</v>
      </c>
      <c r="D22" s="1468">
        <v>0</v>
      </c>
      <c r="E22" s="234">
        <v>2</v>
      </c>
      <c r="F22" s="234">
        <v>4</v>
      </c>
      <c r="G22" s="234">
        <v>19</v>
      </c>
      <c r="H22" s="1468">
        <v>0</v>
      </c>
      <c r="I22" s="189">
        <f t="shared" si="7"/>
        <v>26</v>
      </c>
      <c r="J22" s="231" t="s">
        <v>1265</v>
      </c>
    </row>
    <row r="23" spans="1:10" s="81" customFormat="1" ht="19.899999999999999" customHeight="1" x14ac:dyDescent="0.2">
      <c r="A23" s="683" t="s">
        <v>63</v>
      </c>
      <c r="B23" s="684">
        <v>1</v>
      </c>
      <c r="C23" s="684">
        <v>1</v>
      </c>
      <c r="D23" s="684">
        <v>4</v>
      </c>
      <c r="E23" s="684">
        <v>5</v>
      </c>
      <c r="F23" s="684">
        <v>14</v>
      </c>
      <c r="G23" s="684">
        <v>24</v>
      </c>
      <c r="H23" s="1469">
        <v>0</v>
      </c>
      <c r="I23" s="192">
        <f t="shared" si="7"/>
        <v>49</v>
      </c>
      <c r="J23"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8180-FE85-47F4-A82D-C6D82357B463}">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1053</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844</v>
      </c>
    </row>
    <row r="3" spans="1:16" s="7" customFormat="1" ht="21" customHeight="1" x14ac:dyDescent="0.2">
      <c r="A3" s="1647" t="s">
        <v>1590</v>
      </c>
      <c r="B3" s="1647"/>
      <c r="C3" s="1647"/>
      <c r="D3" s="1647"/>
      <c r="E3" s="1647"/>
      <c r="F3" s="1647"/>
      <c r="G3" s="1647"/>
      <c r="H3" s="1647"/>
      <c r="I3" s="1647"/>
      <c r="J3" s="1647"/>
      <c r="K3" s="1647"/>
      <c r="L3" s="1647"/>
      <c r="M3" s="1647"/>
    </row>
    <row r="4" spans="1:16" s="12" customFormat="1" x14ac:dyDescent="0.2">
      <c r="A4" s="34" t="s">
        <v>836</v>
      </c>
      <c r="C4" s="8"/>
      <c r="D4" s="1648"/>
      <c r="E4" s="1648"/>
      <c r="F4" s="1648"/>
      <c r="G4" s="1648"/>
      <c r="H4" s="1648"/>
      <c r="I4" s="1648"/>
      <c r="J4" s="1648"/>
      <c r="K4" s="609"/>
      <c r="M4" s="23" t="s">
        <v>1827</v>
      </c>
    </row>
    <row r="5" spans="1:16" s="80" customFormat="1" ht="22.9" customHeight="1" x14ac:dyDescent="0.2">
      <c r="A5" s="1676" t="s">
        <v>948</v>
      </c>
      <c r="B5" s="1678" t="s">
        <v>957</v>
      </c>
      <c r="C5" s="1676" t="s">
        <v>3</v>
      </c>
      <c r="D5" s="1651" t="s">
        <v>938</v>
      </c>
      <c r="E5" s="1651"/>
      <c r="F5" s="1651"/>
      <c r="G5" s="1651"/>
      <c r="H5" s="1651"/>
      <c r="I5" s="1651"/>
      <c r="J5" s="1651"/>
      <c r="K5" s="1680" t="s">
        <v>25</v>
      </c>
      <c r="L5" s="1652" t="s">
        <v>947</v>
      </c>
      <c r="M5" s="1682" t="s">
        <v>948</v>
      </c>
    </row>
    <row r="6" spans="1:16" s="80" customFormat="1" ht="28.15" customHeight="1" x14ac:dyDescent="0.2">
      <c r="A6" s="1677"/>
      <c r="B6" s="1679"/>
      <c r="C6" s="1677"/>
      <c r="D6" s="606" t="s">
        <v>5</v>
      </c>
      <c r="E6" s="610" t="s">
        <v>6</v>
      </c>
      <c r="F6" s="610" t="s">
        <v>7</v>
      </c>
      <c r="G6" s="610" t="s">
        <v>162</v>
      </c>
      <c r="H6" s="610" t="s">
        <v>9</v>
      </c>
      <c r="I6" s="610" t="s">
        <v>10</v>
      </c>
      <c r="J6" s="402" t="s">
        <v>1753</v>
      </c>
      <c r="K6" s="1681"/>
      <c r="L6" s="1653"/>
      <c r="M6" s="1683"/>
    </row>
    <row r="7" spans="1:16" s="12" customFormat="1" ht="16.5" customHeight="1" x14ac:dyDescent="0.2">
      <c r="A7" s="1674"/>
      <c r="B7" s="1668" t="s">
        <v>1259</v>
      </c>
      <c r="C7" s="604" t="s">
        <v>1259</v>
      </c>
      <c r="D7" s="201">
        <f t="shared" ref="D7:J7" si="0">SUM(D8+D9)</f>
        <v>34726</v>
      </c>
      <c r="E7" s="201">
        <f t="shared" si="0"/>
        <v>112731</v>
      </c>
      <c r="F7" s="201">
        <f t="shared" si="0"/>
        <v>325256</v>
      </c>
      <c r="G7" s="201">
        <f t="shared" si="0"/>
        <v>733747</v>
      </c>
      <c r="H7" s="201">
        <f t="shared" si="0"/>
        <v>889383</v>
      </c>
      <c r="I7" s="201">
        <f>SUM(I8+I9)</f>
        <v>300961</v>
      </c>
      <c r="J7" s="201">
        <f t="shared" si="0"/>
        <v>2396804</v>
      </c>
      <c r="K7" s="682" t="s">
        <v>11</v>
      </c>
      <c r="L7" s="1670" t="s">
        <v>12</v>
      </c>
      <c r="M7" s="1672"/>
    </row>
    <row r="8" spans="1:16" s="12" customFormat="1" ht="16.5" customHeight="1" x14ac:dyDescent="0.2">
      <c r="A8" s="1675"/>
      <c r="B8" s="1669"/>
      <c r="C8" s="208" t="s">
        <v>706</v>
      </c>
      <c r="D8" s="106">
        <f>SUM(D11+D14+D17+D20+D23+D26+D29+D32+D35)</f>
        <v>21195</v>
      </c>
      <c r="E8" s="106">
        <f>SUM(E11+E14+E17+E20+E23+E26+E29+E32+E35)</f>
        <v>82314</v>
      </c>
      <c r="F8" s="106">
        <f t="shared" ref="D8:J9" si="1">SUM(F11+F14+F17+F20+F23+F26+F29+F32+F35)</f>
        <v>249608</v>
      </c>
      <c r="G8" s="106">
        <f t="shared" si="1"/>
        <v>563111</v>
      </c>
      <c r="H8" s="106">
        <f t="shared" si="1"/>
        <v>680884</v>
      </c>
      <c r="I8" s="106">
        <f t="shared" si="1"/>
        <v>208056</v>
      </c>
      <c r="J8" s="109">
        <f>SUM(J11+J14+J17+J20+J23+J26+J29+J32+J35)</f>
        <v>1805168</v>
      </c>
      <c r="K8" s="209" t="s">
        <v>13</v>
      </c>
      <c r="L8" s="1671"/>
      <c r="M8" s="1673"/>
    </row>
    <row r="9" spans="1:16" s="12" customFormat="1" ht="16.5" customHeight="1" x14ac:dyDescent="0.2">
      <c r="A9" s="1675"/>
      <c r="B9" s="1669"/>
      <c r="C9" s="208" t="s">
        <v>1468</v>
      </c>
      <c r="D9" s="106">
        <f t="shared" si="1"/>
        <v>13531</v>
      </c>
      <c r="E9" s="106">
        <f t="shared" si="1"/>
        <v>30417</v>
      </c>
      <c r="F9" s="106">
        <f t="shared" si="1"/>
        <v>75648</v>
      </c>
      <c r="G9" s="106">
        <f t="shared" si="1"/>
        <v>170636</v>
      </c>
      <c r="H9" s="106">
        <f>SUM(H12+H15+H18+H21+H24+H27+H30+H33+H36)</f>
        <v>208499</v>
      </c>
      <c r="I9" s="106">
        <f t="shared" si="1"/>
        <v>92905</v>
      </c>
      <c r="J9" s="109">
        <f t="shared" si="1"/>
        <v>591636</v>
      </c>
      <c r="K9" s="210" t="s">
        <v>14</v>
      </c>
      <c r="L9" s="1671"/>
      <c r="M9" s="1673"/>
    </row>
    <row r="10" spans="1:16" s="81" customFormat="1" ht="16.5" customHeight="1" x14ac:dyDescent="0.2">
      <c r="A10" s="1656" t="s">
        <v>971</v>
      </c>
      <c r="B10" s="1658" t="s">
        <v>949</v>
      </c>
      <c r="C10" s="202" t="s">
        <v>1259</v>
      </c>
      <c r="D10" s="107">
        <f t="shared" ref="D10:J10" si="2">SUM(D11+D12)</f>
        <v>22673</v>
      </c>
      <c r="E10" s="107">
        <f t="shared" si="2"/>
        <v>58689</v>
      </c>
      <c r="F10" s="107">
        <f t="shared" si="2"/>
        <v>181942</v>
      </c>
      <c r="G10" s="107">
        <f t="shared" si="2"/>
        <v>425089</v>
      </c>
      <c r="H10" s="107">
        <f t="shared" si="2"/>
        <v>528681</v>
      </c>
      <c r="I10" s="107">
        <f>SUM(I11+I12)</f>
        <v>245182</v>
      </c>
      <c r="J10" s="107">
        <f t="shared" si="2"/>
        <v>1462256</v>
      </c>
      <c r="K10" s="203" t="s">
        <v>11</v>
      </c>
      <c r="L10" s="1660" t="s">
        <v>946</v>
      </c>
      <c r="M10" s="1662" t="s">
        <v>971</v>
      </c>
    </row>
    <row r="11" spans="1:16" s="81" customFormat="1" ht="16.5" customHeight="1" x14ac:dyDescent="0.2">
      <c r="A11" s="1656"/>
      <c r="B11" s="1658"/>
      <c r="C11" s="84" t="s">
        <v>706</v>
      </c>
      <c r="D11" s="85">
        <v>11810</v>
      </c>
      <c r="E11" s="85">
        <v>41756</v>
      </c>
      <c r="F11" s="85">
        <v>144912</v>
      </c>
      <c r="G11" s="85">
        <v>345824</v>
      </c>
      <c r="H11" s="85">
        <v>435851</v>
      </c>
      <c r="I11" s="85">
        <v>169065</v>
      </c>
      <c r="J11" s="107">
        <f>SUM(D11:I11)</f>
        <v>1149218</v>
      </c>
      <c r="K11" s="86" t="s">
        <v>13</v>
      </c>
      <c r="L11" s="1660"/>
      <c r="M11" s="1662"/>
    </row>
    <row r="12" spans="1:16" s="81" customFormat="1" ht="16.5" customHeight="1" x14ac:dyDescent="0.2">
      <c r="A12" s="1656"/>
      <c r="B12" s="1658"/>
      <c r="C12" s="84" t="s">
        <v>1468</v>
      </c>
      <c r="D12" s="85">
        <v>10863</v>
      </c>
      <c r="E12" s="85">
        <v>16933</v>
      </c>
      <c r="F12" s="85">
        <v>37030</v>
      </c>
      <c r="G12" s="85">
        <v>79265</v>
      </c>
      <c r="H12" s="85">
        <v>92830</v>
      </c>
      <c r="I12" s="85">
        <v>76117</v>
      </c>
      <c r="J12" s="107">
        <f>SUM(D12:I12)</f>
        <v>313038</v>
      </c>
      <c r="K12" s="86" t="s">
        <v>14</v>
      </c>
      <c r="L12" s="1660"/>
      <c r="M12" s="1662"/>
    </row>
    <row r="13" spans="1:16" s="51" customFormat="1" ht="16.5" customHeight="1" x14ac:dyDescent="0.2">
      <c r="A13" s="1664">
        <v>14</v>
      </c>
      <c r="B13" s="1665" t="s">
        <v>270</v>
      </c>
      <c r="C13" s="204" t="s">
        <v>1259</v>
      </c>
      <c r="D13" s="205">
        <f t="shared" ref="D13:J13" si="3">SUM(D14+D15)</f>
        <v>732</v>
      </c>
      <c r="E13" s="205">
        <f t="shared" si="3"/>
        <v>3672</v>
      </c>
      <c r="F13" s="205">
        <f t="shared" si="3"/>
        <v>9350</v>
      </c>
      <c r="G13" s="205">
        <f t="shared" si="3"/>
        <v>16675</v>
      </c>
      <c r="H13" s="205">
        <f t="shared" si="3"/>
        <v>13982</v>
      </c>
      <c r="I13" s="205">
        <f>SUM(I14+I15)</f>
        <v>1347</v>
      </c>
      <c r="J13" s="205">
        <f t="shared" si="3"/>
        <v>45758</v>
      </c>
      <c r="K13" s="206" t="s">
        <v>11</v>
      </c>
      <c r="L13" s="1666" t="s">
        <v>271</v>
      </c>
      <c r="M13" s="1667">
        <v>14</v>
      </c>
    </row>
    <row r="14" spans="1:16" s="51" customFormat="1" ht="16.5" customHeight="1" x14ac:dyDescent="0.2">
      <c r="A14" s="1664"/>
      <c r="B14" s="1665"/>
      <c r="C14" s="18" t="s">
        <v>706</v>
      </c>
      <c r="D14" s="30">
        <v>377</v>
      </c>
      <c r="E14" s="30">
        <v>1415</v>
      </c>
      <c r="F14" s="30">
        <v>3042</v>
      </c>
      <c r="G14" s="30">
        <v>4825</v>
      </c>
      <c r="H14" s="30">
        <v>3274</v>
      </c>
      <c r="I14" s="30">
        <v>325</v>
      </c>
      <c r="J14" s="108">
        <f>SUM(D14:I14)</f>
        <v>13258</v>
      </c>
      <c r="K14" s="19" t="s">
        <v>13</v>
      </c>
      <c r="L14" s="1666"/>
      <c r="M14" s="1667"/>
    </row>
    <row r="15" spans="1:16" s="51" customFormat="1" ht="16.5" customHeight="1" x14ac:dyDescent="0.2">
      <c r="A15" s="1664"/>
      <c r="B15" s="1665"/>
      <c r="C15" s="18" t="s">
        <v>1468</v>
      </c>
      <c r="D15" s="30">
        <v>355</v>
      </c>
      <c r="E15" s="30">
        <v>2257</v>
      </c>
      <c r="F15" s="30">
        <v>6308</v>
      </c>
      <c r="G15" s="30">
        <v>11850</v>
      </c>
      <c r="H15" s="30">
        <v>10708</v>
      </c>
      <c r="I15" s="30">
        <v>1022</v>
      </c>
      <c r="J15" s="108">
        <f>SUM(D15:I15)</f>
        <v>32500</v>
      </c>
      <c r="K15" s="19" t="s">
        <v>14</v>
      </c>
      <c r="L15" s="1666"/>
      <c r="M15" s="1667"/>
    </row>
    <row r="16" spans="1:16" s="81" customFormat="1" ht="16.5" customHeight="1" x14ac:dyDescent="0.2">
      <c r="A16" s="1656" t="s">
        <v>972</v>
      </c>
      <c r="B16" s="1658" t="s">
        <v>950</v>
      </c>
      <c r="C16" s="202" t="s">
        <v>1259</v>
      </c>
      <c r="D16" s="107">
        <f t="shared" ref="D16:J16" si="4">SUM(D17+D18)</f>
        <v>1361</v>
      </c>
      <c r="E16" s="107">
        <f t="shared" si="4"/>
        <v>4120</v>
      </c>
      <c r="F16" s="107">
        <f t="shared" si="4"/>
        <v>8303</v>
      </c>
      <c r="G16" s="107">
        <f t="shared" si="4"/>
        <v>15260</v>
      </c>
      <c r="H16" s="107">
        <f t="shared" si="4"/>
        <v>17919</v>
      </c>
      <c r="I16" s="107">
        <f t="shared" si="4"/>
        <v>2628</v>
      </c>
      <c r="J16" s="107">
        <f t="shared" si="4"/>
        <v>49591</v>
      </c>
      <c r="K16" s="203" t="s">
        <v>11</v>
      </c>
      <c r="L16" s="1660" t="s">
        <v>945</v>
      </c>
      <c r="M16" s="1662" t="s">
        <v>972</v>
      </c>
    </row>
    <row r="17" spans="1:13" s="81" customFormat="1" ht="16.5" customHeight="1" x14ac:dyDescent="0.2">
      <c r="A17" s="1656"/>
      <c r="B17" s="1658"/>
      <c r="C17" s="84" t="s">
        <v>706</v>
      </c>
      <c r="D17" s="85">
        <v>878</v>
      </c>
      <c r="E17" s="85">
        <v>2111</v>
      </c>
      <c r="F17" s="85">
        <v>4213</v>
      </c>
      <c r="G17" s="85">
        <v>6595</v>
      </c>
      <c r="H17" s="85">
        <v>7393</v>
      </c>
      <c r="I17" s="85">
        <v>1152</v>
      </c>
      <c r="J17" s="107">
        <f>SUM(D17:I17)</f>
        <v>22342</v>
      </c>
      <c r="K17" s="86" t="s">
        <v>13</v>
      </c>
      <c r="L17" s="1660"/>
      <c r="M17" s="1662"/>
    </row>
    <row r="18" spans="1:13" s="81" customFormat="1" ht="16.5" customHeight="1" x14ac:dyDescent="0.2">
      <c r="A18" s="1656"/>
      <c r="B18" s="1658"/>
      <c r="C18" s="84" t="s">
        <v>1468</v>
      </c>
      <c r="D18" s="85">
        <v>483</v>
      </c>
      <c r="E18" s="85">
        <v>2009</v>
      </c>
      <c r="F18" s="85">
        <v>4090</v>
      </c>
      <c r="G18" s="85">
        <v>8665</v>
      </c>
      <c r="H18" s="85">
        <v>10526</v>
      </c>
      <c r="I18" s="85">
        <v>1476</v>
      </c>
      <c r="J18" s="107">
        <f>SUM(D18:I18)</f>
        <v>27249</v>
      </c>
      <c r="K18" s="86" t="s">
        <v>14</v>
      </c>
      <c r="L18" s="1660"/>
      <c r="M18" s="1662"/>
    </row>
    <row r="19" spans="1:13" s="51" customFormat="1" ht="16.5" customHeight="1" x14ac:dyDescent="0.2">
      <c r="A19" s="1664" t="s">
        <v>973</v>
      </c>
      <c r="B19" s="1665" t="s">
        <v>951</v>
      </c>
      <c r="C19" s="204" t="s">
        <v>1259</v>
      </c>
      <c r="D19" s="205">
        <f t="shared" ref="D19:J19" si="5">SUM(D20+D21)</f>
        <v>5886</v>
      </c>
      <c r="E19" s="205">
        <f t="shared" si="5"/>
        <v>22335</v>
      </c>
      <c r="F19" s="205">
        <f t="shared" si="5"/>
        <v>57867</v>
      </c>
      <c r="G19" s="205">
        <f t="shared" si="5"/>
        <v>122818</v>
      </c>
      <c r="H19" s="205">
        <f t="shared" si="5"/>
        <v>147884</v>
      </c>
      <c r="I19" s="205">
        <f t="shared" si="5"/>
        <v>23234</v>
      </c>
      <c r="J19" s="205">
        <f t="shared" si="5"/>
        <v>380024</v>
      </c>
      <c r="K19" s="206" t="s">
        <v>11</v>
      </c>
      <c r="L19" s="1666" t="s">
        <v>944</v>
      </c>
      <c r="M19" s="1667" t="s">
        <v>973</v>
      </c>
    </row>
    <row r="20" spans="1:13" s="51" customFormat="1" ht="16.5" customHeight="1" x14ac:dyDescent="0.2">
      <c r="A20" s="1664"/>
      <c r="B20" s="1665"/>
      <c r="C20" s="18" t="s">
        <v>706</v>
      </c>
      <c r="D20" s="30">
        <v>4681</v>
      </c>
      <c r="E20" s="30">
        <v>17022</v>
      </c>
      <c r="F20" s="30">
        <v>42218</v>
      </c>
      <c r="G20" s="30">
        <v>85828</v>
      </c>
      <c r="H20" s="30">
        <v>99717</v>
      </c>
      <c r="I20" s="30">
        <v>15135</v>
      </c>
      <c r="J20" s="108">
        <f>SUM(D20:I20)</f>
        <v>264601</v>
      </c>
      <c r="K20" s="19" t="s">
        <v>13</v>
      </c>
      <c r="L20" s="1666"/>
      <c r="M20" s="1667"/>
    </row>
    <row r="21" spans="1:13" s="51" customFormat="1" ht="16.5" customHeight="1" x14ac:dyDescent="0.2">
      <c r="A21" s="1664"/>
      <c r="B21" s="1665"/>
      <c r="C21" s="18" t="s">
        <v>1468</v>
      </c>
      <c r="D21" s="30">
        <v>1205</v>
      </c>
      <c r="E21" s="30">
        <v>5313</v>
      </c>
      <c r="F21" s="30">
        <v>15649</v>
      </c>
      <c r="G21" s="30">
        <v>36990</v>
      </c>
      <c r="H21" s="30">
        <v>48167</v>
      </c>
      <c r="I21" s="30">
        <v>8099</v>
      </c>
      <c r="J21" s="108">
        <f>SUM(D21:I21)</f>
        <v>115423</v>
      </c>
      <c r="K21" s="19" t="s">
        <v>14</v>
      </c>
      <c r="L21" s="1666"/>
      <c r="M21" s="1667"/>
    </row>
    <row r="22" spans="1:13" s="81" customFormat="1" ht="16.5" customHeight="1" x14ac:dyDescent="0.2">
      <c r="A22" s="1656" t="s">
        <v>974</v>
      </c>
      <c r="B22" s="1658" t="s">
        <v>952</v>
      </c>
      <c r="C22" s="202" t="s">
        <v>1259</v>
      </c>
      <c r="D22" s="107">
        <f t="shared" ref="D22:J22" si="6">SUM(D23+D24)</f>
        <v>541</v>
      </c>
      <c r="E22" s="107">
        <f t="shared" si="6"/>
        <v>2295</v>
      </c>
      <c r="F22" s="107">
        <f t="shared" si="6"/>
        <v>6842</v>
      </c>
      <c r="G22" s="107">
        <f t="shared" si="6"/>
        <v>17263</v>
      </c>
      <c r="H22" s="107">
        <f t="shared" si="6"/>
        <v>17125</v>
      </c>
      <c r="I22" s="107">
        <f t="shared" si="6"/>
        <v>3069</v>
      </c>
      <c r="J22" s="107">
        <f t="shared" si="6"/>
        <v>47135</v>
      </c>
      <c r="K22" s="203" t="s">
        <v>11</v>
      </c>
      <c r="L22" s="1660" t="s">
        <v>943</v>
      </c>
      <c r="M22" s="1662" t="s">
        <v>974</v>
      </c>
    </row>
    <row r="23" spans="1:13" s="81" customFormat="1" ht="16.5" customHeight="1" x14ac:dyDescent="0.2">
      <c r="A23" s="1656"/>
      <c r="B23" s="1658"/>
      <c r="C23" s="84" t="s">
        <v>706</v>
      </c>
      <c r="D23" s="85">
        <v>388</v>
      </c>
      <c r="E23" s="85">
        <v>1491</v>
      </c>
      <c r="F23" s="85">
        <v>4398</v>
      </c>
      <c r="G23" s="85">
        <v>10312</v>
      </c>
      <c r="H23" s="85">
        <v>9527</v>
      </c>
      <c r="I23" s="85">
        <v>1578</v>
      </c>
      <c r="J23" s="107">
        <f>SUM(D23:I23)</f>
        <v>27694</v>
      </c>
      <c r="K23" s="86" t="s">
        <v>13</v>
      </c>
      <c r="L23" s="1660"/>
      <c r="M23" s="1662"/>
    </row>
    <row r="24" spans="1:13" s="81" customFormat="1" ht="16.5" customHeight="1" x14ac:dyDescent="0.2">
      <c r="A24" s="1656"/>
      <c r="B24" s="1658"/>
      <c r="C24" s="84" t="s">
        <v>1468</v>
      </c>
      <c r="D24" s="85">
        <v>153</v>
      </c>
      <c r="E24" s="85">
        <v>804</v>
      </c>
      <c r="F24" s="85">
        <v>2444</v>
      </c>
      <c r="G24" s="85">
        <v>6951</v>
      </c>
      <c r="H24" s="85">
        <v>7598</v>
      </c>
      <c r="I24" s="85">
        <v>1491</v>
      </c>
      <c r="J24" s="107">
        <f>SUM(D24:I24)</f>
        <v>19441</v>
      </c>
      <c r="K24" s="86" t="s">
        <v>14</v>
      </c>
      <c r="L24" s="1660"/>
      <c r="M24" s="1662"/>
    </row>
    <row r="25" spans="1:13" s="51" customFormat="1" ht="16.5" customHeight="1" x14ac:dyDescent="0.2">
      <c r="A25" s="1664" t="s">
        <v>975</v>
      </c>
      <c r="B25" s="1665" t="s">
        <v>953</v>
      </c>
      <c r="C25" s="204" t="s">
        <v>1259</v>
      </c>
      <c r="D25" s="205">
        <f t="shared" ref="D25:J25" si="7">SUM(D26+D27)</f>
        <v>2372</v>
      </c>
      <c r="E25" s="205">
        <f t="shared" si="7"/>
        <v>15557</v>
      </c>
      <c r="F25" s="205">
        <f t="shared" si="7"/>
        <v>43889</v>
      </c>
      <c r="G25" s="205">
        <f t="shared" si="7"/>
        <v>97653</v>
      </c>
      <c r="H25" s="205">
        <f t="shared" si="7"/>
        <v>112726</v>
      </c>
      <c r="I25" s="205">
        <f t="shared" si="7"/>
        <v>18440</v>
      </c>
      <c r="J25" s="205">
        <f t="shared" si="7"/>
        <v>290637</v>
      </c>
      <c r="K25" s="206" t="s">
        <v>11</v>
      </c>
      <c r="L25" s="1666" t="s">
        <v>942</v>
      </c>
      <c r="M25" s="1667" t="s">
        <v>975</v>
      </c>
    </row>
    <row r="26" spans="1:13" s="51" customFormat="1" ht="16.5" customHeight="1" x14ac:dyDescent="0.2">
      <c r="A26" s="1664"/>
      <c r="B26" s="1665"/>
      <c r="C26" s="18" t="s">
        <v>706</v>
      </c>
      <c r="D26" s="30">
        <v>2259</v>
      </c>
      <c r="E26" s="30">
        <v>14771</v>
      </c>
      <c r="F26" s="30">
        <v>41957</v>
      </c>
      <c r="G26" s="30">
        <v>92101</v>
      </c>
      <c r="H26" s="30">
        <v>104759</v>
      </c>
      <c r="I26" s="30">
        <v>16826</v>
      </c>
      <c r="J26" s="108">
        <f>SUM(D26:I26)</f>
        <v>272673</v>
      </c>
      <c r="K26" s="19" t="s">
        <v>13</v>
      </c>
      <c r="L26" s="1666"/>
      <c r="M26" s="1667"/>
    </row>
    <row r="27" spans="1:13" s="51" customFormat="1" ht="16.5" customHeight="1" x14ac:dyDescent="0.2">
      <c r="A27" s="1664"/>
      <c r="B27" s="1665"/>
      <c r="C27" s="18" t="s">
        <v>1468</v>
      </c>
      <c r="D27" s="30">
        <v>113</v>
      </c>
      <c r="E27" s="30">
        <v>786</v>
      </c>
      <c r="F27" s="30">
        <v>1932</v>
      </c>
      <c r="G27" s="30">
        <v>5552</v>
      </c>
      <c r="H27" s="30">
        <v>7967</v>
      </c>
      <c r="I27" s="30">
        <v>1614</v>
      </c>
      <c r="J27" s="108">
        <f>SUM(D27:I27)</f>
        <v>17964</v>
      </c>
      <c r="K27" s="19" t="s">
        <v>14</v>
      </c>
      <c r="L27" s="1666"/>
      <c r="M27" s="1667"/>
    </row>
    <row r="28" spans="1:13" s="81" customFormat="1" ht="16.5" customHeight="1" x14ac:dyDescent="0.2">
      <c r="A28" s="1656" t="s">
        <v>976</v>
      </c>
      <c r="B28" s="1658" t="s">
        <v>954</v>
      </c>
      <c r="C28" s="202" t="s">
        <v>1259</v>
      </c>
      <c r="D28" s="107">
        <f t="shared" ref="D28:J28" si="8">SUM(D29+D30)</f>
        <v>109</v>
      </c>
      <c r="E28" s="107">
        <f t="shared" si="8"/>
        <v>335</v>
      </c>
      <c r="F28" s="107">
        <f t="shared" si="8"/>
        <v>774</v>
      </c>
      <c r="G28" s="107">
        <f t="shared" si="8"/>
        <v>1723</v>
      </c>
      <c r="H28" s="107">
        <f t="shared" si="8"/>
        <v>1816</v>
      </c>
      <c r="I28" s="107">
        <f t="shared" si="8"/>
        <v>312</v>
      </c>
      <c r="J28" s="107">
        <f t="shared" si="8"/>
        <v>5069</v>
      </c>
      <c r="K28" s="203" t="s">
        <v>11</v>
      </c>
      <c r="L28" s="1660" t="s">
        <v>941</v>
      </c>
      <c r="M28" s="1662" t="s">
        <v>976</v>
      </c>
    </row>
    <row r="29" spans="1:13" s="81" customFormat="1" ht="16.5" customHeight="1" x14ac:dyDescent="0.2">
      <c r="A29" s="1656"/>
      <c r="B29" s="1658"/>
      <c r="C29" s="84" t="s">
        <v>706</v>
      </c>
      <c r="D29" s="85">
        <v>92</v>
      </c>
      <c r="E29" s="85">
        <v>275</v>
      </c>
      <c r="F29" s="85">
        <v>612</v>
      </c>
      <c r="G29" s="85">
        <v>1377</v>
      </c>
      <c r="H29" s="85">
        <v>1529</v>
      </c>
      <c r="I29" s="85">
        <v>292</v>
      </c>
      <c r="J29" s="107">
        <f>SUM(D29:I29)</f>
        <v>4177</v>
      </c>
      <c r="K29" s="86" t="s">
        <v>13</v>
      </c>
      <c r="L29" s="1660"/>
      <c r="M29" s="1662"/>
    </row>
    <row r="30" spans="1:13" s="81" customFormat="1" ht="16.5" customHeight="1" x14ac:dyDescent="0.2">
      <c r="A30" s="1656"/>
      <c r="B30" s="1658"/>
      <c r="C30" s="84" t="s">
        <v>1468</v>
      </c>
      <c r="D30" s="85">
        <v>17</v>
      </c>
      <c r="E30" s="85">
        <v>60</v>
      </c>
      <c r="F30" s="85">
        <v>162</v>
      </c>
      <c r="G30" s="85">
        <v>346</v>
      </c>
      <c r="H30" s="85">
        <v>287</v>
      </c>
      <c r="I30" s="85">
        <v>20</v>
      </c>
      <c r="J30" s="107">
        <f>SUM(D30:I30)</f>
        <v>892</v>
      </c>
      <c r="K30" s="86" t="s">
        <v>14</v>
      </c>
      <c r="L30" s="1660"/>
      <c r="M30" s="1662"/>
    </row>
    <row r="31" spans="1:13" s="51" customFormat="1" ht="16.5" customHeight="1" x14ac:dyDescent="0.2">
      <c r="A31" s="1664" t="s">
        <v>977</v>
      </c>
      <c r="B31" s="1665" t="s">
        <v>955</v>
      </c>
      <c r="C31" s="204" t="s">
        <v>1259</v>
      </c>
      <c r="D31" s="205">
        <f t="shared" ref="D31:J31" si="9">SUM(D32+D33)</f>
        <v>818</v>
      </c>
      <c r="E31" s="205">
        <f t="shared" si="9"/>
        <v>3836</v>
      </c>
      <c r="F31" s="205">
        <f t="shared" si="9"/>
        <v>11718</v>
      </c>
      <c r="G31" s="205">
        <f t="shared" si="9"/>
        <v>26306</v>
      </c>
      <c r="H31" s="205">
        <f t="shared" si="9"/>
        <v>31736</v>
      </c>
      <c r="I31" s="205">
        <f t="shared" si="9"/>
        <v>3166</v>
      </c>
      <c r="J31" s="205">
        <f t="shared" si="9"/>
        <v>77580</v>
      </c>
      <c r="K31" s="206" t="s">
        <v>11</v>
      </c>
      <c r="L31" s="1666" t="s">
        <v>940</v>
      </c>
      <c r="M31" s="1667" t="s">
        <v>977</v>
      </c>
    </row>
    <row r="32" spans="1:13" s="51" customFormat="1" ht="16.5" customHeight="1" x14ac:dyDescent="0.2">
      <c r="A32" s="1664"/>
      <c r="B32" s="1665"/>
      <c r="C32" s="18" t="s">
        <v>706</v>
      </c>
      <c r="D32" s="30">
        <v>507</v>
      </c>
      <c r="E32" s="30">
        <v>1857</v>
      </c>
      <c r="F32" s="30">
        <v>4726</v>
      </c>
      <c r="G32" s="30">
        <v>8817</v>
      </c>
      <c r="H32" s="30">
        <v>8888</v>
      </c>
      <c r="I32" s="30">
        <v>991</v>
      </c>
      <c r="J32" s="108">
        <f>SUM(D32:I32)</f>
        <v>25786</v>
      </c>
      <c r="K32" s="19" t="s">
        <v>13</v>
      </c>
      <c r="L32" s="1666"/>
      <c r="M32" s="1667"/>
    </row>
    <row r="33" spans="1:13" s="51" customFormat="1" ht="16.5" customHeight="1" x14ac:dyDescent="0.2">
      <c r="A33" s="1664"/>
      <c r="B33" s="1665"/>
      <c r="C33" s="18" t="s">
        <v>1468</v>
      </c>
      <c r="D33" s="30">
        <v>311</v>
      </c>
      <c r="E33" s="30">
        <v>1979</v>
      </c>
      <c r="F33" s="30">
        <v>6992</v>
      </c>
      <c r="G33" s="30">
        <v>17489</v>
      </c>
      <c r="H33" s="30">
        <v>22848</v>
      </c>
      <c r="I33" s="30">
        <v>2175</v>
      </c>
      <c r="J33" s="108">
        <f>SUM(D33:I33)</f>
        <v>51794</v>
      </c>
      <c r="K33" s="19" t="s">
        <v>14</v>
      </c>
      <c r="L33" s="1666"/>
      <c r="M33" s="1667"/>
    </row>
    <row r="34" spans="1:13" s="81" customFormat="1" ht="16.5" customHeight="1" x14ac:dyDescent="0.2">
      <c r="A34" s="1656" t="s">
        <v>978</v>
      </c>
      <c r="B34" s="1658" t="s">
        <v>956</v>
      </c>
      <c r="C34" s="202" t="s">
        <v>1259</v>
      </c>
      <c r="D34" s="107">
        <f t="shared" ref="D34:J34" si="10">SUM(D35+D36)</f>
        <v>234</v>
      </c>
      <c r="E34" s="107">
        <f t="shared" si="10"/>
        <v>1892</v>
      </c>
      <c r="F34" s="107">
        <f t="shared" si="10"/>
        <v>4571</v>
      </c>
      <c r="G34" s="107">
        <f t="shared" si="10"/>
        <v>10960</v>
      </c>
      <c r="H34" s="107">
        <f t="shared" si="10"/>
        <v>17514</v>
      </c>
      <c r="I34" s="107">
        <f t="shared" si="10"/>
        <v>3583</v>
      </c>
      <c r="J34" s="107">
        <f t="shared" si="10"/>
        <v>38754</v>
      </c>
      <c r="K34" s="203" t="s">
        <v>11</v>
      </c>
      <c r="L34" s="1660" t="s">
        <v>939</v>
      </c>
      <c r="M34" s="1662" t="s">
        <v>978</v>
      </c>
    </row>
    <row r="35" spans="1:13" s="81" customFormat="1" ht="16.5" customHeight="1" x14ac:dyDescent="0.2">
      <c r="A35" s="1656"/>
      <c r="B35" s="1658"/>
      <c r="C35" s="84" t="s">
        <v>706</v>
      </c>
      <c r="D35" s="85">
        <v>203</v>
      </c>
      <c r="E35" s="85">
        <v>1616</v>
      </c>
      <c r="F35" s="85">
        <v>3530</v>
      </c>
      <c r="G35" s="85">
        <v>7432</v>
      </c>
      <c r="H35" s="85">
        <v>9946</v>
      </c>
      <c r="I35" s="85">
        <v>2692</v>
      </c>
      <c r="J35" s="107">
        <f>SUM(D35:I35)</f>
        <v>25419</v>
      </c>
      <c r="K35" s="86" t="s">
        <v>13</v>
      </c>
      <c r="L35" s="1660"/>
      <c r="M35" s="1662"/>
    </row>
    <row r="36" spans="1:13" s="81" customFormat="1" ht="16.5" customHeight="1" x14ac:dyDescent="0.2">
      <c r="A36" s="1657"/>
      <c r="B36" s="1659"/>
      <c r="C36" s="198" t="s">
        <v>1468</v>
      </c>
      <c r="D36" s="199">
        <v>31</v>
      </c>
      <c r="E36" s="199">
        <v>276</v>
      </c>
      <c r="F36" s="199">
        <v>1041</v>
      </c>
      <c r="G36" s="199">
        <v>3528</v>
      </c>
      <c r="H36" s="199">
        <v>7568</v>
      </c>
      <c r="I36" s="199">
        <v>891</v>
      </c>
      <c r="J36" s="207">
        <f>SUM(D36:I36)</f>
        <v>13335</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0313-6F70-4739-A5F5-E7CB5BD554EF}">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1054</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846</v>
      </c>
    </row>
    <row r="3" spans="1:16" s="7" customFormat="1" ht="21" customHeight="1" x14ac:dyDescent="0.2">
      <c r="A3" s="1647" t="s">
        <v>1591</v>
      </c>
      <c r="B3" s="1647"/>
      <c r="C3" s="1647"/>
      <c r="D3" s="1647"/>
      <c r="E3" s="1647"/>
      <c r="F3" s="1647"/>
      <c r="G3" s="1647"/>
      <c r="H3" s="1647"/>
      <c r="I3" s="1647"/>
      <c r="J3" s="1647"/>
      <c r="K3" s="1647"/>
      <c r="L3" s="1647"/>
      <c r="M3" s="1647"/>
    </row>
    <row r="4" spans="1:16" s="12" customFormat="1" x14ac:dyDescent="0.2">
      <c r="A4" s="34" t="s">
        <v>837</v>
      </c>
      <c r="C4" s="8"/>
      <c r="D4" s="1648"/>
      <c r="E4" s="1648"/>
      <c r="F4" s="1648"/>
      <c r="G4" s="1648"/>
      <c r="H4" s="1648"/>
      <c r="I4" s="1648"/>
      <c r="J4" s="1648"/>
      <c r="K4" s="609"/>
      <c r="M4" s="23" t="s">
        <v>838</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5" customHeight="1" x14ac:dyDescent="0.2">
      <c r="A7" s="1674"/>
      <c r="B7" s="1668" t="s">
        <v>1259</v>
      </c>
      <c r="C7" s="604" t="s">
        <v>1259</v>
      </c>
      <c r="D7" s="201">
        <f t="shared" ref="D7:J9" si="0">SUM(D10+D13+D16+D19+D22+D25+D28+D31+D34)</f>
        <v>12829</v>
      </c>
      <c r="E7" s="201">
        <f t="shared" si="0"/>
        <v>19920</v>
      </c>
      <c r="F7" s="201">
        <f t="shared" si="0"/>
        <v>27784</v>
      </c>
      <c r="G7" s="201">
        <f t="shared" si="0"/>
        <v>37750</v>
      </c>
      <c r="H7" s="201">
        <f t="shared" si="0"/>
        <v>50392</v>
      </c>
      <c r="I7" s="201">
        <f t="shared" si="0"/>
        <v>59811</v>
      </c>
      <c r="J7" s="201">
        <f t="shared" si="0"/>
        <v>208486</v>
      </c>
      <c r="K7" s="682" t="s">
        <v>11</v>
      </c>
      <c r="L7" s="1670" t="s">
        <v>12</v>
      </c>
      <c r="M7" s="1672"/>
    </row>
    <row r="8" spans="1:16" s="12" customFormat="1" ht="16.5" customHeight="1" x14ac:dyDescent="0.2">
      <c r="A8" s="1675"/>
      <c r="B8" s="1669"/>
      <c r="C8" s="208" t="s">
        <v>706</v>
      </c>
      <c r="D8" s="106">
        <f t="shared" si="0"/>
        <v>5979</v>
      </c>
      <c r="E8" s="106">
        <f t="shared" si="0"/>
        <v>8915</v>
      </c>
      <c r="F8" s="106">
        <f t="shared" si="0"/>
        <v>12914</v>
      </c>
      <c r="G8" s="106">
        <f t="shared" si="0"/>
        <v>17417</v>
      </c>
      <c r="H8" s="106">
        <f t="shared" si="0"/>
        <v>24793</v>
      </c>
      <c r="I8" s="106">
        <f t="shared" si="0"/>
        <v>30294</v>
      </c>
      <c r="J8" s="109">
        <f t="shared" si="0"/>
        <v>100312</v>
      </c>
      <c r="K8" s="209" t="s">
        <v>13</v>
      </c>
      <c r="L8" s="1671"/>
      <c r="M8" s="1673"/>
    </row>
    <row r="9" spans="1:16" s="12" customFormat="1" ht="16.5" customHeight="1" x14ac:dyDescent="0.2">
      <c r="A9" s="1675"/>
      <c r="B9" s="1669"/>
      <c r="C9" s="208" t="s">
        <v>1468</v>
      </c>
      <c r="D9" s="106">
        <f t="shared" si="0"/>
        <v>6850</v>
      </c>
      <c r="E9" s="106">
        <f t="shared" si="0"/>
        <v>11005</v>
      </c>
      <c r="F9" s="106">
        <f t="shared" si="0"/>
        <v>14870</v>
      </c>
      <c r="G9" s="106">
        <f t="shared" si="0"/>
        <v>20333</v>
      </c>
      <c r="H9" s="106">
        <f t="shared" si="0"/>
        <v>25599</v>
      </c>
      <c r="I9" s="106">
        <f t="shared" si="0"/>
        <v>29517</v>
      </c>
      <c r="J9" s="109">
        <f t="shared" si="0"/>
        <v>108174</v>
      </c>
      <c r="K9" s="210" t="s">
        <v>14</v>
      </c>
      <c r="L9" s="1671"/>
      <c r="M9" s="1673"/>
    </row>
    <row r="10" spans="1:16" s="81" customFormat="1" ht="16.5" customHeight="1" x14ac:dyDescent="0.2">
      <c r="A10" s="1656" t="s">
        <v>971</v>
      </c>
      <c r="B10" s="1658" t="s">
        <v>949</v>
      </c>
      <c r="C10" s="202" t="s">
        <v>1259</v>
      </c>
      <c r="D10" s="107">
        <f t="shared" ref="D10:I10" si="1">SUM(D11:D12)</f>
        <v>10421</v>
      </c>
      <c r="E10" s="107">
        <f t="shared" si="1"/>
        <v>9746</v>
      </c>
      <c r="F10" s="107">
        <f t="shared" si="1"/>
        <v>10134</v>
      </c>
      <c r="G10" s="107">
        <f t="shared" si="1"/>
        <v>12519</v>
      </c>
      <c r="H10" s="107">
        <f t="shared" si="1"/>
        <v>17248</v>
      </c>
      <c r="I10" s="107">
        <f t="shared" si="1"/>
        <v>48219</v>
      </c>
      <c r="J10" s="107">
        <f t="shared" ref="J10:J36" si="2">SUM(D10:I10)</f>
        <v>108287</v>
      </c>
      <c r="K10" s="203" t="s">
        <v>11</v>
      </c>
      <c r="L10" s="1660" t="s">
        <v>946</v>
      </c>
      <c r="M10" s="1662" t="s">
        <v>971</v>
      </c>
    </row>
    <row r="11" spans="1:16" s="81" customFormat="1" ht="16.5" customHeight="1" x14ac:dyDescent="0.2">
      <c r="A11" s="1656"/>
      <c r="B11" s="1658"/>
      <c r="C11" s="84" t="s">
        <v>706</v>
      </c>
      <c r="D11" s="85">
        <v>4379</v>
      </c>
      <c r="E11" s="85">
        <v>3342</v>
      </c>
      <c r="F11" s="85">
        <v>3798</v>
      </c>
      <c r="G11" s="85">
        <v>5213</v>
      </c>
      <c r="H11" s="85">
        <v>7621</v>
      </c>
      <c r="I11" s="85">
        <v>24201</v>
      </c>
      <c r="J11" s="107">
        <f t="shared" si="2"/>
        <v>48554</v>
      </c>
      <c r="K11" s="86" t="s">
        <v>13</v>
      </c>
      <c r="L11" s="1660"/>
      <c r="M11" s="1662"/>
    </row>
    <row r="12" spans="1:16" s="81" customFormat="1" ht="16.5" customHeight="1" x14ac:dyDescent="0.2">
      <c r="A12" s="1656"/>
      <c r="B12" s="1658"/>
      <c r="C12" s="84" t="s">
        <v>1468</v>
      </c>
      <c r="D12" s="85">
        <v>6042</v>
      </c>
      <c r="E12" s="85">
        <v>6404</v>
      </c>
      <c r="F12" s="85">
        <v>6336</v>
      </c>
      <c r="G12" s="85">
        <v>7306</v>
      </c>
      <c r="H12" s="85">
        <v>9627</v>
      </c>
      <c r="I12" s="85">
        <v>24018</v>
      </c>
      <c r="J12" s="107">
        <f t="shared" si="2"/>
        <v>59733</v>
      </c>
      <c r="K12" s="86" t="s">
        <v>14</v>
      </c>
      <c r="L12" s="1660"/>
      <c r="M12" s="1662"/>
    </row>
    <row r="13" spans="1:16" s="51" customFormat="1" ht="16.5" customHeight="1" x14ac:dyDescent="0.2">
      <c r="A13" s="1664">
        <v>14</v>
      </c>
      <c r="B13" s="1665"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66" t="s">
        <v>271</v>
      </c>
      <c r="M13" s="1667">
        <v>14</v>
      </c>
    </row>
    <row r="14" spans="1:16" s="51" customFormat="1" ht="16.5" customHeight="1" x14ac:dyDescent="0.2">
      <c r="A14" s="1664"/>
      <c r="B14" s="1665"/>
      <c r="C14" s="18" t="s">
        <v>706</v>
      </c>
      <c r="D14" s="30">
        <v>97</v>
      </c>
      <c r="E14" s="30">
        <v>210</v>
      </c>
      <c r="F14" s="30">
        <v>276</v>
      </c>
      <c r="G14" s="30">
        <v>179</v>
      </c>
      <c r="H14" s="30">
        <v>119</v>
      </c>
      <c r="I14" s="30">
        <v>28</v>
      </c>
      <c r="J14" s="108">
        <f t="shared" si="2"/>
        <v>909</v>
      </c>
      <c r="K14" s="19" t="s">
        <v>13</v>
      </c>
      <c r="L14" s="1666"/>
      <c r="M14" s="1667"/>
    </row>
    <row r="15" spans="1:16" s="51" customFormat="1" ht="16.5" customHeight="1" x14ac:dyDescent="0.2">
      <c r="A15" s="1664"/>
      <c r="B15" s="1665"/>
      <c r="C15" s="18" t="s">
        <v>1468</v>
      </c>
      <c r="D15" s="30">
        <v>134</v>
      </c>
      <c r="E15" s="30">
        <v>1023</v>
      </c>
      <c r="F15" s="30">
        <v>2032</v>
      </c>
      <c r="G15" s="30">
        <v>2050</v>
      </c>
      <c r="H15" s="30">
        <v>1785</v>
      </c>
      <c r="I15" s="30">
        <v>309</v>
      </c>
      <c r="J15" s="108">
        <f t="shared" si="2"/>
        <v>7333</v>
      </c>
      <c r="K15" s="19" t="s">
        <v>14</v>
      </c>
      <c r="L15" s="1666"/>
      <c r="M15" s="1667"/>
    </row>
    <row r="16" spans="1:16" s="81" customFormat="1" ht="16.5" customHeight="1" x14ac:dyDescent="0.2">
      <c r="A16" s="1656" t="s">
        <v>972</v>
      </c>
      <c r="B16" s="1658"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60" t="s">
        <v>945</v>
      </c>
      <c r="M16" s="1662" t="s">
        <v>972</v>
      </c>
    </row>
    <row r="17" spans="1:13" s="81" customFormat="1" ht="16.5" customHeight="1" x14ac:dyDescent="0.2">
      <c r="A17" s="1656"/>
      <c r="B17" s="1658"/>
      <c r="C17" s="84" t="s">
        <v>706</v>
      </c>
      <c r="D17" s="85">
        <v>206</v>
      </c>
      <c r="E17" s="85">
        <v>459</v>
      </c>
      <c r="F17" s="85">
        <v>454</v>
      </c>
      <c r="G17" s="85">
        <v>376</v>
      </c>
      <c r="H17" s="85">
        <v>501</v>
      </c>
      <c r="I17" s="85">
        <v>188</v>
      </c>
      <c r="J17" s="107">
        <f t="shared" si="2"/>
        <v>2184</v>
      </c>
      <c r="K17" s="86" t="s">
        <v>13</v>
      </c>
      <c r="L17" s="1660"/>
      <c r="M17" s="1662"/>
    </row>
    <row r="18" spans="1:13" s="81" customFormat="1" ht="16.5" customHeight="1" x14ac:dyDescent="0.2">
      <c r="A18" s="1656"/>
      <c r="B18" s="1658"/>
      <c r="C18" s="84" t="s">
        <v>1468</v>
      </c>
      <c r="D18" s="85">
        <v>196</v>
      </c>
      <c r="E18" s="85">
        <v>1037</v>
      </c>
      <c r="F18" s="85">
        <v>1146</v>
      </c>
      <c r="G18" s="85">
        <v>1075</v>
      </c>
      <c r="H18" s="85">
        <v>1187</v>
      </c>
      <c r="I18" s="85">
        <v>549</v>
      </c>
      <c r="J18" s="107">
        <f t="shared" si="2"/>
        <v>5190</v>
      </c>
      <c r="K18" s="86" t="s">
        <v>14</v>
      </c>
      <c r="L18" s="1660"/>
      <c r="M18" s="1662"/>
    </row>
    <row r="19" spans="1:13" s="51" customFormat="1" ht="16.5" customHeight="1" x14ac:dyDescent="0.2">
      <c r="A19" s="1664" t="s">
        <v>973</v>
      </c>
      <c r="B19" s="1665"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66" t="s">
        <v>944</v>
      </c>
      <c r="M19" s="1667" t="s">
        <v>973</v>
      </c>
    </row>
    <row r="20" spans="1:13" s="51" customFormat="1" ht="16.5" customHeight="1" x14ac:dyDescent="0.2">
      <c r="A20" s="1664"/>
      <c r="B20" s="1665"/>
      <c r="C20" s="18" t="s">
        <v>706</v>
      </c>
      <c r="D20" s="30">
        <v>878</v>
      </c>
      <c r="E20" s="30">
        <v>3416</v>
      </c>
      <c r="F20" s="30">
        <v>6209</v>
      </c>
      <c r="G20" s="30">
        <v>8692</v>
      </c>
      <c r="H20" s="30">
        <v>11986</v>
      </c>
      <c r="I20" s="30">
        <v>4436</v>
      </c>
      <c r="J20" s="108">
        <f t="shared" si="2"/>
        <v>35617</v>
      </c>
      <c r="K20" s="19" t="s">
        <v>13</v>
      </c>
      <c r="L20" s="1666"/>
      <c r="M20" s="1667"/>
    </row>
    <row r="21" spans="1:13" s="51" customFormat="1" ht="16.5" customHeight="1" x14ac:dyDescent="0.2">
      <c r="A21" s="1664"/>
      <c r="B21" s="1665"/>
      <c r="C21" s="18" t="s">
        <v>1468</v>
      </c>
      <c r="D21" s="30">
        <v>298</v>
      </c>
      <c r="E21" s="30">
        <v>1706</v>
      </c>
      <c r="F21" s="30">
        <v>3963</v>
      </c>
      <c r="G21" s="30">
        <v>7614</v>
      </c>
      <c r="H21" s="30">
        <v>10791</v>
      </c>
      <c r="I21" s="30">
        <v>3761</v>
      </c>
      <c r="J21" s="108">
        <f t="shared" si="2"/>
        <v>28133</v>
      </c>
      <c r="K21" s="19" t="s">
        <v>14</v>
      </c>
      <c r="L21" s="1666"/>
      <c r="M21" s="1667"/>
    </row>
    <row r="22" spans="1:13" s="81" customFormat="1" ht="16.5" customHeight="1" x14ac:dyDescent="0.2">
      <c r="A22" s="1656" t="s">
        <v>974</v>
      </c>
      <c r="B22" s="1658"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60" t="s">
        <v>943</v>
      </c>
      <c r="M22" s="1662" t="s">
        <v>974</v>
      </c>
    </row>
    <row r="23" spans="1:13" s="81" customFormat="1" ht="16.5" customHeight="1" x14ac:dyDescent="0.2">
      <c r="A23" s="1656"/>
      <c r="B23" s="1658"/>
      <c r="C23" s="84" t="s">
        <v>706</v>
      </c>
      <c r="D23" s="85">
        <v>63</v>
      </c>
      <c r="E23" s="85">
        <v>229</v>
      </c>
      <c r="F23" s="85">
        <v>354</v>
      </c>
      <c r="G23" s="85">
        <v>406</v>
      </c>
      <c r="H23" s="85">
        <v>553</v>
      </c>
      <c r="I23" s="85">
        <v>251</v>
      </c>
      <c r="J23" s="107">
        <f t="shared" si="2"/>
        <v>1856</v>
      </c>
      <c r="K23" s="86" t="s">
        <v>13</v>
      </c>
      <c r="L23" s="1660"/>
      <c r="M23" s="1662"/>
    </row>
    <row r="24" spans="1:13" s="81" customFormat="1" ht="16.5" customHeight="1" x14ac:dyDescent="0.2">
      <c r="A24" s="1656"/>
      <c r="B24" s="1658"/>
      <c r="C24" s="84" t="s">
        <v>1468</v>
      </c>
      <c r="D24" s="85">
        <v>36</v>
      </c>
      <c r="E24" s="85">
        <v>285</v>
      </c>
      <c r="F24" s="85">
        <v>561</v>
      </c>
      <c r="G24" s="85">
        <v>1144</v>
      </c>
      <c r="H24" s="85">
        <v>628</v>
      </c>
      <c r="I24" s="85">
        <v>315</v>
      </c>
      <c r="J24" s="107">
        <f t="shared" si="2"/>
        <v>2969</v>
      </c>
      <c r="K24" s="86" t="s">
        <v>14</v>
      </c>
      <c r="L24" s="1660"/>
      <c r="M24" s="1662"/>
    </row>
    <row r="25" spans="1:13" s="51" customFormat="1" ht="16.5" customHeight="1" x14ac:dyDescent="0.2">
      <c r="A25" s="1664" t="s">
        <v>975</v>
      </c>
      <c r="B25" s="1665"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66" t="s">
        <v>942</v>
      </c>
      <c r="M25" s="1667" t="s">
        <v>975</v>
      </c>
    </row>
    <row r="26" spans="1:13" s="51" customFormat="1" ht="16.5" customHeight="1" x14ac:dyDescent="0.2">
      <c r="A26" s="1664"/>
      <c r="B26" s="1665"/>
      <c r="C26" s="18" t="s">
        <v>706</v>
      </c>
      <c r="D26" s="30">
        <v>198</v>
      </c>
      <c r="E26" s="30">
        <v>689</v>
      </c>
      <c r="F26" s="30">
        <v>929</v>
      </c>
      <c r="G26" s="30">
        <v>1360</v>
      </c>
      <c r="H26" s="30">
        <v>2061</v>
      </c>
      <c r="I26" s="30">
        <v>625</v>
      </c>
      <c r="J26" s="108">
        <f t="shared" si="2"/>
        <v>5862</v>
      </c>
      <c r="K26" s="19" t="s">
        <v>13</v>
      </c>
      <c r="L26" s="1666"/>
      <c r="M26" s="1667"/>
    </row>
    <row r="27" spans="1:13" s="51" customFormat="1" ht="16.5" customHeight="1" x14ac:dyDescent="0.2">
      <c r="A27" s="1664"/>
      <c r="B27" s="1665"/>
      <c r="C27" s="18" t="s">
        <v>1468</v>
      </c>
      <c r="D27" s="30">
        <v>50</v>
      </c>
      <c r="E27" s="30">
        <v>158</v>
      </c>
      <c r="F27" s="30">
        <v>68</v>
      </c>
      <c r="G27" s="30">
        <v>348</v>
      </c>
      <c r="H27" s="30">
        <v>968</v>
      </c>
      <c r="I27" s="30">
        <v>367</v>
      </c>
      <c r="J27" s="108">
        <f t="shared" si="2"/>
        <v>1959</v>
      </c>
      <c r="K27" s="19" t="s">
        <v>14</v>
      </c>
      <c r="L27" s="1666"/>
      <c r="M27" s="1667"/>
    </row>
    <row r="28" spans="1:13" s="81" customFormat="1" ht="16.5" customHeight="1" x14ac:dyDescent="0.2">
      <c r="A28" s="1656" t="s">
        <v>976</v>
      </c>
      <c r="B28" s="1658"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60" t="s">
        <v>941</v>
      </c>
      <c r="M28" s="1662" t="s">
        <v>976</v>
      </c>
    </row>
    <row r="29" spans="1:13" s="81" customFormat="1" ht="16.5" customHeight="1" x14ac:dyDescent="0.2">
      <c r="A29" s="1656"/>
      <c r="B29" s="1658"/>
      <c r="C29" s="84" t="s">
        <v>706</v>
      </c>
      <c r="D29" s="85">
        <v>4</v>
      </c>
      <c r="E29" s="85">
        <v>8</v>
      </c>
      <c r="F29" s="85">
        <v>17</v>
      </c>
      <c r="G29" s="85">
        <v>24</v>
      </c>
      <c r="H29" s="85">
        <v>11</v>
      </c>
      <c r="I29" s="85">
        <v>1</v>
      </c>
      <c r="J29" s="107">
        <f t="shared" si="2"/>
        <v>65</v>
      </c>
      <c r="K29" s="86" t="s">
        <v>13</v>
      </c>
      <c r="L29" s="1660"/>
      <c r="M29" s="1662"/>
    </row>
    <row r="30" spans="1:13" s="81" customFormat="1" ht="16.5" customHeight="1" x14ac:dyDescent="0.2">
      <c r="A30" s="1656"/>
      <c r="B30" s="1658"/>
      <c r="C30" s="84" t="s">
        <v>1468</v>
      </c>
      <c r="D30" s="85">
        <v>1</v>
      </c>
      <c r="E30" s="85">
        <v>3</v>
      </c>
      <c r="F30" s="85">
        <v>23</v>
      </c>
      <c r="G30" s="85">
        <v>12</v>
      </c>
      <c r="H30" s="85">
        <v>4</v>
      </c>
      <c r="I30" s="85" t="s">
        <v>16</v>
      </c>
      <c r="J30" s="107">
        <f t="shared" si="2"/>
        <v>43</v>
      </c>
      <c r="K30" s="86" t="s">
        <v>14</v>
      </c>
      <c r="L30" s="1660"/>
      <c r="M30" s="1662"/>
    </row>
    <row r="31" spans="1:13" s="51" customFormat="1" ht="16.5" customHeight="1" x14ac:dyDescent="0.2">
      <c r="A31" s="1664" t="s">
        <v>977</v>
      </c>
      <c r="B31" s="1665"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66" t="s">
        <v>940</v>
      </c>
      <c r="M31" s="1667" t="s">
        <v>977</v>
      </c>
    </row>
    <row r="32" spans="1:13" s="51" customFormat="1" ht="16.5" customHeight="1" x14ac:dyDescent="0.2">
      <c r="A32" s="1664"/>
      <c r="B32" s="1665"/>
      <c r="C32" s="18" t="s">
        <v>706</v>
      </c>
      <c r="D32" s="30">
        <v>72</v>
      </c>
      <c r="E32" s="30">
        <v>136</v>
      </c>
      <c r="F32" s="30">
        <v>151</v>
      </c>
      <c r="G32" s="30">
        <v>100</v>
      </c>
      <c r="H32" s="30">
        <v>86</v>
      </c>
      <c r="I32" s="30">
        <v>22</v>
      </c>
      <c r="J32" s="108">
        <f t="shared" si="2"/>
        <v>567</v>
      </c>
      <c r="K32" s="19" t="s">
        <v>13</v>
      </c>
      <c r="L32" s="1666"/>
      <c r="M32" s="1667"/>
    </row>
    <row r="33" spans="1:13" s="51" customFormat="1" ht="16.5" customHeight="1" x14ac:dyDescent="0.2">
      <c r="A33" s="1664"/>
      <c r="B33" s="1665"/>
      <c r="C33" s="18" t="s">
        <v>1468</v>
      </c>
      <c r="D33" s="30">
        <v>90</v>
      </c>
      <c r="E33" s="30">
        <v>303</v>
      </c>
      <c r="F33" s="30">
        <v>510</v>
      </c>
      <c r="G33" s="30">
        <v>618</v>
      </c>
      <c r="H33" s="30">
        <v>419</v>
      </c>
      <c r="I33" s="30">
        <v>150</v>
      </c>
      <c r="J33" s="108">
        <f t="shared" si="2"/>
        <v>2090</v>
      </c>
      <c r="K33" s="19" t="s">
        <v>14</v>
      </c>
      <c r="L33" s="1666"/>
      <c r="M33" s="1667"/>
    </row>
    <row r="34" spans="1:13" s="81" customFormat="1" ht="16.5" customHeight="1" x14ac:dyDescent="0.2">
      <c r="A34" s="1656" t="s">
        <v>978</v>
      </c>
      <c r="B34" s="1658"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60" t="s">
        <v>939</v>
      </c>
      <c r="M34" s="1662" t="s">
        <v>978</v>
      </c>
    </row>
    <row r="35" spans="1:13" s="81" customFormat="1" ht="16.5" customHeight="1" x14ac:dyDescent="0.2">
      <c r="A35" s="1656"/>
      <c r="B35" s="1658"/>
      <c r="C35" s="84" t="s">
        <v>706</v>
      </c>
      <c r="D35" s="85">
        <v>82</v>
      </c>
      <c r="E35" s="85">
        <v>426</v>
      </c>
      <c r="F35" s="85">
        <v>726</v>
      </c>
      <c r="G35" s="85">
        <v>1067</v>
      </c>
      <c r="H35" s="85">
        <v>1855</v>
      </c>
      <c r="I35" s="85">
        <v>542</v>
      </c>
      <c r="J35" s="107">
        <f t="shared" si="2"/>
        <v>4698</v>
      </c>
      <c r="K35" s="86" t="s">
        <v>13</v>
      </c>
      <c r="L35" s="1660"/>
      <c r="M35" s="1662"/>
    </row>
    <row r="36" spans="1:13" s="81" customFormat="1" ht="16.5" customHeight="1" x14ac:dyDescent="0.2">
      <c r="A36" s="1657"/>
      <c r="B36" s="1659"/>
      <c r="C36" s="198" t="s">
        <v>1468</v>
      </c>
      <c r="D36" s="199">
        <v>3</v>
      </c>
      <c r="E36" s="199">
        <v>86</v>
      </c>
      <c r="F36" s="199">
        <v>231</v>
      </c>
      <c r="G36" s="199">
        <v>166</v>
      </c>
      <c r="H36" s="199">
        <v>190</v>
      </c>
      <c r="I36" s="199">
        <v>48</v>
      </c>
      <c r="J36" s="207">
        <f t="shared" si="2"/>
        <v>724</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729B-C6E0-4670-8174-A2CC8D60AE73}">
  <sheetPr>
    <tabColor theme="4"/>
    <pageSetUpPr fitToPage="1"/>
  </sheetPr>
  <dimension ref="A1:H16"/>
  <sheetViews>
    <sheetView view="pageBreakPreview" zoomScale="60" zoomScaleNormal="100" workbookViewId="0">
      <selection activeCell="A90" sqref="A90"/>
    </sheetView>
  </sheetViews>
  <sheetFormatPr defaultColWidth="9" defaultRowHeight="14.25" x14ac:dyDescent="0.2"/>
  <cols>
    <col min="1" max="1" width="43.625" style="877" customWidth="1"/>
    <col min="2" max="3" width="16.625" style="877" customWidth="1"/>
    <col min="4" max="4" width="16.625" style="878" customWidth="1"/>
    <col min="5" max="5" width="43.625" style="877" customWidth="1"/>
    <col min="6" max="16384" width="9" style="877"/>
  </cols>
  <sheetData>
    <row r="1" spans="1:8" s="859" customFormat="1" ht="21" customHeight="1" x14ac:dyDescent="0.25">
      <c r="A1" s="1510" t="s">
        <v>1108</v>
      </c>
      <c r="B1" s="1510"/>
      <c r="C1" s="1510"/>
      <c r="D1" s="1510"/>
      <c r="E1" s="1510"/>
    </row>
    <row r="2" spans="1:8" s="859" customFormat="1" ht="21" customHeight="1" x14ac:dyDescent="0.2">
      <c r="A2" s="1511" t="s">
        <v>929</v>
      </c>
      <c r="B2" s="1511"/>
      <c r="C2" s="1511"/>
      <c r="D2" s="1511"/>
      <c r="E2" s="1511"/>
      <c r="H2" s="863" t="s">
        <v>705</v>
      </c>
    </row>
    <row r="3" spans="1:8" s="859" customFormat="1" ht="21" customHeight="1" x14ac:dyDescent="0.2">
      <c r="A3" s="1512" t="s">
        <v>703</v>
      </c>
      <c r="B3" s="1512"/>
      <c r="C3" s="1512"/>
      <c r="D3" s="1512"/>
      <c r="E3" s="1512"/>
    </row>
    <row r="4" spans="1:8" s="861" customFormat="1" ht="12.75" x14ac:dyDescent="0.2">
      <c r="A4" s="860" t="s">
        <v>704</v>
      </c>
      <c r="D4" s="862"/>
      <c r="E4" s="863" t="s">
        <v>705</v>
      </c>
    </row>
    <row r="5" spans="1:8" s="864" customFormat="1" ht="25.15" customHeight="1" thickBot="1" x14ac:dyDescent="0.25">
      <c r="A5" s="1513" t="s">
        <v>667</v>
      </c>
      <c r="B5" s="1516" t="s">
        <v>1127</v>
      </c>
      <c r="C5" s="1516"/>
      <c r="D5" s="1517" t="s">
        <v>1748</v>
      </c>
      <c r="E5" s="1520" t="s">
        <v>1024</v>
      </c>
    </row>
    <row r="6" spans="1:8" s="864" customFormat="1" ht="22.15" customHeight="1" thickTop="1" thickBot="1" x14ac:dyDescent="0.25">
      <c r="A6" s="1514"/>
      <c r="B6" s="338" t="s">
        <v>14</v>
      </c>
      <c r="C6" s="338" t="s">
        <v>13</v>
      </c>
      <c r="D6" s="1518"/>
      <c r="E6" s="1521"/>
    </row>
    <row r="7" spans="1:8" s="864" customFormat="1" ht="22.15" customHeight="1" thickTop="1" x14ac:dyDescent="0.2">
      <c r="A7" s="1515"/>
      <c r="B7" s="339" t="s">
        <v>1468</v>
      </c>
      <c r="C7" s="339" t="s">
        <v>706</v>
      </c>
      <c r="D7" s="1519"/>
      <c r="E7" s="1522"/>
    </row>
    <row r="8" spans="1:8" s="864" customFormat="1" ht="39.950000000000003" customHeight="1" x14ac:dyDescent="0.2">
      <c r="A8" s="865" t="s">
        <v>1259</v>
      </c>
      <c r="B8" s="866">
        <f>SUM(B9:B16)</f>
        <v>811600</v>
      </c>
      <c r="C8" s="866">
        <f>SUM(C9:C16)</f>
        <v>2034518</v>
      </c>
      <c r="D8" s="866">
        <f>SUM(D9:D16)</f>
        <v>2846118</v>
      </c>
      <c r="E8" s="867" t="s">
        <v>12</v>
      </c>
    </row>
    <row r="9" spans="1:8" s="864" customFormat="1" ht="39.950000000000003" customHeight="1" x14ac:dyDescent="0.2">
      <c r="A9" s="140" t="s">
        <v>229</v>
      </c>
      <c r="B9" s="115">
        <v>304869</v>
      </c>
      <c r="C9" s="115">
        <v>881154</v>
      </c>
      <c r="D9" s="169">
        <f>SUM(B9:C9)</f>
        <v>1186023</v>
      </c>
      <c r="E9" s="139" t="s">
        <v>221</v>
      </c>
    </row>
    <row r="10" spans="1:8" s="864" customFormat="1" ht="39.950000000000003" customHeight="1" x14ac:dyDescent="0.2">
      <c r="A10" s="868" t="s">
        <v>318</v>
      </c>
      <c r="B10" s="869">
        <v>290103</v>
      </c>
      <c r="C10" s="869">
        <v>536683</v>
      </c>
      <c r="D10" s="870">
        <f t="shared" ref="D10:D16" si="0">SUM(B10:C10)</f>
        <v>826786</v>
      </c>
      <c r="E10" s="871" t="s">
        <v>220</v>
      </c>
    </row>
    <row r="11" spans="1:8" s="864" customFormat="1" ht="39.950000000000003" customHeight="1" x14ac:dyDescent="0.2">
      <c r="A11" s="140" t="s">
        <v>319</v>
      </c>
      <c r="B11" s="115">
        <v>80275</v>
      </c>
      <c r="C11" s="115">
        <v>184827</v>
      </c>
      <c r="D11" s="169">
        <f t="shared" si="0"/>
        <v>265102</v>
      </c>
      <c r="E11" s="139" t="s">
        <v>219</v>
      </c>
    </row>
    <row r="12" spans="1:8" s="864" customFormat="1" ht="39.950000000000003" customHeight="1" x14ac:dyDescent="0.2">
      <c r="A12" s="868" t="s">
        <v>320</v>
      </c>
      <c r="B12" s="869">
        <v>48097</v>
      </c>
      <c r="C12" s="869">
        <v>101604</v>
      </c>
      <c r="D12" s="870">
        <f t="shared" si="0"/>
        <v>149701</v>
      </c>
      <c r="E12" s="871" t="s">
        <v>707</v>
      </c>
    </row>
    <row r="13" spans="1:8" s="864" customFormat="1" ht="39.950000000000003" customHeight="1" x14ac:dyDescent="0.2">
      <c r="A13" s="140" t="s">
        <v>321</v>
      </c>
      <c r="B13" s="115">
        <v>27510</v>
      </c>
      <c r="C13" s="115">
        <v>112943</v>
      </c>
      <c r="D13" s="169">
        <f t="shared" si="0"/>
        <v>140453</v>
      </c>
      <c r="E13" s="139" t="s">
        <v>217</v>
      </c>
    </row>
    <row r="14" spans="1:8" s="864" customFormat="1" ht="39.950000000000003" customHeight="1" x14ac:dyDescent="0.2">
      <c r="A14" s="868" t="s">
        <v>322</v>
      </c>
      <c r="B14" s="869">
        <v>3273</v>
      </c>
      <c r="C14" s="869">
        <v>13457</v>
      </c>
      <c r="D14" s="870">
        <f t="shared" si="0"/>
        <v>16730</v>
      </c>
      <c r="E14" s="872" t="s">
        <v>1026</v>
      </c>
    </row>
    <row r="15" spans="1:8" s="864" customFormat="1" ht="39.950000000000003" customHeight="1" x14ac:dyDescent="0.2">
      <c r="A15" s="140" t="s">
        <v>511</v>
      </c>
      <c r="B15" s="115">
        <v>44617</v>
      </c>
      <c r="C15" s="115">
        <v>55466</v>
      </c>
      <c r="D15" s="169">
        <f t="shared" si="0"/>
        <v>100083</v>
      </c>
      <c r="E15" s="139" t="s">
        <v>708</v>
      </c>
    </row>
    <row r="16" spans="1:8" s="864" customFormat="1" ht="39.950000000000003" customHeight="1" x14ac:dyDescent="0.2">
      <c r="A16" s="873" t="s">
        <v>222</v>
      </c>
      <c r="B16" s="874">
        <v>12856</v>
      </c>
      <c r="C16" s="874">
        <v>148384</v>
      </c>
      <c r="D16" s="875">
        <f t="shared" si="0"/>
        <v>161240</v>
      </c>
      <c r="E16" s="876" t="s">
        <v>216</v>
      </c>
    </row>
  </sheetData>
  <mergeCells count="7">
    <mergeCell ref="A1:E1"/>
    <mergeCell ref="A2:E2"/>
    <mergeCell ref="A3:E3"/>
    <mergeCell ref="A5:A7"/>
    <mergeCell ref="B5:C5"/>
    <mergeCell ref="D5:D7"/>
    <mergeCell ref="E5:E7"/>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F37D-CFE2-4A49-903E-63D44DE7201C}">
  <sheetPr>
    <tabColor rgb="FFFF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1055</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848</v>
      </c>
    </row>
    <row r="3" spans="1:16" s="7" customFormat="1" ht="21" customHeight="1" x14ac:dyDescent="0.2">
      <c r="A3" s="1647" t="s">
        <v>1592</v>
      </c>
      <c r="B3" s="1647"/>
      <c r="C3" s="1647"/>
      <c r="D3" s="1647"/>
      <c r="E3" s="1647"/>
      <c r="F3" s="1647"/>
      <c r="G3" s="1647"/>
      <c r="H3" s="1647"/>
      <c r="I3" s="1647"/>
      <c r="J3" s="1647"/>
      <c r="K3" s="1647"/>
      <c r="L3" s="1647"/>
      <c r="M3" s="1647"/>
    </row>
    <row r="4" spans="1:16" s="12" customFormat="1" x14ac:dyDescent="0.2">
      <c r="A4" s="34" t="s">
        <v>839</v>
      </c>
      <c r="C4" s="8"/>
      <c r="D4" s="1648"/>
      <c r="E4" s="1648"/>
      <c r="F4" s="1648"/>
      <c r="G4" s="1648"/>
      <c r="H4" s="1648"/>
      <c r="I4" s="1648"/>
      <c r="J4" s="1648"/>
      <c r="K4" s="609"/>
      <c r="M4" s="23" t="s">
        <v>1828</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5" customHeight="1" x14ac:dyDescent="0.2">
      <c r="A7" s="1674"/>
      <c r="B7" s="1668" t="s">
        <v>1259</v>
      </c>
      <c r="C7" s="604" t="s">
        <v>1259</v>
      </c>
      <c r="D7" s="201">
        <f t="shared" ref="D7:J9" si="0">SUM(D10+D13+D16+D19+D22+D25+D28+D31+D34)</f>
        <v>21897</v>
      </c>
      <c r="E7" s="201">
        <f t="shared" si="0"/>
        <v>92811</v>
      </c>
      <c r="F7" s="201">
        <f t="shared" si="0"/>
        <v>297472</v>
      </c>
      <c r="G7" s="201">
        <f t="shared" si="0"/>
        <v>695997</v>
      </c>
      <c r="H7" s="201">
        <f t="shared" si="0"/>
        <v>838991</v>
      </c>
      <c r="I7" s="201">
        <f t="shared" si="0"/>
        <v>241150</v>
      </c>
      <c r="J7" s="201">
        <f>SUM(J10+J13+J16+J19+J22+J25+J28+J31+J34)</f>
        <v>2188318</v>
      </c>
      <c r="K7" s="682" t="s">
        <v>11</v>
      </c>
      <c r="L7" s="1670" t="s">
        <v>12</v>
      </c>
      <c r="M7" s="1672"/>
    </row>
    <row r="8" spans="1:16" s="12" customFormat="1" ht="16.5" customHeight="1" x14ac:dyDescent="0.2">
      <c r="A8" s="1675"/>
      <c r="B8" s="1669"/>
      <c r="C8" s="208" t="s">
        <v>706</v>
      </c>
      <c r="D8" s="106">
        <f t="shared" si="0"/>
        <v>15216</v>
      </c>
      <c r="E8" s="106">
        <f t="shared" si="0"/>
        <v>73399</v>
      </c>
      <c r="F8" s="106">
        <f t="shared" si="0"/>
        <v>236694</v>
      </c>
      <c r="G8" s="106">
        <f t="shared" si="0"/>
        <v>545694</v>
      </c>
      <c r="H8" s="106">
        <f t="shared" si="0"/>
        <v>656091</v>
      </c>
      <c r="I8" s="106">
        <f t="shared" si="0"/>
        <v>177762</v>
      </c>
      <c r="J8" s="109">
        <f t="shared" si="0"/>
        <v>1704856</v>
      </c>
      <c r="K8" s="209" t="s">
        <v>13</v>
      </c>
      <c r="L8" s="1671"/>
      <c r="M8" s="1673"/>
    </row>
    <row r="9" spans="1:16" s="12" customFormat="1" ht="16.5" customHeight="1" x14ac:dyDescent="0.2">
      <c r="A9" s="1675"/>
      <c r="B9" s="1669"/>
      <c r="C9" s="208" t="s">
        <v>1468</v>
      </c>
      <c r="D9" s="106">
        <f t="shared" si="0"/>
        <v>6681</v>
      </c>
      <c r="E9" s="106">
        <f t="shared" si="0"/>
        <v>19412</v>
      </c>
      <c r="F9" s="106">
        <f t="shared" si="0"/>
        <v>60778</v>
      </c>
      <c r="G9" s="106">
        <f t="shared" si="0"/>
        <v>150303</v>
      </c>
      <c r="H9" s="106">
        <f t="shared" si="0"/>
        <v>182900</v>
      </c>
      <c r="I9" s="106">
        <f t="shared" si="0"/>
        <v>63388</v>
      </c>
      <c r="J9" s="109">
        <f t="shared" si="0"/>
        <v>483462</v>
      </c>
      <c r="K9" s="210" t="s">
        <v>14</v>
      </c>
      <c r="L9" s="1671"/>
      <c r="M9" s="1673"/>
    </row>
    <row r="10" spans="1:16" s="81" customFormat="1" ht="16.5" customHeight="1" x14ac:dyDescent="0.2">
      <c r="A10" s="1656" t="s">
        <v>971</v>
      </c>
      <c r="B10" s="1658" t="s">
        <v>949</v>
      </c>
      <c r="C10" s="202" t="s">
        <v>1259</v>
      </c>
      <c r="D10" s="107">
        <f t="shared" ref="D10:I10" si="1">SUM(D11:D12)</f>
        <v>12252</v>
      </c>
      <c r="E10" s="107">
        <f t="shared" si="1"/>
        <v>48943</v>
      </c>
      <c r="F10" s="107">
        <f t="shared" si="1"/>
        <v>171808</v>
      </c>
      <c r="G10" s="107">
        <f t="shared" si="1"/>
        <v>412570</v>
      </c>
      <c r="H10" s="107">
        <f t="shared" si="1"/>
        <v>511433</v>
      </c>
      <c r="I10" s="107">
        <f t="shared" si="1"/>
        <v>196963</v>
      </c>
      <c r="J10" s="107">
        <f t="shared" ref="J10:J36" si="2">SUM(D10:I10)</f>
        <v>1353969</v>
      </c>
      <c r="K10" s="203" t="s">
        <v>11</v>
      </c>
      <c r="L10" s="1660" t="s">
        <v>946</v>
      </c>
      <c r="M10" s="1662" t="s">
        <v>971</v>
      </c>
    </row>
    <row r="11" spans="1:16" s="81" customFormat="1" ht="16.5" customHeight="1" x14ac:dyDescent="0.2">
      <c r="A11" s="1656"/>
      <c r="B11" s="1658"/>
      <c r="C11" s="84" t="s">
        <v>706</v>
      </c>
      <c r="D11" s="85">
        <v>7431</v>
      </c>
      <c r="E11" s="85">
        <v>38414</v>
      </c>
      <c r="F11" s="85">
        <v>141114</v>
      </c>
      <c r="G11" s="85">
        <v>340611</v>
      </c>
      <c r="H11" s="85">
        <v>428230</v>
      </c>
      <c r="I11" s="85">
        <v>144864</v>
      </c>
      <c r="J11" s="107">
        <f t="shared" si="2"/>
        <v>1100664</v>
      </c>
      <c r="K11" s="86" t="s">
        <v>13</v>
      </c>
      <c r="L11" s="1660"/>
      <c r="M11" s="1662"/>
    </row>
    <row r="12" spans="1:16" s="81" customFormat="1" ht="16.5" customHeight="1" x14ac:dyDescent="0.2">
      <c r="A12" s="1656"/>
      <c r="B12" s="1658"/>
      <c r="C12" s="84" t="s">
        <v>1468</v>
      </c>
      <c r="D12" s="85">
        <v>4821</v>
      </c>
      <c r="E12" s="85">
        <v>10529</v>
      </c>
      <c r="F12" s="85">
        <v>30694</v>
      </c>
      <c r="G12" s="85">
        <v>71959</v>
      </c>
      <c r="H12" s="85">
        <v>83203</v>
      </c>
      <c r="I12" s="85">
        <v>52099</v>
      </c>
      <c r="J12" s="107">
        <f t="shared" si="2"/>
        <v>253305</v>
      </c>
      <c r="K12" s="86" t="s">
        <v>14</v>
      </c>
      <c r="L12" s="1660"/>
      <c r="M12" s="1662"/>
    </row>
    <row r="13" spans="1:16" s="51" customFormat="1" ht="16.5" customHeight="1" x14ac:dyDescent="0.2">
      <c r="A13" s="1664">
        <v>14</v>
      </c>
      <c r="B13" s="1665" t="s">
        <v>270</v>
      </c>
      <c r="C13" s="204" t="s">
        <v>1259</v>
      </c>
      <c r="D13" s="205">
        <f t="shared" ref="D13:I13" si="3">SUM(D14:D15)</f>
        <v>501</v>
      </c>
      <c r="E13" s="205">
        <f t="shared" si="3"/>
        <v>2439</v>
      </c>
      <c r="F13" s="205">
        <f t="shared" si="3"/>
        <v>7042</v>
      </c>
      <c r="G13" s="205">
        <f t="shared" si="3"/>
        <v>14446</v>
      </c>
      <c r="H13" s="205">
        <f t="shared" si="3"/>
        <v>12078</v>
      </c>
      <c r="I13" s="205">
        <f t="shared" si="3"/>
        <v>1010</v>
      </c>
      <c r="J13" s="205">
        <f t="shared" si="2"/>
        <v>37516</v>
      </c>
      <c r="K13" s="206" t="s">
        <v>11</v>
      </c>
      <c r="L13" s="1666" t="s">
        <v>271</v>
      </c>
      <c r="M13" s="1667">
        <v>14</v>
      </c>
    </row>
    <row r="14" spans="1:16" s="51" customFormat="1" ht="16.5" customHeight="1" x14ac:dyDescent="0.2">
      <c r="A14" s="1664"/>
      <c r="B14" s="1665"/>
      <c r="C14" s="18" t="s">
        <v>706</v>
      </c>
      <c r="D14" s="30">
        <v>280</v>
      </c>
      <c r="E14" s="30">
        <v>1205</v>
      </c>
      <c r="F14" s="30">
        <v>2766</v>
      </c>
      <c r="G14" s="30">
        <v>4646</v>
      </c>
      <c r="H14" s="30">
        <v>3155</v>
      </c>
      <c r="I14" s="30">
        <v>297</v>
      </c>
      <c r="J14" s="108">
        <f t="shared" si="2"/>
        <v>12349</v>
      </c>
      <c r="K14" s="19" t="s">
        <v>13</v>
      </c>
      <c r="L14" s="1666"/>
      <c r="M14" s="1667"/>
    </row>
    <row r="15" spans="1:16" s="51" customFormat="1" ht="16.5" customHeight="1" x14ac:dyDescent="0.2">
      <c r="A15" s="1664"/>
      <c r="B15" s="1665"/>
      <c r="C15" s="18" t="s">
        <v>1468</v>
      </c>
      <c r="D15" s="30">
        <v>221</v>
      </c>
      <c r="E15" s="30">
        <v>1234</v>
      </c>
      <c r="F15" s="30">
        <v>4276</v>
      </c>
      <c r="G15" s="30">
        <v>9800</v>
      </c>
      <c r="H15" s="30">
        <v>8923</v>
      </c>
      <c r="I15" s="30">
        <v>713</v>
      </c>
      <c r="J15" s="108">
        <f t="shared" si="2"/>
        <v>25167</v>
      </c>
      <c r="K15" s="19" t="s">
        <v>14</v>
      </c>
      <c r="L15" s="1666"/>
      <c r="M15" s="1667"/>
    </row>
    <row r="16" spans="1:16" s="81" customFormat="1" ht="16.5" customHeight="1" x14ac:dyDescent="0.2">
      <c r="A16" s="1656" t="s">
        <v>972</v>
      </c>
      <c r="B16" s="1658" t="s">
        <v>950</v>
      </c>
      <c r="C16" s="202" t="s">
        <v>1259</v>
      </c>
      <c r="D16" s="107">
        <f t="shared" ref="D16:I16" si="4">SUM(D17:D18)</f>
        <v>959</v>
      </c>
      <c r="E16" s="107">
        <f t="shared" si="4"/>
        <v>2624</v>
      </c>
      <c r="F16" s="107">
        <f t="shared" si="4"/>
        <v>6703</v>
      </c>
      <c r="G16" s="107">
        <f t="shared" si="4"/>
        <v>13809</v>
      </c>
      <c r="H16" s="107">
        <f t="shared" si="4"/>
        <v>16231</v>
      </c>
      <c r="I16" s="107">
        <f t="shared" si="4"/>
        <v>1891</v>
      </c>
      <c r="J16" s="107">
        <f t="shared" si="2"/>
        <v>42217</v>
      </c>
      <c r="K16" s="203" t="s">
        <v>11</v>
      </c>
      <c r="L16" s="1660" t="s">
        <v>945</v>
      </c>
      <c r="M16" s="1662" t="s">
        <v>972</v>
      </c>
    </row>
    <row r="17" spans="1:13" s="81" customFormat="1" ht="16.5" customHeight="1" x14ac:dyDescent="0.2">
      <c r="A17" s="1656"/>
      <c r="B17" s="1658"/>
      <c r="C17" s="84" t="s">
        <v>706</v>
      </c>
      <c r="D17" s="85">
        <v>672</v>
      </c>
      <c r="E17" s="85">
        <v>1652</v>
      </c>
      <c r="F17" s="85">
        <v>3759</v>
      </c>
      <c r="G17" s="85">
        <v>6219</v>
      </c>
      <c r="H17" s="85">
        <v>6892</v>
      </c>
      <c r="I17" s="85">
        <v>964</v>
      </c>
      <c r="J17" s="107">
        <f t="shared" si="2"/>
        <v>20158</v>
      </c>
      <c r="K17" s="86" t="s">
        <v>13</v>
      </c>
      <c r="L17" s="1660"/>
      <c r="M17" s="1662"/>
    </row>
    <row r="18" spans="1:13" s="81" customFormat="1" ht="16.5" customHeight="1" x14ac:dyDescent="0.2">
      <c r="A18" s="1656"/>
      <c r="B18" s="1658"/>
      <c r="C18" s="84" t="s">
        <v>1468</v>
      </c>
      <c r="D18" s="85">
        <v>287</v>
      </c>
      <c r="E18" s="85">
        <v>972</v>
      </c>
      <c r="F18" s="85">
        <v>2944</v>
      </c>
      <c r="G18" s="85">
        <v>7590</v>
      </c>
      <c r="H18" s="85">
        <v>9339</v>
      </c>
      <c r="I18" s="85">
        <v>927</v>
      </c>
      <c r="J18" s="107">
        <f t="shared" si="2"/>
        <v>22059</v>
      </c>
      <c r="K18" s="86" t="s">
        <v>14</v>
      </c>
      <c r="L18" s="1660"/>
      <c r="M18" s="1662"/>
    </row>
    <row r="19" spans="1:13" s="51" customFormat="1" ht="16.5" customHeight="1" x14ac:dyDescent="0.2">
      <c r="A19" s="1664" t="s">
        <v>973</v>
      </c>
      <c r="B19" s="1665" t="s">
        <v>951</v>
      </c>
      <c r="C19" s="204" t="s">
        <v>1259</v>
      </c>
      <c r="D19" s="205">
        <f t="shared" ref="D19:I19" si="5">SUM(D20:D21)</f>
        <v>4710</v>
      </c>
      <c r="E19" s="205">
        <f t="shared" si="5"/>
        <v>17213</v>
      </c>
      <c r="F19" s="205">
        <f t="shared" si="5"/>
        <v>47695</v>
      </c>
      <c r="G19" s="205">
        <f t="shared" si="5"/>
        <v>106512</v>
      </c>
      <c r="H19" s="205">
        <f t="shared" si="5"/>
        <v>125107</v>
      </c>
      <c r="I19" s="205">
        <f t="shared" si="5"/>
        <v>15037</v>
      </c>
      <c r="J19" s="205">
        <f t="shared" si="2"/>
        <v>316274</v>
      </c>
      <c r="K19" s="206" t="s">
        <v>11</v>
      </c>
      <c r="L19" s="1666" t="s">
        <v>944</v>
      </c>
      <c r="M19" s="1667" t="s">
        <v>973</v>
      </c>
    </row>
    <row r="20" spans="1:13" s="51" customFormat="1" ht="16.5" customHeight="1" x14ac:dyDescent="0.2">
      <c r="A20" s="1664"/>
      <c r="B20" s="1665"/>
      <c r="C20" s="18" t="s">
        <v>706</v>
      </c>
      <c r="D20" s="30">
        <v>3803</v>
      </c>
      <c r="E20" s="30">
        <v>13606</v>
      </c>
      <c r="F20" s="30">
        <v>36009</v>
      </c>
      <c r="G20" s="30">
        <v>77136</v>
      </c>
      <c r="H20" s="30">
        <v>87731</v>
      </c>
      <c r="I20" s="30">
        <v>10699</v>
      </c>
      <c r="J20" s="108">
        <f t="shared" si="2"/>
        <v>228984</v>
      </c>
      <c r="K20" s="19" t="s">
        <v>13</v>
      </c>
      <c r="L20" s="1666"/>
      <c r="M20" s="1667"/>
    </row>
    <row r="21" spans="1:13" s="51" customFormat="1" ht="16.5" customHeight="1" x14ac:dyDescent="0.2">
      <c r="A21" s="1664"/>
      <c r="B21" s="1665"/>
      <c r="C21" s="18" t="s">
        <v>1468</v>
      </c>
      <c r="D21" s="30">
        <v>907</v>
      </c>
      <c r="E21" s="30">
        <v>3607</v>
      </c>
      <c r="F21" s="30">
        <v>11686</v>
      </c>
      <c r="G21" s="30">
        <v>29376</v>
      </c>
      <c r="H21" s="30">
        <v>37376</v>
      </c>
      <c r="I21" s="30">
        <v>4338</v>
      </c>
      <c r="J21" s="108">
        <f t="shared" si="2"/>
        <v>87290</v>
      </c>
      <c r="K21" s="19" t="s">
        <v>14</v>
      </c>
      <c r="L21" s="1666"/>
      <c r="M21" s="1667"/>
    </row>
    <row r="22" spans="1:13" s="81" customFormat="1" ht="16.5" customHeight="1" x14ac:dyDescent="0.2">
      <c r="A22" s="1656" t="s">
        <v>974</v>
      </c>
      <c r="B22" s="1658" t="s">
        <v>952</v>
      </c>
      <c r="C22" s="202" t="s">
        <v>1259</v>
      </c>
      <c r="D22" s="107">
        <f t="shared" ref="D22:I22" si="6">SUM(D23:D24)</f>
        <v>442</v>
      </c>
      <c r="E22" s="107">
        <f t="shared" si="6"/>
        <v>1781</v>
      </c>
      <c r="F22" s="107">
        <f t="shared" si="6"/>
        <v>5927</v>
      </c>
      <c r="G22" s="107">
        <f t="shared" si="6"/>
        <v>15713</v>
      </c>
      <c r="H22" s="107">
        <f t="shared" si="6"/>
        <v>15944</v>
      </c>
      <c r="I22" s="107">
        <f t="shared" si="6"/>
        <v>2503</v>
      </c>
      <c r="J22" s="107">
        <f t="shared" si="2"/>
        <v>42310</v>
      </c>
      <c r="K22" s="203" t="s">
        <v>11</v>
      </c>
      <c r="L22" s="1660" t="s">
        <v>943</v>
      </c>
      <c r="M22" s="1662" t="s">
        <v>974</v>
      </c>
    </row>
    <row r="23" spans="1:13" s="81" customFormat="1" ht="16.5" customHeight="1" x14ac:dyDescent="0.2">
      <c r="A23" s="1656"/>
      <c r="B23" s="1658"/>
      <c r="C23" s="84" t="s">
        <v>706</v>
      </c>
      <c r="D23" s="85">
        <v>325</v>
      </c>
      <c r="E23" s="85">
        <v>1262</v>
      </c>
      <c r="F23" s="85">
        <v>4044</v>
      </c>
      <c r="G23" s="85">
        <v>9906</v>
      </c>
      <c r="H23" s="85">
        <v>8974</v>
      </c>
      <c r="I23" s="85">
        <v>1327</v>
      </c>
      <c r="J23" s="107">
        <f t="shared" si="2"/>
        <v>25838</v>
      </c>
      <c r="K23" s="86" t="s">
        <v>13</v>
      </c>
      <c r="L23" s="1660"/>
      <c r="M23" s="1662"/>
    </row>
    <row r="24" spans="1:13" s="81" customFormat="1" ht="16.5" customHeight="1" x14ac:dyDescent="0.2">
      <c r="A24" s="1656"/>
      <c r="B24" s="1658"/>
      <c r="C24" s="84" t="s">
        <v>1468</v>
      </c>
      <c r="D24" s="85">
        <v>117</v>
      </c>
      <c r="E24" s="85">
        <v>519</v>
      </c>
      <c r="F24" s="85">
        <v>1883</v>
      </c>
      <c r="G24" s="85">
        <v>5807</v>
      </c>
      <c r="H24" s="85">
        <v>6970</v>
      </c>
      <c r="I24" s="85">
        <v>1176</v>
      </c>
      <c r="J24" s="107">
        <f t="shared" si="2"/>
        <v>16472</v>
      </c>
      <c r="K24" s="86" t="s">
        <v>14</v>
      </c>
      <c r="L24" s="1660"/>
      <c r="M24" s="1662"/>
    </row>
    <row r="25" spans="1:13" s="51" customFormat="1" ht="16.5" customHeight="1" x14ac:dyDescent="0.2">
      <c r="A25" s="1664" t="s">
        <v>975</v>
      </c>
      <c r="B25" s="1665" t="s">
        <v>953</v>
      </c>
      <c r="C25" s="204" t="s">
        <v>1259</v>
      </c>
      <c r="D25" s="205">
        <f t="shared" ref="D25:I25" si="7">SUM(D26:D27)</f>
        <v>2124</v>
      </c>
      <c r="E25" s="205">
        <f t="shared" si="7"/>
        <v>14710</v>
      </c>
      <c r="F25" s="205">
        <f t="shared" si="7"/>
        <v>42892</v>
      </c>
      <c r="G25" s="205">
        <f t="shared" si="7"/>
        <v>95945</v>
      </c>
      <c r="H25" s="205">
        <f t="shared" si="7"/>
        <v>109697</v>
      </c>
      <c r="I25" s="205">
        <f t="shared" si="7"/>
        <v>17448</v>
      </c>
      <c r="J25" s="205">
        <f t="shared" si="2"/>
        <v>282816</v>
      </c>
      <c r="K25" s="206" t="s">
        <v>11</v>
      </c>
      <c r="L25" s="1666" t="s">
        <v>942</v>
      </c>
      <c r="M25" s="1667" t="s">
        <v>975</v>
      </c>
    </row>
    <row r="26" spans="1:13" s="51" customFormat="1" ht="16.5" customHeight="1" x14ac:dyDescent="0.2">
      <c r="A26" s="1664"/>
      <c r="B26" s="1665"/>
      <c r="C26" s="18" t="s">
        <v>706</v>
      </c>
      <c r="D26" s="30">
        <v>2061</v>
      </c>
      <c r="E26" s="30">
        <v>14082</v>
      </c>
      <c r="F26" s="30">
        <v>41028</v>
      </c>
      <c r="G26" s="30">
        <v>90741</v>
      </c>
      <c r="H26" s="30">
        <v>102698</v>
      </c>
      <c r="I26" s="30">
        <v>16201</v>
      </c>
      <c r="J26" s="108">
        <f t="shared" si="2"/>
        <v>266811</v>
      </c>
      <c r="K26" s="19" t="s">
        <v>13</v>
      </c>
      <c r="L26" s="1666"/>
      <c r="M26" s="1667"/>
    </row>
    <row r="27" spans="1:13" s="51" customFormat="1" ht="16.5" customHeight="1" x14ac:dyDescent="0.2">
      <c r="A27" s="1664"/>
      <c r="B27" s="1665"/>
      <c r="C27" s="18" t="s">
        <v>1468</v>
      </c>
      <c r="D27" s="30">
        <v>63</v>
      </c>
      <c r="E27" s="30">
        <v>628</v>
      </c>
      <c r="F27" s="30">
        <v>1864</v>
      </c>
      <c r="G27" s="30">
        <v>5204</v>
      </c>
      <c r="H27" s="30">
        <v>6999</v>
      </c>
      <c r="I27" s="30">
        <v>1247</v>
      </c>
      <c r="J27" s="108">
        <f t="shared" si="2"/>
        <v>16005</v>
      </c>
      <c r="K27" s="19" t="s">
        <v>14</v>
      </c>
      <c r="L27" s="1666"/>
      <c r="M27" s="1667"/>
    </row>
    <row r="28" spans="1:13" s="81" customFormat="1" ht="16.5" customHeight="1" x14ac:dyDescent="0.2">
      <c r="A28" s="1656" t="s">
        <v>976</v>
      </c>
      <c r="B28" s="1658" t="s">
        <v>954</v>
      </c>
      <c r="C28" s="202" t="s">
        <v>1259</v>
      </c>
      <c r="D28" s="107">
        <f t="shared" ref="D28:I28" si="8">SUM(D29:D30)</f>
        <v>104</v>
      </c>
      <c r="E28" s="107">
        <f t="shared" si="8"/>
        <v>324</v>
      </c>
      <c r="F28" s="107">
        <f t="shared" si="8"/>
        <v>734</v>
      </c>
      <c r="G28" s="107">
        <f t="shared" si="8"/>
        <v>1687</v>
      </c>
      <c r="H28" s="107">
        <f t="shared" si="8"/>
        <v>1801</v>
      </c>
      <c r="I28" s="107">
        <f t="shared" si="8"/>
        <v>311</v>
      </c>
      <c r="J28" s="107">
        <f t="shared" si="2"/>
        <v>4961</v>
      </c>
      <c r="K28" s="203" t="s">
        <v>11</v>
      </c>
      <c r="L28" s="1660" t="s">
        <v>941</v>
      </c>
      <c r="M28" s="1662" t="s">
        <v>976</v>
      </c>
    </row>
    <row r="29" spans="1:13" s="81" customFormat="1" ht="16.5" customHeight="1" x14ac:dyDescent="0.2">
      <c r="A29" s="1656"/>
      <c r="B29" s="1658"/>
      <c r="C29" s="84" t="s">
        <v>706</v>
      </c>
      <c r="D29" s="85">
        <v>88</v>
      </c>
      <c r="E29" s="85">
        <v>267</v>
      </c>
      <c r="F29" s="85">
        <v>595</v>
      </c>
      <c r="G29" s="85">
        <v>1353</v>
      </c>
      <c r="H29" s="85">
        <v>1518</v>
      </c>
      <c r="I29" s="85">
        <v>291</v>
      </c>
      <c r="J29" s="107">
        <f t="shared" si="2"/>
        <v>4112</v>
      </c>
      <c r="K29" s="86" t="s">
        <v>13</v>
      </c>
      <c r="L29" s="1660"/>
      <c r="M29" s="1662"/>
    </row>
    <row r="30" spans="1:13" s="81" customFormat="1" ht="16.5" customHeight="1" x14ac:dyDescent="0.2">
      <c r="A30" s="1656"/>
      <c r="B30" s="1658"/>
      <c r="C30" s="84" t="s">
        <v>1468</v>
      </c>
      <c r="D30" s="85">
        <v>16</v>
      </c>
      <c r="E30" s="85">
        <v>57</v>
      </c>
      <c r="F30" s="85">
        <v>139</v>
      </c>
      <c r="G30" s="85">
        <v>334</v>
      </c>
      <c r="H30" s="85">
        <v>283</v>
      </c>
      <c r="I30" s="85">
        <v>20</v>
      </c>
      <c r="J30" s="107">
        <f t="shared" si="2"/>
        <v>849</v>
      </c>
      <c r="K30" s="86" t="s">
        <v>14</v>
      </c>
      <c r="L30" s="1660"/>
      <c r="M30" s="1662"/>
    </row>
    <row r="31" spans="1:13" s="51" customFormat="1" ht="16.5" customHeight="1" x14ac:dyDescent="0.2">
      <c r="A31" s="1664" t="s">
        <v>977</v>
      </c>
      <c r="B31" s="1665" t="s">
        <v>955</v>
      </c>
      <c r="C31" s="204" t="s">
        <v>1259</v>
      </c>
      <c r="D31" s="205">
        <f t="shared" ref="D31:I31" si="9">SUM(D32:D33)</f>
        <v>656</v>
      </c>
      <c r="E31" s="205">
        <f t="shared" si="9"/>
        <v>3397</v>
      </c>
      <c r="F31" s="205">
        <f t="shared" si="9"/>
        <v>11057</v>
      </c>
      <c r="G31" s="205">
        <f t="shared" si="9"/>
        <v>25588</v>
      </c>
      <c r="H31" s="205">
        <f t="shared" si="9"/>
        <v>31231</v>
      </c>
      <c r="I31" s="205">
        <f t="shared" si="9"/>
        <v>2994</v>
      </c>
      <c r="J31" s="205">
        <f t="shared" si="2"/>
        <v>74923</v>
      </c>
      <c r="K31" s="206" t="s">
        <v>11</v>
      </c>
      <c r="L31" s="1666" t="s">
        <v>940</v>
      </c>
      <c r="M31" s="1667" t="s">
        <v>977</v>
      </c>
    </row>
    <row r="32" spans="1:13" s="51" customFormat="1" ht="16.5" customHeight="1" x14ac:dyDescent="0.2">
      <c r="A32" s="1664"/>
      <c r="B32" s="1665"/>
      <c r="C32" s="18" t="s">
        <v>706</v>
      </c>
      <c r="D32" s="30">
        <v>435</v>
      </c>
      <c r="E32" s="30">
        <v>1721</v>
      </c>
      <c r="F32" s="30">
        <v>4575</v>
      </c>
      <c r="G32" s="30">
        <v>8717</v>
      </c>
      <c r="H32" s="30">
        <v>8802</v>
      </c>
      <c r="I32" s="30">
        <v>969</v>
      </c>
      <c r="J32" s="108">
        <f t="shared" si="2"/>
        <v>25219</v>
      </c>
      <c r="K32" s="19" t="s">
        <v>13</v>
      </c>
      <c r="L32" s="1666"/>
      <c r="M32" s="1667"/>
    </row>
    <row r="33" spans="1:13" s="51" customFormat="1" ht="16.5" customHeight="1" x14ac:dyDescent="0.2">
      <c r="A33" s="1664"/>
      <c r="B33" s="1665"/>
      <c r="C33" s="18" t="s">
        <v>1468</v>
      </c>
      <c r="D33" s="30">
        <v>221</v>
      </c>
      <c r="E33" s="30">
        <v>1676</v>
      </c>
      <c r="F33" s="30">
        <v>6482</v>
      </c>
      <c r="G33" s="30">
        <v>16871</v>
      </c>
      <c r="H33" s="30">
        <v>22429</v>
      </c>
      <c r="I33" s="30">
        <v>2025</v>
      </c>
      <c r="J33" s="108">
        <f t="shared" si="2"/>
        <v>49704</v>
      </c>
      <c r="K33" s="19" t="s">
        <v>14</v>
      </c>
      <c r="L33" s="1666"/>
      <c r="M33" s="1667"/>
    </row>
    <row r="34" spans="1:13" s="81" customFormat="1" ht="16.5" customHeight="1" x14ac:dyDescent="0.2">
      <c r="A34" s="1656" t="s">
        <v>978</v>
      </c>
      <c r="B34" s="1658" t="s">
        <v>956</v>
      </c>
      <c r="C34" s="202" t="s">
        <v>1259</v>
      </c>
      <c r="D34" s="107">
        <f t="shared" ref="D34:I34" si="10">SUM(D35:D36)</f>
        <v>149</v>
      </c>
      <c r="E34" s="107">
        <f t="shared" si="10"/>
        <v>1380</v>
      </c>
      <c r="F34" s="107">
        <f t="shared" si="10"/>
        <v>3614</v>
      </c>
      <c r="G34" s="107">
        <f t="shared" si="10"/>
        <v>9727</v>
      </c>
      <c r="H34" s="107">
        <f t="shared" si="10"/>
        <v>15469</v>
      </c>
      <c r="I34" s="107">
        <f t="shared" si="10"/>
        <v>2993</v>
      </c>
      <c r="J34" s="107">
        <f t="shared" si="2"/>
        <v>33332</v>
      </c>
      <c r="K34" s="203" t="s">
        <v>11</v>
      </c>
      <c r="L34" s="1660" t="s">
        <v>939</v>
      </c>
      <c r="M34" s="1662" t="s">
        <v>978</v>
      </c>
    </row>
    <row r="35" spans="1:13" s="81" customFormat="1" ht="16.5" customHeight="1" x14ac:dyDescent="0.2">
      <c r="A35" s="1656"/>
      <c r="B35" s="1658"/>
      <c r="C35" s="84" t="s">
        <v>706</v>
      </c>
      <c r="D35" s="85">
        <v>121</v>
      </c>
      <c r="E35" s="85">
        <v>1190</v>
      </c>
      <c r="F35" s="85">
        <v>2804</v>
      </c>
      <c r="G35" s="85">
        <v>6365</v>
      </c>
      <c r="H35" s="85">
        <v>8091</v>
      </c>
      <c r="I35" s="85">
        <v>2150</v>
      </c>
      <c r="J35" s="107">
        <f t="shared" si="2"/>
        <v>20721</v>
      </c>
      <c r="K35" s="86" t="s">
        <v>13</v>
      </c>
      <c r="L35" s="1660"/>
      <c r="M35" s="1662"/>
    </row>
    <row r="36" spans="1:13" s="81" customFormat="1" ht="16.5" customHeight="1" x14ac:dyDescent="0.2">
      <c r="A36" s="1657"/>
      <c r="B36" s="1659"/>
      <c r="C36" s="198" t="s">
        <v>1468</v>
      </c>
      <c r="D36" s="199">
        <v>28</v>
      </c>
      <c r="E36" s="199">
        <v>190</v>
      </c>
      <c r="F36" s="199">
        <v>810</v>
      </c>
      <c r="G36" s="199">
        <v>3362</v>
      </c>
      <c r="H36" s="199">
        <v>7378</v>
      </c>
      <c r="I36" s="199">
        <v>843</v>
      </c>
      <c r="J36" s="207">
        <f t="shared" si="2"/>
        <v>12611</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7236-90B3-459D-8B27-A9FC0F903DA8}">
  <sheetPr>
    <tabColor rgb="FFC00000"/>
    <pageSetUpPr fitToPage="1"/>
  </sheetPr>
  <dimension ref="A1:P3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24.625" style="17" customWidth="1"/>
    <col min="3" max="3" width="7.5" style="17" customWidth="1"/>
    <col min="4" max="10" width="10.625" style="17" customWidth="1"/>
    <col min="11" max="11" width="7.5" style="17" customWidth="1"/>
    <col min="12" max="12" width="24.625" style="17" customWidth="1"/>
    <col min="13" max="13" width="5.625" style="17" customWidth="1"/>
    <col min="14" max="16384" width="9.125" style="17"/>
  </cols>
  <sheetData>
    <row r="1" spans="1:16" s="7" customFormat="1" ht="21" customHeight="1" x14ac:dyDescent="0.25">
      <c r="A1" s="1645" t="s">
        <v>849</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851</v>
      </c>
    </row>
    <row r="3" spans="1:16" s="7" customFormat="1" ht="32.450000000000003" customHeight="1" x14ac:dyDescent="0.2">
      <c r="A3" s="1647" t="s">
        <v>1938</v>
      </c>
      <c r="B3" s="1647"/>
      <c r="C3" s="1647"/>
      <c r="D3" s="1647"/>
      <c r="E3" s="1647"/>
      <c r="F3" s="1647"/>
      <c r="G3" s="1647"/>
      <c r="H3" s="1647"/>
      <c r="I3" s="1647"/>
      <c r="J3" s="1647"/>
      <c r="K3" s="1647"/>
      <c r="L3" s="1647"/>
      <c r="M3" s="1647"/>
    </row>
    <row r="4" spans="1:16" s="12" customFormat="1" x14ac:dyDescent="0.2">
      <c r="A4" s="34" t="s">
        <v>841</v>
      </c>
      <c r="C4" s="8"/>
      <c r="D4" s="1648"/>
      <c r="E4" s="1648"/>
      <c r="F4" s="1648"/>
      <c r="G4" s="1648"/>
      <c r="H4" s="1648"/>
      <c r="I4" s="1648"/>
      <c r="J4" s="1648"/>
      <c r="K4" s="609"/>
      <c r="M4" s="23" t="s">
        <v>1829</v>
      </c>
    </row>
    <row r="5" spans="1:16" s="80" customFormat="1" ht="22.9" customHeight="1" x14ac:dyDescent="0.2">
      <c r="A5" s="1676" t="s">
        <v>948</v>
      </c>
      <c r="B5" s="1678" t="s">
        <v>957</v>
      </c>
      <c r="C5" s="1676" t="s">
        <v>3</v>
      </c>
      <c r="D5" s="1651" t="s">
        <v>938</v>
      </c>
      <c r="E5" s="1651"/>
      <c r="F5" s="1651"/>
      <c r="G5" s="1651"/>
      <c r="H5" s="1651"/>
      <c r="I5" s="1651"/>
      <c r="J5" s="1651"/>
      <c r="K5" s="1680" t="s">
        <v>4</v>
      </c>
      <c r="L5" s="1652" t="s">
        <v>947</v>
      </c>
      <c r="M5" s="1682" t="s">
        <v>948</v>
      </c>
    </row>
    <row r="6" spans="1:16" s="80" customFormat="1" ht="28.15" customHeight="1" x14ac:dyDescent="0.2">
      <c r="A6" s="1677"/>
      <c r="B6" s="1679"/>
      <c r="C6" s="1677"/>
      <c r="D6" s="606" t="s">
        <v>5</v>
      </c>
      <c r="E6" s="610" t="s">
        <v>6</v>
      </c>
      <c r="F6" s="610" t="s">
        <v>7</v>
      </c>
      <c r="G6" s="610" t="s">
        <v>8</v>
      </c>
      <c r="H6" s="610" t="s">
        <v>9</v>
      </c>
      <c r="I6" s="610" t="s">
        <v>10</v>
      </c>
      <c r="J6" s="402" t="s">
        <v>1753</v>
      </c>
      <c r="K6" s="1681"/>
      <c r="L6" s="1653"/>
      <c r="M6" s="1683"/>
    </row>
    <row r="7" spans="1:16" s="12" customFormat="1" ht="16.149999999999999" customHeight="1" x14ac:dyDescent="0.2">
      <c r="A7" s="1674"/>
      <c r="B7" s="1668" t="s">
        <v>1259</v>
      </c>
      <c r="C7" s="604" t="s">
        <v>1259</v>
      </c>
      <c r="D7" s="201">
        <f t="shared" ref="D7:J9" si="0">SUM(D10+D13+D16+D19+D22+D25+D28+D31+D34)</f>
        <v>2408</v>
      </c>
      <c r="E7" s="201">
        <f t="shared" si="0"/>
        <v>10174</v>
      </c>
      <c r="F7" s="201">
        <f t="shared" si="0"/>
        <v>17651</v>
      </c>
      <c r="G7" s="201">
        <f t="shared" si="0"/>
        <v>25232</v>
      </c>
      <c r="H7" s="201">
        <f t="shared" si="0"/>
        <v>33145</v>
      </c>
      <c r="I7" s="201">
        <f t="shared" si="0"/>
        <v>11592</v>
      </c>
      <c r="J7" s="201">
        <f t="shared" si="0"/>
        <v>100202</v>
      </c>
      <c r="K7" s="682" t="s">
        <v>11</v>
      </c>
      <c r="L7" s="1670" t="s">
        <v>12</v>
      </c>
      <c r="M7" s="1672"/>
    </row>
    <row r="8" spans="1:16" s="12" customFormat="1" ht="16.149999999999999" customHeight="1" x14ac:dyDescent="0.2">
      <c r="A8" s="1675"/>
      <c r="B8" s="1669"/>
      <c r="C8" s="208" t="s">
        <v>706</v>
      </c>
      <c r="D8" s="106">
        <f t="shared" si="0"/>
        <v>1600</v>
      </c>
      <c r="E8" s="106">
        <f t="shared" si="0"/>
        <v>5573</v>
      </c>
      <c r="F8" s="106">
        <f t="shared" si="0"/>
        <v>9116</v>
      </c>
      <c r="G8" s="106">
        <f t="shared" si="0"/>
        <v>12204</v>
      </c>
      <c r="H8" s="106">
        <f t="shared" si="0"/>
        <v>17173</v>
      </c>
      <c r="I8" s="106">
        <f t="shared" si="0"/>
        <v>6093</v>
      </c>
      <c r="J8" s="109">
        <f t="shared" si="0"/>
        <v>51759</v>
      </c>
      <c r="K8" s="209" t="s">
        <v>13</v>
      </c>
      <c r="L8" s="1671"/>
      <c r="M8" s="1673"/>
    </row>
    <row r="9" spans="1:16" s="12" customFormat="1" ht="16.149999999999999" customHeight="1" x14ac:dyDescent="0.2">
      <c r="A9" s="1675"/>
      <c r="B9" s="1669"/>
      <c r="C9" s="208" t="s">
        <v>1468</v>
      </c>
      <c r="D9" s="106">
        <f t="shared" si="0"/>
        <v>808</v>
      </c>
      <c r="E9" s="106">
        <f t="shared" si="0"/>
        <v>4601</v>
      </c>
      <c r="F9" s="106">
        <f t="shared" si="0"/>
        <v>8535</v>
      </c>
      <c r="G9" s="106">
        <f t="shared" si="0"/>
        <v>13028</v>
      </c>
      <c r="H9" s="106">
        <f t="shared" si="0"/>
        <v>15972</v>
      </c>
      <c r="I9" s="106">
        <f t="shared" si="0"/>
        <v>5499</v>
      </c>
      <c r="J9" s="109">
        <f t="shared" si="0"/>
        <v>48443</v>
      </c>
      <c r="K9" s="210" t="s">
        <v>14</v>
      </c>
      <c r="L9" s="1671"/>
      <c r="M9" s="1673"/>
    </row>
    <row r="10" spans="1:16" s="81" customFormat="1" ht="16.149999999999999" customHeight="1" x14ac:dyDescent="0.2">
      <c r="A10" s="1656" t="s">
        <v>971</v>
      </c>
      <c r="B10" s="1658" t="s">
        <v>949</v>
      </c>
      <c r="C10" s="202" t="s">
        <v>1259</v>
      </c>
      <c r="D10" s="107">
        <f t="shared" ref="D10:I10" si="1">SUM(D11:D12)</f>
        <v>0</v>
      </c>
      <c r="E10" s="107">
        <f t="shared" si="1"/>
        <v>0</v>
      </c>
      <c r="F10" s="107">
        <f t="shared" si="1"/>
        <v>1</v>
      </c>
      <c r="G10" s="107">
        <f t="shared" si="1"/>
        <v>1</v>
      </c>
      <c r="H10" s="107">
        <f t="shared" si="1"/>
        <v>1</v>
      </c>
      <c r="I10" s="107">
        <f t="shared" si="1"/>
        <v>0</v>
      </c>
      <c r="J10" s="107">
        <f t="shared" ref="J10:J36" si="2">SUM(D10:I10)</f>
        <v>3</v>
      </c>
      <c r="K10" s="203" t="s">
        <v>11</v>
      </c>
      <c r="L10" s="1660" t="s">
        <v>946</v>
      </c>
      <c r="M10" s="1662" t="s">
        <v>971</v>
      </c>
    </row>
    <row r="11" spans="1:16" s="81" customFormat="1" ht="16.149999999999999" customHeight="1" x14ac:dyDescent="0.2">
      <c r="A11" s="1656"/>
      <c r="B11" s="1658"/>
      <c r="C11" s="84" t="s">
        <v>706</v>
      </c>
      <c r="D11" s="85" t="s">
        <v>16</v>
      </c>
      <c r="E11" s="85" t="s">
        <v>16</v>
      </c>
      <c r="F11" s="85" t="s">
        <v>16</v>
      </c>
      <c r="G11" s="85" t="s">
        <v>16</v>
      </c>
      <c r="H11" s="85">
        <v>1</v>
      </c>
      <c r="I11" s="85" t="s">
        <v>16</v>
      </c>
      <c r="J11" s="107">
        <f t="shared" si="2"/>
        <v>1</v>
      </c>
      <c r="K11" s="86" t="s">
        <v>13</v>
      </c>
      <c r="L11" s="1660"/>
      <c r="M11" s="1662"/>
    </row>
    <row r="12" spans="1:16" s="81" customFormat="1" ht="16.149999999999999" customHeight="1" x14ac:dyDescent="0.2">
      <c r="A12" s="1656"/>
      <c r="B12" s="1658"/>
      <c r="C12" s="84" t="s">
        <v>1468</v>
      </c>
      <c r="D12" s="85" t="s">
        <v>16</v>
      </c>
      <c r="E12" s="85" t="s">
        <v>16</v>
      </c>
      <c r="F12" s="85">
        <v>1</v>
      </c>
      <c r="G12" s="85">
        <v>1</v>
      </c>
      <c r="H12" s="85" t="s">
        <v>16</v>
      </c>
      <c r="I12" s="85" t="s">
        <v>16</v>
      </c>
      <c r="J12" s="107">
        <f t="shared" si="2"/>
        <v>2</v>
      </c>
      <c r="K12" s="86" t="s">
        <v>14</v>
      </c>
      <c r="L12" s="1660"/>
      <c r="M12" s="1662"/>
    </row>
    <row r="13" spans="1:16" s="51" customFormat="1" ht="16.149999999999999" customHeight="1" x14ac:dyDescent="0.2">
      <c r="A13" s="1664">
        <v>14</v>
      </c>
      <c r="B13" s="1665"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66" t="s">
        <v>271</v>
      </c>
      <c r="M13" s="1667">
        <v>14</v>
      </c>
    </row>
    <row r="14" spans="1:16" s="51" customFormat="1" ht="16.149999999999999" customHeight="1" x14ac:dyDescent="0.2">
      <c r="A14" s="1664"/>
      <c r="B14" s="1665"/>
      <c r="C14" s="18" t="s">
        <v>706</v>
      </c>
      <c r="D14" s="30">
        <v>97</v>
      </c>
      <c r="E14" s="30">
        <v>210</v>
      </c>
      <c r="F14" s="30">
        <v>276</v>
      </c>
      <c r="G14" s="30">
        <v>179</v>
      </c>
      <c r="H14" s="30">
        <v>119</v>
      </c>
      <c r="I14" s="30">
        <v>28</v>
      </c>
      <c r="J14" s="108">
        <f t="shared" si="2"/>
        <v>909</v>
      </c>
      <c r="K14" s="19" t="s">
        <v>13</v>
      </c>
      <c r="L14" s="1666"/>
      <c r="M14" s="1667"/>
    </row>
    <row r="15" spans="1:16" s="51" customFormat="1" ht="16.149999999999999" customHeight="1" x14ac:dyDescent="0.2">
      <c r="A15" s="1664"/>
      <c r="B15" s="1665"/>
      <c r="C15" s="18" t="s">
        <v>1468</v>
      </c>
      <c r="D15" s="30">
        <v>134</v>
      </c>
      <c r="E15" s="30">
        <v>1023</v>
      </c>
      <c r="F15" s="30">
        <v>2032</v>
      </c>
      <c r="G15" s="30">
        <v>2050</v>
      </c>
      <c r="H15" s="30">
        <v>1785</v>
      </c>
      <c r="I15" s="30">
        <v>309</v>
      </c>
      <c r="J15" s="108">
        <f t="shared" si="2"/>
        <v>7333</v>
      </c>
      <c r="K15" s="19" t="s">
        <v>14</v>
      </c>
      <c r="L15" s="1666"/>
      <c r="M15" s="1667"/>
    </row>
    <row r="16" spans="1:16" s="81" customFormat="1" ht="16.149999999999999" customHeight="1" x14ac:dyDescent="0.2">
      <c r="A16" s="1656" t="s">
        <v>972</v>
      </c>
      <c r="B16" s="1658"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60" t="s">
        <v>945</v>
      </c>
      <c r="M16" s="1662" t="s">
        <v>972</v>
      </c>
    </row>
    <row r="17" spans="1:13" s="81" customFormat="1" ht="16.149999999999999" customHeight="1" x14ac:dyDescent="0.2">
      <c r="A17" s="1656"/>
      <c r="B17" s="1658"/>
      <c r="C17" s="84" t="s">
        <v>706</v>
      </c>
      <c r="D17" s="85">
        <v>206</v>
      </c>
      <c r="E17" s="85">
        <v>459</v>
      </c>
      <c r="F17" s="85">
        <v>454</v>
      </c>
      <c r="G17" s="85">
        <v>376</v>
      </c>
      <c r="H17" s="85">
        <v>501</v>
      </c>
      <c r="I17" s="85">
        <v>188</v>
      </c>
      <c r="J17" s="107">
        <f t="shared" si="2"/>
        <v>2184</v>
      </c>
      <c r="K17" s="86" t="s">
        <v>13</v>
      </c>
      <c r="L17" s="1660"/>
      <c r="M17" s="1662"/>
    </row>
    <row r="18" spans="1:13" s="81" customFormat="1" ht="16.149999999999999" customHeight="1" x14ac:dyDescent="0.2">
      <c r="A18" s="1656"/>
      <c r="B18" s="1658"/>
      <c r="C18" s="84" t="s">
        <v>1468</v>
      </c>
      <c r="D18" s="85">
        <v>196</v>
      </c>
      <c r="E18" s="85">
        <v>1037</v>
      </c>
      <c r="F18" s="85">
        <v>1146</v>
      </c>
      <c r="G18" s="85">
        <v>1075</v>
      </c>
      <c r="H18" s="85">
        <v>1187</v>
      </c>
      <c r="I18" s="85">
        <v>549</v>
      </c>
      <c r="J18" s="107">
        <f t="shared" si="2"/>
        <v>5190</v>
      </c>
      <c r="K18" s="86" t="s">
        <v>14</v>
      </c>
      <c r="L18" s="1660"/>
      <c r="M18" s="1662"/>
    </row>
    <row r="19" spans="1:13" s="51" customFormat="1" ht="16.149999999999999" customHeight="1" x14ac:dyDescent="0.2">
      <c r="A19" s="1664" t="s">
        <v>973</v>
      </c>
      <c r="B19" s="1665"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66" t="s">
        <v>944</v>
      </c>
      <c r="M19" s="1667" t="s">
        <v>973</v>
      </c>
    </row>
    <row r="20" spans="1:13" s="51" customFormat="1" ht="16.149999999999999" customHeight="1" x14ac:dyDescent="0.2">
      <c r="A20" s="1664"/>
      <c r="B20" s="1665"/>
      <c r="C20" s="18" t="s">
        <v>706</v>
      </c>
      <c r="D20" s="30">
        <v>878</v>
      </c>
      <c r="E20" s="30">
        <v>3416</v>
      </c>
      <c r="F20" s="30">
        <v>6209</v>
      </c>
      <c r="G20" s="30">
        <v>8692</v>
      </c>
      <c r="H20" s="30">
        <v>11986</v>
      </c>
      <c r="I20" s="30">
        <v>4436</v>
      </c>
      <c r="J20" s="108">
        <f t="shared" si="2"/>
        <v>35617</v>
      </c>
      <c r="K20" s="19" t="s">
        <v>13</v>
      </c>
      <c r="L20" s="1666"/>
      <c r="M20" s="1667"/>
    </row>
    <row r="21" spans="1:13" s="51" customFormat="1" ht="16.149999999999999" customHeight="1" x14ac:dyDescent="0.2">
      <c r="A21" s="1664"/>
      <c r="B21" s="1665"/>
      <c r="C21" s="18" t="s">
        <v>1468</v>
      </c>
      <c r="D21" s="30">
        <v>298</v>
      </c>
      <c r="E21" s="30">
        <v>1706</v>
      </c>
      <c r="F21" s="30">
        <v>3963</v>
      </c>
      <c r="G21" s="30">
        <v>7614</v>
      </c>
      <c r="H21" s="30">
        <v>10791</v>
      </c>
      <c r="I21" s="30">
        <v>3761</v>
      </c>
      <c r="J21" s="108">
        <f t="shared" si="2"/>
        <v>28133</v>
      </c>
      <c r="K21" s="19" t="s">
        <v>14</v>
      </c>
      <c r="L21" s="1666"/>
      <c r="M21" s="1667"/>
    </row>
    <row r="22" spans="1:13" s="81" customFormat="1" ht="16.149999999999999" customHeight="1" x14ac:dyDescent="0.2">
      <c r="A22" s="1656" t="s">
        <v>974</v>
      </c>
      <c r="B22" s="1658"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60" t="s">
        <v>943</v>
      </c>
      <c r="M22" s="1662" t="s">
        <v>974</v>
      </c>
    </row>
    <row r="23" spans="1:13" s="81" customFormat="1" ht="16.149999999999999" customHeight="1" x14ac:dyDescent="0.2">
      <c r="A23" s="1656"/>
      <c r="B23" s="1658"/>
      <c r="C23" s="84" t="s">
        <v>706</v>
      </c>
      <c r="D23" s="85">
        <v>63</v>
      </c>
      <c r="E23" s="85">
        <v>229</v>
      </c>
      <c r="F23" s="85">
        <v>354</v>
      </c>
      <c r="G23" s="85">
        <v>406</v>
      </c>
      <c r="H23" s="85">
        <v>553</v>
      </c>
      <c r="I23" s="85">
        <v>251</v>
      </c>
      <c r="J23" s="107">
        <f t="shared" si="2"/>
        <v>1856</v>
      </c>
      <c r="K23" s="86" t="s">
        <v>13</v>
      </c>
      <c r="L23" s="1660"/>
      <c r="M23" s="1662"/>
    </row>
    <row r="24" spans="1:13" s="81" customFormat="1" ht="16.149999999999999" customHeight="1" x14ac:dyDescent="0.2">
      <c r="A24" s="1656"/>
      <c r="B24" s="1658"/>
      <c r="C24" s="84" t="s">
        <v>1468</v>
      </c>
      <c r="D24" s="85">
        <v>36</v>
      </c>
      <c r="E24" s="85">
        <v>285</v>
      </c>
      <c r="F24" s="85">
        <v>561</v>
      </c>
      <c r="G24" s="85">
        <v>1144</v>
      </c>
      <c r="H24" s="85">
        <v>628</v>
      </c>
      <c r="I24" s="85">
        <v>315</v>
      </c>
      <c r="J24" s="107">
        <f t="shared" si="2"/>
        <v>2969</v>
      </c>
      <c r="K24" s="86" t="s">
        <v>14</v>
      </c>
      <c r="L24" s="1660"/>
      <c r="M24" s="1662"/>
    </row>
    <row r="25" spans="1:13" s="51" customFormat="1" ht="16.149999999999999" customHeight="1" x14ac:dyDescent="0.2">
      <c r="A25" s="1664" t="s">
        <v>975</v>
      </c>
      <c r="B25" s="1665"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66" t="s">
        <v>942</v>
      </c>
      <c r="M25" s="1667" t="s">
        <v>975</v>
      </c>
    </row>
    <row r="26" spans="1:13" s="51" customFormat="1" ht="16.149999999999999" customHeight="1" x14ac:dyDescent="0.2">
      <c r="A26" s="1664"/>
      <c r="B26" s="1665"/>
      <c r="C26" s="18" t="s">
        <v>706</v>
      </c>
      <c r="D26" s="30">
        <v>198</v>
      </c>
      <c r="E26" s="30">
        <v>689</v>
      </c>
      <c r="F26" s="30">
        <v>929</v>
      </c>
      <c r="G26" s="30">
        <v>1360</v>
      </c>
      <c r="H26" s="30">
        <v>2061</v>
      </c>
      <c r="I26" s="30">
        <v>625</v>
      </c>
      <c r="J26" s="108">
        <f t="shared" si="2"/>
        <v>5862</v>
      </c>
      <c r="K26" s="19" t="s">
        <v>13</v>
      </c>
      <c r="L26" s="1666"/>
      <c r="M26" s="1667"/>
    </row>
    <row r="27" spans="1:13" s="51" customFormat="1" ht="16.149999999999999" customHeight="1" x14ac:dyDescent="0.2">
      <c r="A27" s="1664"/>
      <c r="B27" s="1665"/>
      <c r="C27" s="18" t="s">
        <v>1468</v>
      </c>
      <c r="D27" s="30">
        <v>50</v>
      </c>
      <c r="E27" s="30">
        <v>158</v>
      </c>
      <c r="F27" s="30">
        <v>68</v>
      </c>
      <c r="G27" s="30">
        <v>348</v>
      </c>
      <c r="H27" s="30">
        <v>968</v>
      </c>
      <c r="I27" s="30">
        <v>367</v>
      </c>
      <c r="J27" s="108">
        <f t="shared" si="2"/>
        <v>1959</v>
      </c>
      <c r="K27" s="19" t="s">
        <v>14</v>
      </c>
      <c r="L27" s="1666"/>
      <c r="M27" s="1667"/>
    </row>
    <row r="28" spans="1:13" s="81" customFormat="1" ht="16.149999999999999" customHeight="1" x14ac:dyDescent="0.2">
      <c r="A28" s="1656" t="s">
        <v>976</v>
      </c>
      <c r="B28" s="1658"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60" t="s">
        <v>941</v>
      </c>
      <c r="M28" s="1662" t="s">
        <v>976</v>
      </c>
    </row>
    <row r="29" spans="1:13" s="81" customFormat="1" ht="16.149999999999999" customHeight="1" x14ac:dyDescent="0.2">
      <c r="A29" s="1656"/>
      <c r="B29" s="1658"/>
      <c r="C29" s="84" t="s">
        <v>706</v>
      </c>
      <c r="D29" s="85">
        <v>4</v>
      </c>
      <c r="E29" s="85">
        <v>8</v>
      </c>
      <c r="F29" s="85">
        <v>17</v>
      </c>
      <c r="G29" s="85">
        <v>24</v>
      </c>
      <c r="H29" s="85">
        <v>11</v>
      </c>
      <c r="I29" s="85">
        <v>1</v>
      </c>
      <c r="J29" s="107">
        <f t="shared" si="2"/>
        <v>65</v>
      </c>
      <c r="K29" s="86" t="s">
        <v>13</v>
      </c>
      <c r="L29" s="1660"/>
      <c r="M29" s="1662"/>
    </row>
    <row r="30" spans="1:13" s="81" customFormat="1" ht="16.149999999999999" customHeight="1" x14ac:dyDescent="0.2">
      <c r="A30" s="1656"/>
      <c r="B30" s="1658"/>
      <c r="C30" s="84" t="s">
        <v>1468</v>
      </c>
      <c r="D30" s="85">
        <v>1</v>
      </c>
      <c r="E30" s="85">
        <v>3</v>
      </c>
      <c r="F30" s="85">
        <v>23</v>
      </c>
      <c r="G30" s="85">
        <v>12</v>
      </c>
      <c r="H30" s="85">
        <v>4</v>
      </c>
      <c r="I30" s="85" t="s">
        <v>16</v>
      </c>
      <c r="J30" s="107">
        <f t="shared" si="2"/>
        <v>43</v>
      </c>
      <c r="K30" s="86" t="s">
        <v>14</v>
      </c>
      <c r="L30" s="1660"/>
      <c r="M30" s="1662"/>
    </row>
    <row r="31" spans="1:13" s="51" customFormat="1" ht="16.149999999999999" customHeight="1" x14ac:dyDescent="0.2">
      <c r="A31" s="1664" t="s">
        <v>977</v>
      </c>
      <c r="B31" s="1665"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66" t="s">
        <v>940</v>
      </c>
      <c r="M31" s="1667" t="s">
        <v>977</v>
      </c>
    </row>
    <row r="32" spans="1:13" s="51" customFormat="1" ht="16.149999999999999" customHeight="1" x14ac:dyDescent="0.2">
      <c r="A32" s="1664"/>
      <c r="B32" s="1665"/>
      <c r="C32" s="18" t="s">
        <v>706</v>
      </c>
      <c r="D32" s="30">
        <v>72</v>
      </c>
      <c r="E32" s="30">
        <v>136</v>
      </c>
      <c r="F32" s="30">
        <v>151</v>
      </c>
      <c r="G32" s="30">
        <v>100</v>
      </c>
      <c r="H32" s="30">
        <v>86</v>
      </c>
      <c r="I32" s="30">
        <v>22</v>
      </c>
      <c r="J32" s="108">
        <f t="shared" si="2"/>
        <v>567</v>
      </c>
      <c r="K32" s="19" t="s">
        <v>13</v>
      </c>
      <c r="L32" s="1666"/>
      <c r="M32" s="1667"/>
    </row>
    <row r="33" spans="1:13" s="51" customFormat="1" ht="16.149999999999999" customHeight="1" x14ac:dyDescent="0.2">
      <c r="A33" s="1664"/>
      <c r="B33" s="1665"/>
      <c r="C33" s="18" t="s">
        <v>1468</v>
      </c>
      <c r="D33" s="30">
        <v>90</v>
      </c>
      <c r="E33" s="30">
        <v>303</v>
      </c>
      <c r="F33" s="30">
        <v>510</v>
      </c>
      <c r="G33" s="30">
        <v>618</v>
      </c>
      <c r="H33" s="30">
        <v>419</v>
      </c>
      <c r="I33" s="30">
        <v>150</v>
      </c>
      <c r="J33" s="108">
        <f t="shared" si="2"/>
        <v>2090</v>
      </c>
      <c r="K33" s="19" t="s">
        <v>14</v>
      </c>
      <c r="L33" s="1666"/>
      <c r="M33" s="1667"/>
    </row>
    <row r="34" spans="1:13" s="81" customFormat="1" ht="16.149999999999999" customHeight="1" x14ac:dyDescent="0.2">
      <c r="A34" s="1656" t="s">
        <v>978</v>
      </c>
      <c r="B34" s="1658"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60" t="s">
        <v>939</v>
      </c>
      <c r="M34" s="1662" t="s">
        <v>978</v>
      </c>
    </row>
    <row r="35" spans="1:13" s="81" customFormat="1" ht="16.149999999999999" customHeight="1" x14ac:dyDescent="0.2">
      <c r="A35" s="1656"/>
      <c r="B35" s="1658"/>
      <c r="C35" s="84" t="s">
        <v>706</v>
      </c>
      <c r="D35" s="85">
        <v>82</v>
      </c>
      <c r="E35" s="85">
        <v>426</v>
      </c>
      <c r="F35" s="85">
        <v>726</v>
      </c>
      <c r="G35" s="85">
        <v>1067</v>
      </c>
      <c r="H35" s="85">
        <v>1855</v>
      </c>
      <c r="I35" s="85">
        <v>542</v>
      </c>
      <c r="J35" s="107">
        <f t="shared" si="2"/>
        <v>4698</v>
      </c>
      <c r="K35" s="86" t="s">
        <v>13</v>
      </c>
      <c r="L35" s="1660"/>
      <c r="M35" s="1662"/>
    </row>
    <row r="36" spans="1:13" s="81" customFormat="1" ht="16.149999999999999" customHeight="1" x14ac:dyDescent="0.2">
      <c r="A36" s="1657"/>
      <c r="B36" s="1659"/>
      <c r="C36" s="198" t="s">
        <v>1468</v>
      </c>
      <c r="D36" s="199">
        <v>3</v>
      </c>
      <c r="E36" s="199">
        <v>86</v>
      </c>
      <c r="F36" s="199">
        <v>231</v>
      </c>
      <c r="G36" s="199">
        <v>166</v>
      </c>
      <c r="H36" s="199">
        <v>190</v>
      </c>
      <c r="I36" s="199">
        <v>48</v>
      </c>
      <c r="J36" s="207">
        <f t="shared" si="2"/>
        <v>724</v>
      </c>
      <c r="K36" s="200" t="s">
        <v>14</v>
      </c>
      <c r="L36" s="1661"/>
      <c r="M36" s="1663"/>
    </row>
  </sheetData>
  <mergeCells count="51">
    <mergeCell ref="A1:M1"/>
    <mergeCell ref="A2:M2"/>
    <mergeCell ref="A3:M3"/>
    <mergeCell ref="D4:J4"/>
    <mergeCell ref="A5:A6"/>
    <mergeCell ref="B5:B6"/>
    <mergeCell ref="C5:C6"/>
    <mergeCell ref="D5:J5"/>
    <mergeCell ref="K5:K6"/>
    <mergeCell ref="L5:L6"/>
    <mergeCell ref="M5:M6"/>
    <mergeCell ref="B7:B9"/>
    <mergeCell ref="L7:L9"/>
    <mergeCell ref="M7:M9"/>
    <mergeCell ref="A13:A15"/>
    <mergeCell ref="B13:B15"/>
    <mergeCell ref="L13:L15"/>
    <mergeCell ref="M13:M15"/>
    <mergeCell ref="A10:A12"/>
    <mergeCell ref="B10:B12"/>
    <mergeCell ref="L10:L12"/>
    <mergeCell ref="M10:M12"/>
    <mergeCell ref="A7:A9"/>
    <mergeCell ref="A16:A18"/>
    <mergeCell ref="B16:B18"/>
    <mergeCell ref="L16:L18"/>
    <mergeCell ref="M16:M18"/>
    <mergeCell ref="A19:A21"/>
    <mergeCell ref="B19:B21"/>
    <mergeCell ref="L19:L21"/>
    <mergeCell ref="M19:M21"/>
    <mergeCell ref="A22:A24"/>
    <mergeCell ref="B22:B24"/>
    <mergeCell ref="L22:L24"/>
    <mergeCell ref="M22:M24"/>
    <mergeCell ref="A25:A27"/>
    <mergeCell ref="B25:B27"/>
    <mergeCell ref="L25:L27"/>
    <mergeCell ref="M25:M27"/>
    <mergeCell ref="A34:A36"/>
    <mergeCell ref="B34:B36"/>
    <mergeCell ref="L34:L36"/>
    <mergeCell ref="M34:M36"/>
    <mergeCell ref="A28:A30"/>
    <mergeCell ref="B28:B30"/>
    <mergeCell ref="L28:L30"/>
    <mergeCell ref="M28:M30"/>
    <mergeCell ref="A31:A33"/>
    <mergeCell ref="B31:B33"/>
    <mergeCell ref="L31:L33"/>
    <mergeCell ref="M31:M33"/>
  </mergeCells>
  <printOptions horizontalCentered="1"/>
  <pageMargins left="0.5" right="0.5" top="0.5" bottom="0.5" header="0" footer="0"/>
  <pageSetup paperSize="9" scale="83" fitToHeight="0"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1C95-20B8-4BDB-A5F0-28F5F8AAFE70}">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1056</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853</v>
      </c>
    </row>
    <row r="3" spans="1:16" s="7" customFormat="1" ht="21" customHeight="1" x14ac:dyDescent="0.2">
      <c r="A3" s="1647" t="s">
        <v>1580</v>
      </c>
      <c r="B3" s="1647"/>
      <c r="C3" s="1647"/>
      <c r="D3" s="1647"/>
      <c r="E3" s="1647"/>
      <c r="F3" s="1647"/>
      <c r="G3" s="1647"/>
      <c r="H3" s="1647"/>
      <c r="I3" s="1647"/>
      <c r="J3" s="1647"/>
      <c r="K3" s="1647"/>
      <c r="L3" s="1647"/>
      <c r="M3" s="1647"/>
    </row>
    <row r="4" spans="1:16" s="12" customFormat="1" x14ac:dyDescent="0.2">
      <c r="A4" s="34" t="s">
        <v>1830</v>
      </c>
      <c r="B4" s="8"/>
      <c r="C4" s="8"/>
      <c r="D4" s="1648"/>
      <c r="E4" s="1648"/>
      <c r="F4" s="1648"/>
      <c r="G4" s="1648"/>
      <c r="H4" s="1648"/>
      <c r="I4" s="1648"/>
      <c r="J4" s="1648"/>
      <c r="K4" s="1648"/>
      <c r="L4" s="609"/>
      <c r="M4" s="23" t="s">
        <v>1831</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156179</v>
      </c>
      <c r="D7" s="79">
        <f>SUM(D8+D9)</f>
        <v>83314</v>
      </c>
      <c r="E7" s="79">
        <f>SUM(E8+E9)</f>
        <v>15539</v>
      </c>
      <c r="F7" s="79">
        <f>SUM(F8+F9)</f>
        <v>128531</v>
      </c>
      <c r="G7" s="79">
        <f t="shared" ref="G7:J7" si="0">SUM(G8+G9)</f>
        <v>131251</v>
      </c>
      <c r="H7" s="79">
        <f t="shared" si="0"/>
        <v>227371</v>
      </c>
      <c r="I7" s="79">
        <f t="shared" si="0"/>
        <v>708146</v>
      </c>
      <c r="J7" s="79">
        <f t="shared" si="0"/>
        <v>1075221</v>
      </c>
      <c r="K7" s="187">
        <f>SUM(C7:J7)</f>
        <v>2525552</v>
      </c>
      <c r="L7" s="946" t="s">
        <v>11</v>
      </c>
      <c r="M7" s="1599" t="s">
        <v>12</v>
      </c>
    </row>
    <row r="8" spans="1:16" s="56" customFormat="1" ht="22.9" customHeight="1" x14ac:dyDescent="0.2">
      <c r="A8" s="1598"/>
      <c r="B8" s="967" t="s">
        <v>706</v>
      </c>
      <c r="C8" s="972">
        <f t="shared" ref="C8:E9" si="1">C11+C14+C17+C20+C23+C26</f>
        <v>145764</v>
      </c>
      <c r="D8" s="972">
        <f t="shared" si="1"/>
        <v>46923</v>
      </c>
      <c r="E8" s="972">
        <f t="shared" si="1"/>
        <v>12855</v>
      </c>
      <c r="F8" s="972">
        <f>F11+F14+F17+F20+F23+F26</f>
        <v>106709</v>
      </c>
      <c r="G8" s="972">
        <f t="shared" ref="G8:J8" si="2">G11+G14+G17+G20+G23+G26</f>
        <v>92241</v>
      </c>
      <c r="H8" s="972">
        <f t="shared" si="2"/>
        <v>165605</v>
      </c>
      <c r="I8" s="972">
        <f t="shared" si="2"/>
        <v>476382</v>
      </c>
      <c r="J8" s="972">
        <f t="shared" si="2"/>
        <v>824518</v>
      </c>
      <c r="K8" s="186">
        <f t="shared" ref="K8:K27" si="3">SUM(C8:J8)</f>
        <v>1870997</v>
      </c>
      <c r="L8" s="969" t="s">
        <v>13</v>
      </c>
      <c r="M8" s="1600"/>
    </row>
    <row r="9" spans="1:16" s="56" customFormat="1" ht="22.9" customHeight="1" x14ac:dyDescent="0.2">
      <c r="A9" s="1598"/>
      <c r="B9" s="967" t="s">
        <v>1468</v>
      </c>
      <c r="C9" s="972">
        <f t="shared" si="1"/>
        <v>10415</v>
      </c>
      <c r="D9" s="972">
        <f t="shared" si="1"/>
        <v>36391</v>
      </c>
      <c r="E9" s="972">
        <f t="shared" si="1"/>
        <v>2684</v>
      </c>
      <c r="F9" s="972">
        <f>F12+F15+F18+F21+F24+F27</f>
        <v>21822</v>
      </c>
      <c r="G9" s="972">
        <f t="shared" ref="G9:J9" si="4">G12+G15+G18+G21+G24+G27</f>
        <v>39010</v>
      </c>
      <c r="H9" s="972">
        <f t="shared" si="4"/>
        <v>61766</v>
      </c>
      <c r="I9" s="972">
        <f t="shared" si="4"/>
        <v>231764</v>
      </c>
      <c r="J9" s="972">
        <f t="shared" si="4"/>
        <v>250703</v>
      </c>
      <c r="K9" s="186">
        <f t="shared" si="3"/>
        <v>654555</v>
      </c>
      <c r="L9" s="969" t="s">
        <v>14</v>
      </c>
      <c r="M9" s="1600"/>
    </row>
    <row r="10" spans="1:16" s="56" customFormat="1" ht="22.9" customHeight="1" x14ac:dyDescent="0.2">
      <c r="A10" s="1636" t="s">
        <v>60</v>
      </c>
      <c r="B10" s="183" t="s">
        <v>1259</v>
      </c>
      <c r="C10" s="104">
        <f>SUM(C11+C12)</f>
        <v>3162</v>
      </c>
      <c r="D10" s="104">
        <f>SUM(D11+D12)</f>
        <v>345</v>
      </c>
      <c r="E10" s="104">
        <f>SUM(E11+E12)</f>
        <v>283</v>
      </c>
      <c r="F10" s="104">
        <f>SUM(F11+F12)</f>
        <v>890</v>
      </c>
      <c r="G10" s="104">
        <f t="shared" ref="G10:J10" si="5">SUM(G11+G12)</f>
        <v>1020</v>
      </c>
      <c r="H10" s="104">
        <f t="shared" si="5"/>
        <v>1691</v>
      </c>
      <c r="I10" s="104">
        <f t="shared" si="5"/>
        <v>4137</v>
      </c>
      <c r="J10" s="104">
        <f t="shared" si="5"/>
        <v>7883</v>
      </c>
      <c r="K10" s="104">
        <f t="shared" si="3"/>
        <v>19411</v>
      </c>
      <c r="L10" s="185" t="s">
        <v>11</v>
      </c>
      <c r="M10" s="1637" t="s">
        <v>61</v>
      </c>
    </row>
    <row r="11" spans="1:16" s="56" customFormat="1" ht="22.9" customHeight="1" x14ac:dyDescent="0.2">
      <c r="A11" s="1636"/>
      <c r="B11" s="32" t="s">
        <v>706</v>
      </c>
      <c r="C11" s="64">
        <v>3118</v>
      </c>
      <c r="D11" s="64">
        <v>228</v>
      </c>
      <c r="E11" s="64">
        <v>259</v>
      </c>
      <c r="F11" s="64">
        <v>832</v>
      </c>
      <c r="G11" s="64">
        <v>849</v>
      </c>
      <c r="H11" s="64">
        <v>1544</v>
      </c>
      <c r="I11" s="64">
        <v>3289</v>
      </c>
      <c r="J11" s="64">
        <v>7402</v>
      </c>
      <c r="K11" s="104">
        <f t="shared" si="3"/>
        <v>17521</v>
      </c>
      <c r="L11" s="33" t="s">
        <v>13</v>
      </c>
      <c r="M11" s="1637"/>
    </row>
    <row r="12" spans="1:16" s="56" customFormat="1" ht="22.9" customHeight="1" x14ac:dyDescent="0.2">
      <c r="A12" s="1636"/>
      <c r="B12" s="32" t="s">
        <v>1468</v>
      </c>
      <c r="C12" s="64">
        <v>44</v>
      </c>
      <c r="D12" s="64">
        <v>117</v>
      </c>
      <c r="E12" s="64">
        <v>24</v>
      </c>
      <c r="F12" s="64">
        <v>58</v>
      </c>
      <c r="G12" s="64">
        <v>171</v>
      </c>
      <c r="H12" s="64">
        <v>147</v>
      </c>
      <c r="I12" s="64">
        <v>848</v>
      </c>
      <c r="J12" s="64">
        <v>481</v>
      </c>
      <c r="K12" s="104">
        <f t="shared" si="3"/>
        <v>1890</v>
      </c>
      <c r="L12" s="33" t="s">
        <v>14</v>
      </c>
      <c r="M12" s="1637"/>
    </row>
    <row r="13" spans="1:16" s="56" customFormat="1" ht="22.9" customHeight="1" x14ac:dyDescent="0.2">
      <c r="A13" s="1638" t="s">
        <v>1262</v>
      </c>
      <c r="B13" s="1023" t="s">
        <v>1259</v>
      </c>
      <c r="C13" s="186">
        <f>SUM(C14+C15)</f>
        <v>33015</v>
      </c>
      <c r="D13" s="186">
        <f>SUM(D14+D15)</f>
        <v>5746</v>
      </c>
      <c r="E13" s="186">
        <f>SUM(E14+E15)</f>
        <v>2219</v>
      </c>
      <c r="F13" s="186">
        <f>SUM(F14+F15)</f>
        <v>11423</v>
      </c>
      <c r="G13" s="186">
        <f t="shared" ref="G13:J13" si="6">SUM(G14+G15)</f>
        <v>11370</v>
      </c>
      <c r="H13" s="186">
        <f t="shared" si="6"/>
        <v>20503</v>
      </c>
      <c r="I13" s="186">
        <f t="shared" si="6"/>
        <v>53569</v>
      </c>
      <c r="J13" s="186">
        <f t="shared" si="6"/>
        <v>83201</v>
      </c>
      <c r="K13" s="186">
        <f t="shared" si="3"/>
        <v>221046</v>
      </c>
      <c r="L13" s="973" t="s">
        <v>11</v>
      </c>
      <c r="M13" s="1640" t="s">
        <v>1261</v>
      </c>
    </row>
    <row r="14" spans="1:16" s="56" customFormat="1" ht="22.9" customHeight="1" x14ac:dyDescent="0.2">
      <c r="A14" s="1638"/>
      <c r="B14" s="951" t="s">
        <v>706</v>
      </c>
      <c r="C14" s="103">
        <v>32184</v>
      </c>
      <c r="D14" s="103">
        <v>3982</v>
      </c>
      <c r="E14" s="103">
        <v>2051</v>
      </c>
      <c r="F14" s="103">
        <v>10379</v>
      </c>
      <c r="G14" s="103">
        <v>9300</v>
      </c>
      <c r="H14" s="103">
        <v>17979</v>
      </c>
      <c r="I14" s="103">
        <v>42273</v>
      </c>
      <c r="J14" s="103">
        <v>76634</v>
      </c>
      <c r="K14" s="186">
        <f t="shared" si="3"/>
        <v>194782</v>
      </c>
      <c r="L14" s="953" t="s">
        <v>13</v>
      </c>
      <c r="M14" s="1640"/>
    </row>
    <row r="15" spans="1:16" s="56" customFormat="1" ht="22.9" customHeight="1" x14ac:dyDescent="0.2">
      <c r="A15" s="1638"/>
      <c r="B15" s="951" t="s">
        <v>1468</v>
      </c>
      <c r="C15" s="103">
        <v>831</v>
      </c>
      <c r="D15" s="103">
        <v>1764</v>
      </c>
      <c r="E15" s="103">
        <v>168</v>
      </c>
      <c r="F15" s="103">
        <v>1044</v>
      </c>
      <c r="G15" s="103">
        <v>2070</v>
      </c>
      <c r="H15" s="103">
        <v>2524</v>
      </c>
      <c r="I15" s="103">
        <v>11296</v>
      </c>
      <c r="J15" s="103">
        <v>6567</v>
      </c>
      <c r="K15" s="186">
        <f t="shared" si="3"/>
        <v>26264</v>
      </c>
      <c r="L15" s="953" t="s">
        <v>14</v>
      </c>
      <c r="M15" s="1640"/>
    </row>
    <row r="16" spans="1:16" s="56" customFormat="1" ht="22.9" customHeight="1" x14ac:dyDescent="0.2">
      <c r="A16" s="1636" t="s">
        <v>62</v>
      </c>
      <c r="B16" s="183" t="s">
        <v>1259</v>
      </c>
      <c r="C16" s="104">
        <f t="shared" ref="C16:E16" si="7">SUM(C17+C18)</f>
        <v>35911</v>
      </c>
      <c r="D16" s="104">
        <f t="shared" si="7"/>
        <v>13589</v>
      </c>
      <c r="E16" s="104">
        <f t="shared" si="7"/>
        <v>3342</v>
      </c>
      <c r="F16" s="104">
        <f>SUM(F17+F18)</f>
        <v>31002</v>
      </c>
      <c r="G16" s="104">
        <f t="shared" ref="G16:J16" si="8">SUM(G17+G18)</f>
        <v>25235</v>
      </c>
      <c r="H16" s="104">
        <f t="shared" si="8"/>
        <v>37058</v>
      </c>
      <c r="I16" s="104">
        <f t="shared" si="8"/>
        <v>114170</v>
      </c>
      <c r="J16" s="104">
        <f t="shared" si="8"/>
        <v>170527</v>
      </c>
      <c r="K16" s="104">
        <f t="shared" si="3"/>
        <v>430834</v>
      </c>
      <c r="L16" s="185" t="s">
        <v>11</v>
      </c>
      <c r="M16" s="1637" t="s">
        <v>1257</v>
      </c>
    </row>
    <row r="17" spans="1:13" s="56" customFormat="1" ht="22.9" customHeight="1" x14ac:dyDescent="0.2">
      <c r="A17" s="1636"/>
      <c r="B17" s="32" t="s">
        <v>706</v>
      </c>
      <c r="C17" s="64">
        <v>33837</v>
      </c>
      <c r="D17" s="64">
        <v>7042</v>
      </c>
      <c r="E17" s="64">
        <v>2728</v>
      </c>
      <c r="F17" s="64">
        <v>27067</v>
      </c>
      <c r="G17" s="64">
        <v>17880</v>
      </c>
      <c r="H17" s="64">
        <v>26957</v>
      </c>
      <c r="I17" s="64">
        <v>72152</v>
      </c>
      <c r="J17" s="64">
        <v>139189</v>
      </c>
      <c r="K17" s="104">
        <f t="shared" si="3"/>
        <v>326852</v>
      </c>
      <c r="L17" s="33" t="s">
        <v>13</v>
      </c>
      <c r="M17" s="1637"/>
    </row>
    <row r="18" spans="1:13" s="56" customFormat="1" ht="22.9" customHeight="1" x14ac:dyDescent="0.2">
      <c r="A18" s="1636"/>
      <c r="B18" s="32" t="s">
        <v>1468</v>
      </c>
      <c r="C18" s="64">
        <v>2074</v>
      </c>
      <c r="D18" s="64">
        <v>6547</v>
      </c>
      <c r="E18" s="64">
        <v>614</v>
      </c>
      <c r="F18" s="64">
        <v>3935</v>
      </c>
      <c r="G18" s="64">
        <v>7355</v>
      </c>
      <c r="H18" s="64">
        <v>10101</v>
      </c>
      <c r="I18" s="64">
        <v>42018</v>
      </c>
      <c r="J18" s="64">
        <v>31338</v>
      </c>
      <c r="K18" s="104">
        <f t="shared" si="3"/>
        <v>103982</v>
      </c>
      <c r="L18" s="33" t="s">
        <v>14</v>
      </c>
      <c r="M18" s="1637"/>
    </row>
    <row r="19" spans="1:13" s="56" customFormat="1" ht="22.9" customHeight="1" x14ac:dyDescent="0.2">
      <c r="A19" s="1638" t="s">
        <v>1264</v>
      </c>
      <c r="B19" s="1023" t="s">
        <v>1259</v>
      </c>
      <c r="C19" s="186">
        <f t="shared" ref="C19:E19" si="9">SUM(C20+C21)</f>
        <v>36151</v>
      </c>
      <c r="D19" s="186">
        <f t="shared" si="9"/>
        <v>19862</v>
      </c>
      <c r="E19" s="186">
        <f t="shared" si="9"/>
        <v>3609</v>
      </c>
      <c r="F19" s="186">
        <f>SUM(F20+F21)</f>
        <v>28782</v>
      </c>
      <c r="G19" s="186">
        <f t="shared" ref="G19:J19" si="10">SUM(G20+G21)</f>
        <v>33752</v>
      </c>
      <c r="H19" s="186">
        <f t="shared" si="10"/>
        <v>44019</v>
      </c>
      <c r="I19" s="186">
        <f t="shared" si="10"/>
        <v>149738</v>
      </c>
      <c r="J19" s="186">
        <f t="shared" si="10"/>
        <v>188536</v>
      </c>
      <c r="K19" s="186">
        <f t="shared" si="3"/>
        <v>504449</v>
      </c>
      <c r="L19" s="973" t="s">
        <v>11</v>
      </c>
      <c r="M19" s="1640" t="s">
        <v>1263</v>
      </c>
    </row>
    <row r="20" spans="1:13" s="56" customFormat="1" ht="22.9" customHeight="1" x14ac:dyDescent="0.2">
      <c r="A20" s="1638"/>
      <c r="B20" s="951" t="s">
        <v>706</v>
      </c>
      <c r="C20" s="103">
        <v>34007</v>
      </c>
      <c r="D20" s="103">
        <v>11037</v>
      </c>
      <c r="E20" s="103">
        <v>3003</v>
      </c>
      <c r="F20" s="103">
        <v>24519</v>
      </c>
      <c r="G20" s="103">
        <v>24616</v>
      </c>
      <c r="H20" s="103">
        <v>31849</v>
      </c>
      <c r="I20" s="103">
        <v>98336</v>
      </c>
      <c r="J20" s="103">
        <v>149461</v>
      </c>
      <c r="K20" s="186">
        <f t="shared" si="3"/>
        <v>376828</v>
      </c>
      <c r="L20" s="953" t="s">
        <v>13</v>
      </c>
      <c r="M20" s="1640"/>
    </row>
    <row r="21" spans="1:13" s="56" customFormat="1" ht="22.9" customHeight="1" x14ac:dyDescent="0.2">
      <c r="A21" s="1638"/>
      <c r="B21" s="951" t="s">
        <v>1468</v>
      </c>
      <c r="C21" s="103">
        <v>2144</v>
      </c>
      <c r="D21" s="103">
        <v>8825</v>
      </c>
      <c r="E21" s="103">
        <v>606</v>
      </c>
      <c r="F21" s="103">
        <v>4263</v>
      </c>
      <c r="G21" s="103">
        <v>9136</v>
      </c>
      <c r="H21" s="103">
        <v>12170</v>
      </c>
      <c r="I21" s="103">
        <v>51402</v>
      </c>
      <c r="J21" s="103">
        <v>39075</v>
      </c>
      <c r="K21" s="186">
        <f t="shared" si="3"/>
        <v>127621</v>
      </c>
      <c r="L21" s="953" t="s">
        <v>14</v>
      </c>
      <c r="M21" s="1640"/>
    </row>
    <row r="22" spans="1:13" s="56" customFormat="1" ht="22.9" customHeight="1" x14ac:dyDescent="0.2">
      <c r="A22" s="1636" t="s">
        <v>1266</v>
      </c>
      <c r="B22" s="183" t="s">
        <v>1259</v>
      </c>
      <c r="C22" s="104">
        <f t="shared" ref="C22:E22" si="11">SUM(C23+C24)</f>
        <v>29849</v>
      </c>
      <c r="D22" s="104">
        <f t="shared" si="11"/>
        <v>18662</v>
      </c>
      <c r="E22" s="104">
        <f t="shared" si="11"/>
        <v>3235</v>
      </c>
      <c r="F22" s="104">
        <f>SUM(F23+F24)</f>
        <v>26574</v>
      </c>
      <c r="G22" s="104">
        <f t="shared" ref="G22:J22" si="12">SUM(G23+G24)</f>
        <v>29432</v>
      </c>
      <c r="H22" s="104">
        <f t="shared" si="12"/>
        <v>53850</v>
      </c>
      <c r="I22" s="104">
        <f t="shared" si="12"/>
        <v>170808</v>
      </c>
      <c r="J22" s="104">
        <f t="shared" si="12"/>
        <v>250720</v>
      </c>
      <c r="K22" s="104">
        <f t="shared" si="3"/>
        <v>583130</v>
      </c>
      <c r="L22" s="185" t="s">
        <v>11</v>
      </c>
      <c r="M22" s="1637" t="s">
        <v>1265</v>
      </c>
    </row>
    <row r="23" spans="1:13" s="56" customFormat="1" ht="22.9" customHeight="1" x14ac:dyDescent="0.2">
      <c r="A23" s="1636"/>
      <c r="B23" s="32" t="s">
        <v>706</v>
      </c>
      <c r="C23" s="64">
        <v>27284</v>
      </c>
      <c r="D23" s="64">
        <v>10417</v>
      </c>
      <c r="E23" s="64">
        <v>2623</v>
      </c>
      <c r="F23" s="64">
        <v>21528</v>
      </c>
      <c r="G23" s="64">
        <v>20165</v>
      </c>
      <c r="H23" s="64">
        <v>39094</v>
      </c>
      <c r="I23" s="64">
        <v>116877</v>
      </c>
      <c r="J23" s="64">
        <v>194241</v>
      </c>
      <c r="K23" s="104">
        <f t="shared" si="3"/>
        <v>432229</v>
      </c>
      <c r="L23" s="33" t="s">
        <v>13</v>
      </c>
      <c r="M23" s="1637"/>
    </row>
    <row r="24" spans="1:13" s="56" customFormat="1" ht="22.9" customHeight="1" x14ac:dyDescent="0.2">
      <c r="A24" s="1636"/>
      <c r="B24" s="32" t="s">
        <v>1468</v>
      </c>
      <c r="C24" s="64">
        <v>2565</v>
      </c>
      <c r="D24" s="64">
        <v>8245</v>
      </c>
      <c r="E24" s="64">
        <v>612</v>
      </c>
      <c r="F24" s="64">
        <v>5046</v>
      </c>
      <c r="G24" s="64">
        <v>9267</v>
      </c>
      <c r="H24" s="64">
        <v>14756</v>
      </c>
      <c r="I24" s="64">
        <v>53931</v>
      </c>
      <c r="J24" s="64">
        <v>56479</v>
      </c>
      <c r="K24" s="104">
        <f t="shared" si="3"/>
        <v>150901</v>
      </c>
      <c r="L24" s="33" t="s">
        <v>14</v>
      </c>
      <c r="M24" s="1637"/>
    </row>
    <row r="25" spans="1:13" s="56" customFormat="1" ht="22.9" customHeight="1" x14ac:dyDescent="0.2">
      <c r="A25" s="1638" t="s">
        <v>63</v>
      </c>
      <c r="B25" s="1023" t="s">
        <v>1259</v>
      </c>
      <c r="C25" s="186">
        <f t="shared" ref="C25:E25" si="13">SUM(C26+C27)</f>
        <v>18091</v>
      </c>
      <c r="D25" s="186">
        <f t="shared" si="13"/>
        <v>25110</v>
      </c>
      <c r="E25" s="186">
        <f t="shared" si="13"/>
        <v>2851</v>
      </c>
      <c r="F25" s="186">
        <f>SUM(F26+F27)</f>
        <v>29860</v>
      </c>
      <c r="G25" s="186">
        <f t="shared" ref="G25:J25" si="14">SUM(G26+G27)</f>
        <v>30442</v>
      </c>
      <c r="H25" s="186">
        <f t="shared" si="14"/>
        <v>70250</v>
      </c>
      <c r="I25" s="186">
        <f t="shared" si="14"/>
        <v>215724</v>
      </c>
      <c r="J25" s="186">
        <f t="shared" si="14"/>
        <v>374354</v>
      </c>
      <c r="K25" s="186">
        <f t="shared" si="3"/>
        <v>766682</v>
      </c>
      <c r="L25" s="973" t="s">
        <v>11</v>
      </c>
      <c r="M25" s="1640" t="s">
        <v>64</v>
      </c>
    </row>
    <row r="26" spans="1:13" s="56" customFormat="1" ht="22.9" customHeight="1" x14ac:dyDescent="0.2">
      <c r="A26" s="1638"/>
      <c r="B26" s="951" t="s">
        <v>706</v>
      </c>
      <c r="C26" s="103">
        <v>15334</v>
      </c>
      <c r="D26" s="103">
        <v>14217</v>
      </c>
      <c r="E26" s="103">
        <v>2191</v>
      </c>
      <c r="F26" s="103">
        <v>22384</v>
      </c>
      <c r="G26" s="103">
        <v>19431</v>
      </c>
      <c r="H26" s="103">
        <v>48182</v>
      </c>
      <c r="I26" s="103">
        <v>143455</v>
      </c>
      <c r="J26" s="103">
        <v>257591</v>
      </c>
      <c r="K26" s="186">
        <f t="shared" si="3"/>
        <v>522785</v>
      </c>
      <c r="L26" s="953" t="s">
        <v>13</v>
      </c>
      <c r="M26" s="1640"/>
    </row>
    <row r="27" spans="1:13" s="56" customFormat="1" ht="22.9" customHeight="1" x14ac:dyDescent="0.2">
      <c r="A27" s="1639"/>
      <c r="B27" s="939" t="s">
        <v>1468</v>
      </c>
      <c r="C27" s="194">
        <v>2757</v>
      </c>
      <c r="D27" s="194">
        <v>10893</v>
      </c>
      <c r="E27" s="194">
        <v>660</v>
      </c>
      <c r="F27" s="194">
        <v>7476</v>
      </c>
      <c r="G27" s="194">
        <v>11011</v>
      </c>
      <c r="H27" s="194">
        <v>22068</v>
      </c>
      <c r="I27" s="194">
        <v>72269</v>
      </c>
      <c r="J27" s="194">
        <v>116763</v>
      </c>
      <c r="K27" s="223">
        <f t="shared" si="3"/>
        <v>243897</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EC89-2040-4E20-A2CD-449E7E7BCD20}">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1057</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861</v>
      </c>
    </row>
    <row r="3" spans="1:16" s="7" customFormat="1" ht="21" customHeight="1" x14ac:dyDescent="0.2">
      <c r="A3" s="1647" t="s">
        <v>1579</v>
      </c>
      <c r="B3" s="1647"/>
      <c r="C3" s="1647"/>
      <c r="D3" s="1647"/>
      <c r="E3" s="1647"/>
      <c r="F3" s="1647"/>
      <c r="G3" s="1647"/>
      <c r="H3" s="1647"/>
      <c r="I3" s="1647"/>
      <c r="J3" s="1647"/>
      <c r="K3" s="1647"/>
      <c r="L3" s="1647"/>
      <c r="M3" s="1647"/>
    </row>
    <row r="4" spans="1:16" s="12" customFormat="1" x14ac:dyDescent="0.2">
      <c r="A4" s="34" t="s">
        <v>1833</v>
      </c>
      <c r="B4" s="8"/>
      <c r="C4" s="8"/>
      <c r="D4" s="1648"/>
      <c r="E4" s="1648"/>
      <c r="F4" s="1648"/>
      <c r="G4" s="1648"/>
      <c r="H4" s="1648"/>
      <c r="I4" s="1648"/>
      <c r="J4" s="1648"/>
      <c r="K4" s="1648"/>
      <c r="L4" s="609"/>
      <c r="M4" s="23" t="s">
        <v>1832</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6183</v>
      </c>
      <c r="D7" s="79">
        <f>SUM(D8+D9)</f>
        <v>24461</v>
      </c>
      <c r="E7" s="79">
        <f>SUM(E8+E9)</f>
        <v>1662</v>
      </c>
      <c r="F7" s="79">
        <f>SUM(F8+F9)</f>
        <v>7688</v>
      </c>
      <c r="G7" s="79">
        <f t="shared" ref="G7:J7" si="0">SUM(G8+G9)</f>
        <v>22997</v>
      </c>
      <c r="H7" s="79">
        <f t="shared" si="0"/>
        <v>18385</v>
      </c>
      <c r="I7" s="79">
        <f t="shared" si="0"/>
        <v>115415</v>
      </c>
      <c r="J7" s="79">
        <f t="shared" si="0"/>
        <v>49465</v>
      </c>
      <c r="K7" s="187">
        <f>SUM(C7:J7)</f>
        <v>246256</v>
      </c>
      <c r="L7" s="946" t="s">
        <v>11</v>
      </c>
      <c r="M7" s="1599" t="s">
        <v>12</v>
      </c>
    </row>
    <row r="8" spans="1:16" s="56" customFormat="1" ht="22.9" customHeight="1" x14ac:dyDescent="0.2">
      <c r="A8" s="1598"/>
      <c r="B8" s="967" t="s">
        <v>706</v>
      </c>
      <c r="C8" s="972">
        <f t="shared" ref="C8:E9" si="1">C11+C14+C17+C20+C23+C26</f>
        <v>3038</v>
      </c>
      <c r="D8" s="972">
        <f t="shared" si="1"/>
        <v>11931</v>
      </c>
      <c r="E8" s="972">
        <f t="shared" si="1"/>
        <v>774</v>
      </c>
      <c r="F8" s="972">
        <f>F11+F14+F17+F20+F23+F26</f>
        <v>3740</v>
      </c>
      <c r="G8" s="972">
        <f t="shared" ref="G8:J9" si="2">G11+G14+G17+G20+G23+G26</f>
        <v>11045</v>
      </c>
      <c r="H8" s="972">
        <f t="shared" si="2"/>
        <v>9040</v>
      </c>
      <c r="I8" s="972">
        <f t="shared" si="2"/>
        <v>56228</v>
      </c>
      <c r="J8" s="972">
        <f t="shared" si="2"/>
        <v>23616</v>
      </c>
      <c r="K8" s="186">
        <f t="shared" ref="K8:K27" si="3">SUM(C8:J8)</f>
        <v>119412</v>
      </c>
      <c r="L8" s="969" t="s">
        <v>13</v>
      </c>
      <c r="M8" s="1600"/>
    </row>
    <row r="9" spans="1:16" s="56" customFormat="1" ht="22.9" customHeight="1" x14ac:dyDescent="0.2">
      <c r="A9" s="1598"/>
      <c r="B9" s="967" t="s">
        <v>1468</v>
      </c>
      <c r="C9" s="972">
        <f t="shared" si="1"/>
        <v>3145</v>
      </c>
      <c r="D9" s="972">
        <f t="shared" si="1"/>
        <v>12530</v>
      </c>
      <c r="E9" s="972">
        <f t="shared" si="1"/>
        <v>888</v>
      </c>
      <c r="F9" s="972">
        <f>F12+F15+F18+F21+F24+F27</f>
        <v>3948</v>
      </c>
      <c r="G9" s="972">
        <f t="shared" si="2"/>
        <v>11952</v>
      </c>
      <c r="H9" s="972">
        <f t="shared" si="2"/>
        <v>9345</v>
      </c>
      <c r="I9" s="972">
        <f t="shared" si="2"/>
        <v>59187</v>
      </c>
      <c r="J9" s="972">
        <f t="shared" si="2"/>
        <v>25849</v>
      </c>
      <c r="K9" s="186">
        <f t="shared" si="3"/>
        <v>126844</v>
      </c>
      <c r="L9" s="969" t="s">
        <v>14</v>
      </c>
      <c r="M9" s="1600"/>
    </row>
    <row r="10" spans="1:16" s="56" customFormat="1" ht="22.9" customHeight="1" x14ac:dyDescent="0.2">
      <c r="A10" s="1636" t="s">
        <v>60</v>
      </c>
      <c r="B10" s="183" t="s">
        <v>1259</v>
      </c>
      <c r="C10" s="104">
        <f>SUM(C11+C12)</f>
        <v>45</v>
      </c>
      <c r="D10" s="104">
        <f>SUM(D11+D12)</f>
        <v>129</v>
      </c>
      <c r="E10" s="104">
        <f>SUM(E11+E12)</f>
        <v>25</v>
      </c>
      <c r="F10" s="104">
        <f>SUM(F11+F12)</f>
        <v>62</v>
      </c>
      <c r="G10" s="104">
        <f t="shared" ref="G10:J10" si="4">SUM(G11+G12)</f>
        <v>166</v>
      </c>
      <c r="H10" s="104">
        <f t="shared" si="4"/>
        <v>148</v>
      </c>
      <c r="I10" s="104">
        <f t="shared" si="4"/>
        <v>916</v>
      </c>
      <c r="J10" s="104">
        <f t="shared" si="4"/>
        <v>500</v>
      </c>
      <c r="K10" s="104">
        <f t="shared" si="3"/>
        <v>1991</v>
      </c>
      <c r="L10" s="185" t="s">
        <v>11</v>
      </c>
      <c r="M10" s="1637" t="s">
        <v>61</v>
      </c>
    </row>
    <row r="11" spans="1:16" s="56" customFormat="1" ht="22.9" customHeight="1" x14ac:dyDescent="0.2">
      <c r="A11" s="1636"/>
      <c r="B11" s="32" t="s">
        <v>706</v>
      </c>
      <c r="C11" s="64">
        <v>18</v>
      </c>
      <c r="D11" s="64">
        <v>33</v>
      </c>
      <c r="E11" s="64">
        <v>2</v>
      </c>
      <c r="F11" s="64">
        <v>13</v>
      </c>
      <c r="G11" s="64">
        <v>22</v>
      </c>
      <c r="H11" s="64">
        <v>42</v>
      </c>
      <c r="I11" s="64">
        <v>195</v>
      </c>
      <c r="J11" s="64">
        <v>100</v>
      </c>
      <c r="K11" s="104">
        <f t="shared" si="3"/>
        <v>425</v>
      </c>
      <c r="L11" s="33" t="s">
        <v>13</v>
      </c>
      <c r="M11" s="1637"/>
    </row>
    <row r="12" spans="1:16" s="56" customFormat="1" ht="22.9" customHeight="1" x14ac:dyDescent="0.2">
      <c r="A12" s="1636"/>
      <c r="B12" s="32" t="s">
        <v>1468</v>
      </c>
      <c r="C12" s="64">
        <v>27</v>
      </c>
      <c r="D12" s="64">
        <v>96</v>
      </c>
      <c r="E12" s="64">
        <v>23</v>
      </c>
      <c r="F12" s="64">
        <v>49</v>
      </c>
      <c r="G12" s="64">
        <v>144</v>
      </c>
      <c r="H12" s="64">
        <v>106</v>
      </c>
      <c r="I12" s="64">
        <v>721</v>
      </c>
      <c r="J12" s="64">
        <v>400</v>
      </c>
      <c r="K12" s="104">
        <f t="shared" si="3"/>
        <v>1566</v>
      </c>
      <c r="L12" s="33" t="s">
        <v>14</v>
      </c>
      <c r="M12" s="1637"/>
    </row>
    <row r="13" spans="1:16" s="56" customFormat="1" ht="22.9" customHeight="1" x14ac:dyDescent="0.2">
      <c r="A13" s="1638" t="s">
        <v>1262</v>
      </c>
      <c r="B13" s="1023" t="s">
        <v>1259</v>
      </c>
      <c r="C13" s="186">
        <f>SUM(C14+C15)</f>
        <v>821</v>
      </c>
      <c r="D13" s="186">
        <f>SUM(D14+D15)</f>
        <v>2162</v>
      </c>
      <c r="E13" s="186">
        <f>SUM(E14+E15)</f>
        <v>176</v>
      </c>
      <c r="F13" s="186">
        <f>SUM(F14+F15)</f>
        <v>768</v>
      </c>
      <c r="G13" s="186">
        <f t="shared" ref="G13:J13" si="5">SUM(G14+G15)</f>
        <v>2071</v>
      </c>
      <c r="H13" s="186">
        <f t="shared" si="5"/>
        <v>1802</v>
      </c>
      <c r="I13" s="186">
        <f t="shared" si="5"/>
        <v>11629</v>
      </c>
      <c r="J13" s="186">
        <f t="shared" si="5"/>
        <v>2967</v>
      </c>
      <c r="K13" s="186">
        <f t="shared" si="3"/>
        <v>22396</v>
      </c>
      <c r="L13" s="973" t="s">
        <v>11</v>
      </c>
      <c r="M13" s="1640" t="s">
        <v>1261</v>
      </c>
    </row>
    <row r="14" spans="1:16" s="56" customFormat="1" ht="22.9" customHeight="1" x14ac:dyDescent="0.2">
      <c r="A14" s="1638"/>
      <c r="B14" s="951" t="s">
        <v>706</v>
      </c>
      <c r="C14" s="103">
        <v>360</v>
      </c>
      <c r="D14" s="103">
        <v>1057</v>
      </c>
      <c r="E14" s="103">
        <v>78</v>
      </c>
      <c r="F14" s="103">
        <v>344</v>
      </c>
      <c r="G14" s="103">
        <v>949</v>
      </c>
      <c r="H14" s="103">
        <v>817</v>
      </c>
      <c r="I14" s="103">
        <v>5615</v>
      </c>
      <c r="J14" s="103">
        <v>1312</v>
      </c>
      <c r="K14" s="186">
        <f t="shared" si="3"/>
        <v>10532</v>
      </c>
      <c r="L14" s="953" t="s">
        <v>13</v>
      </c>
      <c r="M14" s="1640"/>
    </row>
    <row r="15" spans="1:16" s="56" customFormat="1" ht="22.9" customHeight="1" x14ac:dyDescent="0.2">
      <c r="A15" s="1638"/>
      <c r="B15" s="951" t="s">
        <v>1468</v>
      </c>
      <c r="C15" s="103">
        <v>461</v>
      </c>
      <c r="D15" s="103">
        <v>1105</v>
      </c>
      <c r="E15" s="103">
        <v>98</v>
      </c>
      <c r="F15" s="103">
        <v>424</v>
      </c>
      <c r="G15" s="103">
        <v>1122</v>
      </c>
      <c r="H15" s="103">
        <v>985</v>
      </c>
      <c r="I15" s="103">
        <v>6014</v>
      </c>
      <c r="J15" s="103">
        <v>1655</v>
      </c>
      <c r="K15" s="186">
        <f t="shared" si="3"/>
        <v>11864</v>
      </c>
      <c r="L15" s="953" t="s">
        <v>14</v>
      </c>
      <c r="M15" s="1640"/>
    </row>
    <row r="16" spans="1:16" s="56" customFormat="1" ht="22.9" customHeight="1" x14ac:dyDescent="0.2">
      <c r="A16" s="1636" t="s">
        <v>62</v>
      </c>
      <c r="B16" s="183" t="s">
        <v>1259</v>
      </c>
      <c r="C16" s="104">
        <f t="shared" ref="C16:E16" si="6">SUM(C17+C18)</f>
        <v>977</v>
      </c>
      <c r="D16" s="104">
        <f t="shared" si="6"/>
        <v>3582</v>
      </c>
      <c r="E16" s="104">
        <f t="shared" si="6"/>
        <v>240</v>
      </c>
      <c r="F16" s="104">
        <f>SUM(F17+F18)</f>
        <v>1070</v>
      </c>
      <c r="G16" s="104">
        <f t="shared" ref="G16:J16" si="7">SUM(G17+G18)</f>
        <v>2914</v>
      </c>
      <c r="H16" s="104">
        <f t="shared" si="7"/>
        <v>2389</v>
      </c>
      <c r="I16" s="104">
        <f t="shared" si="7"/>
        <v>16429</v>
      </c>
      <c r="J16" s="104">
        <f t="shared" si="7"/>
        <v>4468</v>
      </c>
      <c r="K16" s="104">
        <f t="shared" si="3"/>
        <v>32069</v>
      </c>
      <c r="L16" s="185" t="s">
        <v>11</v>
      </c>
      <c r="M16" s="1637" t="s">
        <v>1257</v>
      </c>
    </row>
    <row r="17" spans="1:13" s="56" customFormat="1" ht="22.9" customHeight="1" x14ac:dyDescent="0.2">
      <c r="A17" s="1636"/>
      <c r="B17" s="32" t="s">
        <v>706</v>
      </c>
      <c r="C17" s="64">
        <v>486</v>
      </c>
      <c r="D17" s="64">
        <v>1932</v>
      </c>
      <c r="E17" s="64">
        <v>130</v>
      </c>
      <c r="F17" s="64">
        <v>569</v>
      </c>
      <c r="G17" s="64">
        <v>1505</v>
      </c>
      <c r="H17" s="64">
        <v>1282</v>
      </c>
      <c r="I17" s="64">
        <v>8258</v>
      </c>
      <c r="J17" s="64">
        <v>2213</v>
      </c>
      <c r="K17" s="104">
        <f t="shared" si="3"/>
        <v>16375</v>
      </c>
      <c r="L17" s="33" t="s">
        <v>13</v>
      </c>
      <c r="M17" s="1637"/>
    </row>
    <row r="18" spans="1:13" s="56" customFormat="1" ht="22.9" customHeight="1" x14ac:dyDescent="0.2">
      <c r="A18" s="1636"/>
      <c r="B18" s="32" t="s">
        <v>1468</v>
      </c>
      <c r="C18" s="64">
        <v>491</v>
      </c>
      <c r="D18" s="64">
        <v>1650</v>
      </c>
      <c r="E18" s="64">
        <v>110</v>
      </c>
      <c r="F18" s="64">
        <v>501</v>
      </c>
      <c r="G18" s="64">
        <v>1409</v>
      </c>
      <c r="H18" s="64">
        <v>1107</v>
      </c>
      <c r="I18" s="64">
        <v>8171</v>
      </c>
      <c r="J18" s="64">
        <v>2255</v>
      </c>
      <c r="K18" s="104">
        <f t="shared" si="3"/>
        <v>15694</v>
      </c>
      <c r="L18" s="33" t="s">
        <v>14</v>
      </c>
      <c r="M18" s="1637"/>
    </row>
    <row r="19" spans="1:13" s="56" customFormat="1" ht="22.9" customHeight="1" x14ac:dyDescent="0.2">
      <c r="A19" s="1638" t="s">
        <v>1264</v>
      </c>
      <c r="B19" s="1023" t="s">
        <v>1259</v>
      </c>
      <c r="C19" s="186">
        <f t="shared" ref="C19:E19" si="8">SUM(C20+C21)</f>
        <v>1015</v>
      </c>
      <c r="D19" s="186">
        <f t="shared" si="8"/>
        <v>3560</v>
      </c>
      <c r="E19" s="186">
        <f t="shared" si="8"/>
        <v>247</v>
      </c>
      <c r="F19" s="186">
        <f>SUM(F20+F21)</f>
        <v>1065</v>
      </c>
      <c r="G19" s="186">
        <f t="shared" ref="G19:J19" si="9">SUM(G20+G21)</f>
        <v>3246</v>
      </c>
      <c r="H19" s="186">
        <f t="shared" si="9"/>
        <v>2475</v>
      </c>
      <c r="I19" s="186">
        <f t="shared" si="9"/>
        <v>17450</v>
      </c>
      <c r="J19" s="186">
        <f t="shared" si="9"/>
        <v>5389</v>
      </c>
      <c r="K19" s="186">
        <f t="shared" si="3"/>
        <v>34447</v>
      </c>
      <c r="L19" s="973" t="s">
        <v>11</v>
      </c>
      <c r="M19" s="1640" t="s">
        <v>1263</v>
      </c>
    </row>
    <row r="20" spans="1:13" s="56" customFormat="1" ht="22.9" customHeight="1" x14ac:dyDescent="0.2">
      <c r="A20" s="1638"/>
      <c r="B20" s="951" t="s">
        <v>706</v>
      </c>
      <c r="C20" s="103">
        <v>544</v>
      </c>
      <c r="D20" s="103">
        <v>1886</v>
      </c>
      <c r="E20" s="103">
        <v>128</v>
      </c>
      <c r="F20" s="103">
        <v>611</v>
      </c>
      <c r="G20" s="103">
        <v>1753</v>
      </c>
      <c r="H20" s="103">
        <v>1310</v>
      </c>
      <c r="I20" s="103">
        <v>9085</v>
      </c>
      <c r="J20" s="103">
        <v>2814</v>
      </c>
      <c r="K20" s="186">
        <f t="shared" si="3"/>
        <v>18131</v>
      </c>
      <c r="L20" s="953" t="s">
        <v>13</v>
      </c>
      <c r="M20" s="1640"/>
    </row>
    <row r="21" spans="1:13" s="56" customFormat="1" ht="22.9" customHeight="1" x14ac:dyDescent="0.2">
      <c r="A21" s="1638"/>
      <c r="B21" s="951" t="s">
        <v>1468</v>
      </c>
      <c r="C21" s="103">
        <v>471</v>
      </c>
      <c r="D21" s="103">
        <v>1674</v>
      </c>
      <c r="E21" s="103">
        <v>119</v>
      </c>
      <c r="F21" s="103">
        <v>454</v>
      </c>
      <c r="G21" s="103">
        <v>1493</v>
      </c>
      <c r="H21" s="103">
        <v>1165</v>
      </c>
      <c r="I21" s="103">
        <v>8365</v>
      </c>
      <c r="J21" s="103">
        <v>2575</v>
      </c>
      <c r="K21" s="186">
        <f t="shared" si="3"/>
        <v>16316</v>
      </c>
      <c r="L21" s="953" t="s">
        <v>14</v>
      </c>
      <c r="M21" s="1640"/>
    </row>
    <row r="22" spans="1:13" s="56" customFormat="1" ht="22.9" customHeight="1" x14ac:dyDescent="0.2">
      <c r="A22" s="1636" t="s">
        <v>1266</v>
      </c>
      <c r="B22" s="183" t="s">
        <v>1259</v>
      </c>
      <c r="C22" s="104">
        <f t="shared" ref="C22:E22" si="10">SUM(C23+C24)</f>
        <v>1822</v>
      </c>
      <c r="D22" s="104">
        <f t="shared" si="10"/>
        <v>6853</v>
      </c>
      <c r="E22" s="104">
        <f t="shared" si="10"/>
        <v>496</v>
      </c>
      <c r="F22" s="104">
        <f>SUM(F23+F24)</f>
        <v>2158</v>
      </c>
      <c r="G22" s="104">
        <f t="shared" ref="G22:J22" si="11">SUM(G23+G24)</f>
        <v>6471</v>
      </c>
      <c r="H22" s="104">
        <f t="shared" si="11"/>
        <v>5437</v>
      </c>
      <c r="I22" s="104">
        <f t="shared" si="11"/>
        <v>34331</v>
      </c>
      <c r="J22" s="104">
        <f t="shared" si="11"/>
        <v>14394</v>
      </c>
      <c r="K22" s="104">
        <f t="shared" si="3"/>
        <v>71962</v>
      </c>
      <c r="L22" s="185" t="s">
        <v>11</v>
      </c>
      <c r="M22" s="1637" t="s">
        <v>1265</v>
      </c>
    </row>
    <row r="23" spans="1:13" s="56" customFormat="1" ht="22.9" customHeight="1" x14ac:dyDescent="0.2">
      <c r="A23" s="1636"/>
      <c r="B23" s="32" t="s">
        <v>706</v>
      </c>
      <c r="C23" s="64">
        <v>785</v>
      </c>
      <c r="D23" s="64">
        <v>2921</v>
      </c>
      <c r="E23" s="64">
        <v>196</v>
      </c>
      <c r="F23" s="64">
        <v>972</v>
      </c>
      <c r="G23" s="64">
        <v>2825</v>
      </c>
      <c r="H23" s="64">
        <v>2475</v>
      </c>
      <c r="I23" s="64">
        <v>14536</v>
      </c>
      <c r="J23" s="64">
        <v>6263</v>
      </c>
      <c r="K23" s="104">
        <f t="shared" si="3"/>
        <v>30973</v>
      </c>
      <c r="L23" s="33" t="s">
        <v>13</v>
      </c>
      <c r="M23" s="1637"/>
    </row>
    <row r="24" spans="1:13" s="56" customFormat="1" ht="22.9" customHeight="1" x14ac:dyDescent="0.2">
      <c r="A24" s="1636"/>
      <c r="B24" s="32" t="s">
        <v>1468</v>
      </c>
      <c r="C24" s="64">
        <v>1037</v>
      </c>
      <c r="D24" s="64">
        <v>3932</v>
      </c>
      <c r="E24" s="64">
        <v>300</v>
      </c>
      <c r="F24" s="64">
        <v>1186</v>
      </c>
      <c r="G24" s="64">
        <v>3646</v>
      </c>
      <c r="H24" s="64">
        <v>2962</v>
      </c>
      <c r="I24" s="64">
        <v>19795</v>
      </c>
      <c r="J24" s="64">
        <v>8131</v>
      </c>
      <c r="K24" s="104">
        <f t="shared" si="3"/>
        <v>40989</v>
      </c>
      <c r="L24" s="33" t="s">
        <v>14</v>
      </c>
      <c r="M24" s="1637"/>
    </row>
    <row r="25" spans="1:13" s="56" customFormat="1" ht="22.9" customHeight="1" x14ac:dyDescent="0.2">
      <c r="A25" s="1638" t="s">
        <v>63</v>
      </c>
      <c r="B25" s="1023" t="s">
        <v>1259</v>
      </c>
      <c r="C25" s="186">
        <f t="shared" ref="C25:E25" si="12">SUM(C26+C27)</f>
        <v>1503</v>
      </c>
      <c r="D25" s="186">
        <f t="shared" si="12"/>
        <v>8175</v>
      </c>
      <c r="E25" s="186">
        <f t="shared" si="12"/>
        <v>478</v>
      </c>
      <c r="F25" s="186">
        <f>SUM(F26+F27)</f>
        <v>2565</v>
      </c>
      <c r="G25" s="186">
        <f t="shared" ref="G25:J25" si="13">SUM(G26+G27)</f>
        <v>8129</v>
      </c>
      <c r="H25" s="186">
        <f t="shared" si="13"/>
        <v>6134</v>
      </c>
      <c r="I25" s="186">
        <f t="shared" si="13"/>
        <v>34660</v>
      </c>
      <c r="J25" s="186">
        <f t="shared" si="13"/>
        <v>21747</v>
      </c>
      <c r="K25" s="186">
        <f t="shared" si="3"/>
        <v>83391</v>
      </c>
      <c r="L25" s="973" t="s">
        <v>11</v>
      </c>
      <c r="M25" s="1640" t="s">
        <v>64</v>
      </c>
    </row>
    <row r="26" spans="1:13" s="56" customFormat="1" ht="22.9" customHeight="1" x14ac:dyDescent="0.2">
      <c r="A26" s="1638"/>
      <c r="B26" s="951" t="s">
        <v>706</v>
      </c>
      <c r="C26" s="103">
        <v>845</v>
      </c>
      <c r="D26" s="103">
        <v>4102</v>
      </c>
      <c r="E26" s="103">
        <v>240</v>
      </c>
      <c r="F26" s="103">
        <v>1231</v>
      </c>
      <c r="G26" s="103">
        <v>3991</v>
      </c>
      <c r="H26" s="103">
        <v>3114</v>
      </c>
      <c r="I26" s="103">
        <v>18539</v>
      </c>
      <c r="J26" s="103">
        <v>10914</v>
      </c>
      <c r="K26" s="186">
        <f t="shared" si="3"/>
        <v>42976</v>
      </c>
      <c r="L26" s="953" t="s">
        <v>13</v>
      </c>
      <c r="M26" s="1640"/>
    </row>
    <row r="27" spans="1:13" s="56" customFormat="1" ht="22.9" customHeight="1" x14ac:dyDescent="0.2">
      <c r="A27" s="1639"/>
      <c r="B27" s="939" t="s">
        <v>1468</v>
      </c>
      <c r="C27" s="194">
        <v>658</v>
      </c>
      <c r="D27" s="194">
        <v>4073</v>
      </c>
      <c r="E27" s="194">
        <v>238</v>
      </c>
      <c r="F27" s="194">
        <v>1334</v>
      </c>
      <c r="G27" s="194">
        <v>4138</v>
      </c>
      <c r="H27" s="194">
        <v>3020</v>
      </c>
      <c r="I27" s="194">
        <v>16121</v>
      </c>
      <c r="J27" s="194">
        <v>10833</v>
      </c>
      <c r="K27" s="223">
        <f t="shared" si="3"/>
        <v>40415</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C2E2-41BD-4F5E-BA9A-F332F8E450F5}">
  <sheetPr>
    <tabColor rgb="FFFF0000"/>
    <pageSetUpPr fitToPage="1"/>
  </sheetPr>
  <dimension ref="A1:P27"/>
  <sheetViews>
    <sheetView view="pageBreakPreview" zoomScale="60" zoomScaleNormal="100" workbookViewId="0">
      <selection activeCell="A90" sqref="A90"/>
    </sheetView>
  </sheetViews>
  <sheetFormatPr defaultColWidth="9.125" defaultRowHeight="12.75" x14ac:dyDescent="0.2"/>
  <cols>
    <col min="1" max="1" width="23.75" style="17" customWidth="1"/>
    <col min="2" max="2" width="7.625" style="17" customWidth="1"/>
    <col min="3" max="11" width="10.625" style="17" customWidth="1"/>
    <col min="12" max="12" width="7.625" style="17" customWidth="1"/>
    <col min="13" max="13" width="22.75" style="17" customWidth="1"/>
    <col min="14" max="16384" width="9.125" style="17"/>
  </cols>
  <sheetData>
    <row r="1" spans="1:16" s="7" customFormat="1" ht="21" customHeight="1" x14ac:dyDescent="0.25">
      <c r="A1" s="1645" t="s">
        <v>1058</v>
      </c>
      <c r="B1" s="1645"/>
      <c r="C1" s="1645"/>
      <c r="D1" s="1645"/>
      <c r="E1" s="1645"/>
      <c r="F1" s="1645"/>
      <c r="G1" s="1645"/>
      <c r="H1" s="1645"/>
      <c r="I1" s="1645"/>
      <c r="J1" s="1645"/>
      <c r="K1" s="1645"/>
      <c r="L1" s="1645"/>
      <c r="M1" s="1645"/>
    </row>
    <row r="2" spans="1:16" s="7" customFormat="1" ht="21" customHeight="1" x14ac:dyDescent="0.2">
      <c r="A2" s="1646" t="s">
        <v>929</v>
      </c>
      <c r="B2" s="1646"/>
      <c r="C2" s="1646"/>
      <c r="D2" s="1646"/>
      <c r="E2" s="1646"/>
      <c r="F2" s="1646"/>
      <c r="G2" s="1646"/>
      <c r="H2" s="1646"/>
      <c r="I2" s="1646"/>
      <c r="J2" s="1646"/>
      <c r="K2" s="1646"/>
      <c r="L2" s="1646"/>
      <c r="M2" s="1646"/>
      <c r="P2" s="7" t="s">
        <v>863</v>
      </c>
    </row>
    <row r="3" spans="1:16" s="7" customFormat="1" ht="21" customHeight="1" x14ac:dyDescent="0.2">
      <c r="A3" s="1647" t="s">
        <v>1578</v>
      </c>
      <c r="B3" s="1647"/>
      <c r="C3" s="1647"/>
      <c r="D3" s="1647"/>
      <c r="E3" s="1647"/>
      <c r="F3" s="1647"/>
      <c r="G3" s="1647"/>
      <c r="H3" s="1647"/>
      <c r="I3" s="1647"/>
      <c r="J3" s="1647"/>
      <c r="K3" s="1647"/>
      <c r="L3" s="1647"/>
      <c r="M3" s="1647"/>
    </row>
    <row r="4" spans="1:16" s="12" customFormat="1" x14ac:dyDescent="0.2">
      <c r="A4" s="34" t="s">
        <v>843</v>
      </c>
      <c r="B4" s="8"/>
      <c r="C4" s="8"/>
      <c r="D4" s="1648"/>
      <c r="E4" s="1648"/>
      <c r="F4" s="1648"/>
      <c r="G4" s="1648"/>
      <c r="H4" s="1648"/>
      <c r="I4" s="1648"/>
      <c r="J4" s="1648"/>
      <c r="K4" s="1648"/>
      <c r="L4" s="609"/>
      <c r="M4" s="23" t="s">
        <v>1834</v>
      </c>
    </row>
    <row r="5" spans="1:16" s="80" customFormat="1" ht="25.15" customHeight="1" x14ac:dyDescent="0.2">
      <c r="A5" s="1649" t="s">
        <v>110</v>
      </c>
      <c r="B5" s="1678" t="s">
        <v>3</v>
      </c>
      <c r="C5" s="1651" t="s">
        <v>1253</v>
      </c>
      <c r="D5" s="1651"/>
      <c r="E5" s="1651"/>
      <c r="F5" s="1651"/>
      <c r="G5" s="1651"/>
      <c r="H5" s="1651"/>
      <c r="I5" s="1651"/>
      <c r="J5" s="1651"/>
      <c r="K5" s="1651"/>
      <c r="L5" s="1680" t="s">
        <v>4</v>
      </c>
      <c r="M5" s="1652" t="s">
        <v>57</v>
      </c>
    </row>
    <row r="6" spans="1:16" s="80" customFormat="1" ht="60" customHeight="1" x14ac:dyDescent="0.2">
      <c r="A6" s="1650"/>
      <c r="B6" s="1679"/>
      <c r="C6" s="606" t="s">
        <v>854</v>
      </c>
      <c r="D6" s="606" t="s">
        <v>958</v>
      </c>
      <c r="E6" s="610" t="s">
        <v>1028</v>
      </c>
      <c r="F6" s="610" t="s">
        <v>855</v>
      </c>
      <c r="G6" s="610" t="s">
        <v>856</v>
      </c>
      <c r="H6" s="610" t="s">
        <v>857</v>
      </c>
      <c r="I6" s="610" t="s">
        <v>858</v>
      </c>
      <c r="J6" s="606" t="s">
        <v>859</v>
      </c>
      <c r="K6" s="402" t="s">
        <v>1753</v>
      </c>
      <c r="L6" s="1681"/>
      <c r="M6" s="1653"/>
    </row>
    <row r="7" spans="1:16" s="56" customFormat="1" ht="22.9" customHeight="1" x14ac:dyDescent="0.2">
      <c r="A7" s="1597" t="s">
        <v>1259</v>
      </c>
      <c r="B7" s="975" t="s">
        <v>1259</v>
      </c>
      <c r="C7" s="79">
        <f>SUM(C8+C9)</f>
        <v>149996</v>
      </c>
      <c r="D7" s="79">
        <f>SUM(D8+D9)</f>
        <v>58853</v>
      </c>
      <c r="E7" s="79">
        <f>SUM(E8+E9)</f>
        <v>13877</v>
      </c>
      <c r="F7" s="79">
        <f>SUM(F8+F9)</f>
        <v>120843</v>
      </c>
      <c r="G7" s="79">
        <f t="shared" ref="G7:J7" si="0">SUM(G8+G9)</f>
        <v>108254</v>
      </c>
      <c r="H7" s="79">
        <f t="shared" si="0"/>
        <v>208986</v>
      </c>
      <c r="I7" s="79">
        <f t="shared" si="0"/>
        <v>592731</v>
      </c>
      <c r="J7" s="79">
        <f t="shared" si="0"/>
        <v>1025756</v>
      </c>
      <c r="K7" s="187">
        <f>SUM(C7:J7)</f>
        <v>2279296</v>
      </c>
      <c r="L7" s="946" t="s">
        <v>11</v>
      </c>
      <c r="M7" s="1599" t="s">
        <v>12</v>
      </c>
    </row>
    <row r="8" spans="1:16" s="56" customFormat="1" ht="22.9" customHeight="1" x14ac:dyDescent="0.2">
      <c r="A8" s="1598"/>
      <c r="B8" s="967" t="s">
        <v>706</v>
      </c>
      <c r="C8" s="972">
        <f t="shared" ref="C8:E9" si="1">C11+C14+C17+C20+C23+C26</f>
        <v>142726</v>
      </c>
      <c r="D8" s="972">
        <f t="shared" si="1"/>
        <v>34992</v>
      </c>
      <c r="E8" s="972">
        <f t="shared" si="1"/>
        <v>12081</v>
      </c>
      <c r="F8" s="972">
        <f>F11+F14+F17+F20+F23+F26</f>
        <v>102969</v>
      </c>
      <c r="G8" s="972">
        <f t="shared" ref="G8:J9" si="2">G11+G14+G17+G20+G23+G26</f>
        <v>81196</v>
      </c>
      <c r="H8" s="972">
        <f t="shared" si="2"/>
        <v>156565</v>
      </c>
      <c r="I8" s="972">
        <f t="shared" si="2"/>
        <v>420154</v>
      </c>
      <c r="J8" s="972">
        <f t="shared" si="2"/>
        <v>800902</v>
      </c>
      <c r="K8" s="186">
        <f t="shared" ref="K8:K27" si="3">SUM(C8:J8)</f>
        <v>1751585</v>
      </c>
      <c r="L8" s="969" t="s">
        <v>13</v>
      </c>
      <c r="M8" s="1600"/>
    </row>
    <row r="9" spans="1:16" s="56" customFormat="1" ht="22.9" customHeight="1" x14ac:dyDescent="0.2">
      <c r="A9" s="1598"/>
      <c r="B9" s="967" t="s">
        <v>1468</v>
      </c>
      <c r="C9" s="972">
        <f t="shared" si="1"/>
        <v>7270</v>
      </c>
      <c r="D9" s="972">
        <f t="shared" si="1"/>
        <v>23861</v>
      </c>
      <c r="E9" s="972">
        <f t="shared" si="1"/>
        <v>1796</v>
      </c>
      <c r="F9" s="972">
        <f>F12+F15+F18+F21+F24+F27</f>
        <v>17874</v>
      </c>
      <c r="G9" s="972">
        <f t="shared" si="2"/>
        <v>27058</v>
      </c>
      <c r="H9" s="972">
        <f t="shared" si="2"/>
        <v>52421</v>
      </c>
      <c r="I9" s="972">
        <f t="shared" si="2"/>
        <v>172577</v>
      </c>
      <c r="J9" s="972">
        <f t="shared" si="2"/>
        <v>224854</v>
      </c>
      <c r="K9" s="186">
        <f t="shared" si="3"/>
        <v>527711</v>
      </c>
      <c r="L9" s="969" t="s">
        <v>14</v>
      </c>
      <c r="M9" s="1600"/>
    </row>
    <row r="10" spans="1:16" s="56" customFormat="1" ht="22.9" customHeight="1" x14ac:dyDescent="0.2">
      <c r="A10" s="1636" t="s">
        <v>60</v>
      </c>
      <c r="B10" s="183" t="s">
        <v>1259</v>
      </c>
      <c r="C10" s="104">
        <f>SUM(C11+C12)</f>
        <v>3117</v>
      </c>
      <c r="D10" s="104">
        <f>SUM(D11+D12)</f>
        <v>216</v>
      </c>
      <c r="E10" s="104">
        <f>SUM(E11+E12)</f>
        <v>258</v>
      </c>
      <c r="F10" s="104">
        <f>SUM(F11+F12)</f>
        <v>828</v>
      </c>
      <c r="G10" s="104">
        <f t="shared" ref="G10:J10" si="4">SUM(G11+G12)</f>
        <v>854</v>
      </c>
      <c r="H10" s="104">
        <f t="shared" si="4"/>
        <v>1543</v>
      </c>
      <c r="I10" s="104">
        <f t="shared" si="4"/>
        <v>3221</v>
      </c>
      <c r="J10" s="104">
        <f t="shared" si="4"/>
        <v>7383</v>
      </c>
      <c r="K10" s="104">
        <f t="shared" si="3"/>
        <v>17420</v>
      </c>
      <c r="L10" s="185" t="s">
        <v>11</v>
      </c>
      <c r="M10" s="1637" t="s">
        <v>61</v>
      </c>
    </row>
    <row r="11" spans="1:16" s="56" customFormat="1" ht="22.9" customHeight="1" x14ac:dyDescent="0.2">
      <c r="A11" s="1636"/>
      <c r="B11" s="32" t="s">
        <v>706</v>
      </c>
      <c r="C11" s="64">
        <v>3100</v>
      </c>
      <c r="D11" s="64">
        <v>195</v>
      </c>
      <c r="E11" s="64">
        <v>257</v>
      </c>
      <c r="F11" s="64">
        <v>819</v>
      </c>
      <c r="G11" s="64">
        <v>827</v>
      </c>
      <c r="H11" s="64">
        <v>1502</v>
      </c>
      <c r="I11" s="64">
        <v>3094</v>
      </c>
      <c r="J11" s="64">
        <v>7302</v>
      </c>
      <c r="K11" s="104">
        <f t="shared" si="3"/>
        <v>17096</v>
      </c>
      <c r="L11" s="33" t="s">
        <v>13</v>
      </c>
      <c r="M11" s="1637"/>
    </row>
    <row r="12" spans="1:16" s="56" customFormat="1" ht="22.9" customHeight="1" x14ac:dyDescent="0.2">
      <c r="A12" s="1636"/>
      <c r="B12" s="32" t="s">
        <v>1468</v>
      </c>
      <c r="C12" s="64">
        <v>17</v>
      </c>
      <c r="D12" s="64">
        <v>21</v>
      </c>
      <c r="E12" s="64">
        <v>1</v>
      </c>
      <c r="F12" s="64">
        <v>9</v>
      </c>
      <c r="G12" s="64">
        <v>27</v>
      </c>
      <c r="H12" s="64">
        <v>41</v>
      </c>
      <c r="I12" s="64">
        <v>127</v>
      </c>
      <c r="J12" s="64">
        <v>81</v>
      </c>
      <c r="K12" s="104">
        <f t="shared" si="3"/>
        <v>324</v>
      </c>
      <c r="L12" s="33" t="s">
        <v>14</v>
      </c>
      <c r="M12" s="1637"/>
    </row>
    <row r="13" spans="1:16" s="56" customFormat="1" ht="22.9" customHeight="1" x14ac:dyDescent="0.2">
      <c r="A13" s="1638" t="s">
        <v>1262</v>
      </c>
      <c r="B13" s="1023" t="s">
        <v>1259</v>
      </c>
      <c r="C13" s="186">
        <f>SUM(C14+C15)</f>
        <v>32194</v>
      </c>
      <c r="D13" s="186">
        <f>SUM(D14+D15)</f>
        <v>3584</v>
      </c>
      <c r="E13" s="186">
        <f>SUM(E14+E15)</f>
        <v>2043</v>
      </c>
      <c r="F13" s="186">
        <f>SUM(F14+F15)</f>
        <v>10655</v>
      </c>
      <c r="G13" s="186">
        <f t="shared" ref="G13:J13" si="5">SUM(G14+G15)</f>
        <v>9299</v>
      </c>
      <c r="H13" s="186">
        <f t="shared" si="5"/>
        <v>18701</v>
      </c>
      <c r="I13" s="186">
        <f t="shared" si="5"/>
        <v>41940</v>
      </c>
      <c r="J13" s="186">
        <f t="shared" si="5"/>
        <v>80234</v>
      </c>
      <c r="K13" s="186">
        <f t="shared" si="3"/>
        <v>198650</v>
      </c>
      <c r="L13" s="973" t="s">
        <v>11</v>
      </c>
      <c r="M13" s="1640" t="s">
        <v>1261</v>
      </c>
    </row>
    <row r="14" spans="1:16" s="56" customFormat="1" ht="22.9" customHeight="1" x14ac:dyDescent="0.2">
      <c r="A14" s="1638"/>
      <c r="B14" s="951" t="s">
        <v>706</v>
      </c>
      <c r="C14" s="103">
        <v>31824</v>
      </c>
      <c r="D14" s="103">
        <v>2925</v>
      </c>
      <c r="E14" s="103">
        <v>1973</v>
      </c>
      <c r="F14" s="103">
        <v>10035</v>
      </c>
      <c r="G14" s="103">
        <v>8351</v>
      </c>
      <c r="H14" s="103">
        <v>17162</v>
      </c>
      <c r="I14" s="103">
        <v>36658</v>
      </c>
      <c r="J14" s="103">
        <v>75322</v>
      </c>
      <c r="K14" s="186">
        <f t="shared" si="3"/>
        <v>184250</v>
      </c>
      <c r="L14" s="953" t="s">
        <v>13</v>
      </c>
      <c r="M14" s="1640"/>
    </row>
    <row r="15" spans="1:16" s="56" customFormat="1" ht="22.9" customHeight="1" x14ac:dyDescent="0.2">
      <c r="A15" s="1638"/>
      <c r="B15" s="951" t="s">
        <v>1468</v>
      </c>
      <c r="C15" s="103">
        <v>370</v>
      </c>
      <c r="D15" s="103">
        <v>659</v>
      </c>
      <c r="E15" s="103">
        <v>70</v>
      </c>
      <c r="F15" s="103">
        <v>620</v>
      </c>
      <c r="G15" s="103">
        <v>948</v>
      </c>
      <c r="H15" s="103">
        <v>1539</v>
      </c>
      <c r="I15" s="103">
        <v>5282</v>
      </c>
      <c r="J15" s="103">
        <v>4912</v>
      </c>
      <c r="K15" s="186">
        <f t="shared" si="3"/>
        <v>14400</v>
      </c>
      <c r="L15" s="953" t="s">
        <v>14</v>
      </c>
      <c r="M15" s="1640"/>
    </row>
    <row r="16" spans="1:16" s="56" customFormat="1" ht="22.9" customHeight="1" x14ac:dyDescent="0.2">
      <c r="A16" s="1636" t="s">
        <v>62</v>
      </c>
      <c r="B16" s="183" t="s">
        <v>1259</v>
      </c>
      <c r="C16" s="104">
        <f t="shared" ref="C16:E16" si="6">SUM(C17+C18)</f>
        <v>34934</v>
      </c>
      <c r="D16" s="104">
        <f t="shared" si="6"/>
        <v>10007</v>
      </c>
      <c r="E16" s="104">
        <f t="shared" si="6"/>
        <v>3102</v>
      </c>
      <c r="F16" s="104">
        <f>SUM(F17+F18)</f>
        <v>29932</v>
      </c>
      <c r="G16" s="104">
        <f t="shared" ref="G16:J16" si="7">SUM(G17+G18)</f>
        <v>22321</v>
      </c>
      <c r="H16" s="104">
        <f t="shared" si="7"/>
        <v>34669</v>
      </c>
      <c r="I16" s="104">
        <f t="shared" si="7"/>
        <v>97741</v>
      </c>
      <c r="J16" s="104">
        <f t="shared" si="7"/>
        <v>166059</v>
      </c>
      <c r="K16" s="104">
        <f t="shared" si="3"/>
        <v>398765</v>
      </c>
      <c r="L16" s="185" t="s">
        <v>11</v>
      </c>
      <c r="M16" s="1637" t="s">
        <v>1257</v>
      </c>
    </row>
    <row r="17" spans="1:13" s="56" customFormat="1" ht="22.9" customHeight="1" x14ac:dyDescent="0.2">
      <c r="A17" s="1636"/>
      <c r="B17" s="32" t="s">
        <v>706</v>
      </c>
      <c r="C17" s="64">
        <v>33351</v>
      </c>
      <c r="D17" s="64">
        <v>5110</v>
      </c>
      <c r="E17" s="64">
        <v>2598</v>
      </c>
      <c r="F17" s="64">
        <v>26498</v>
      </c>
      <c r="G17" s="64">
        <v>16375</v>
      </c>
      <c r="H17" s="64">
        <v>25675</v>
      </c>
      <c r="I17" s="64">
        <v>63894</v>
      </c>
      <c r="J17" s="64">
        <v>136976</v>
      </c>
      <c r="K17" s="104">
        <f t="shared" si="3"/>
        <v>310477</v>
      </c>
      <c r="L17" s="33" t="s">
        <v>13</v>
      </c>
      <c r="M17" s="1637"/>
    </row>
    <row r="18" spans="1:13" s="56" customFormat="1" ht="22.9" customHeight="1" x14ac:dyDescent="0.2">
      <c r="A18" s="1636"/>
      <c r="B18" s="32" t="s">
        <v>1468</v>
      </c>
      <c r="C18" s="64">
        <v>1583</v>
      </c>
      <c r="D18" s="64">
        <v>4897</v>
      </c>
      <c r="E18" s="64">
        <v>504</v>
      </c>
      <c r="F18" s="64">
        <v>3434</v>
      </c>
      <c r="G18" s="64">
        <v>5946</v>
      </c>
      <c r="H18" s="64">
        <v>8994</v>
      </c>
      <c r="I18" s="64">
        <v>33847</v>
      </c>
      <c r="J18" s="64">
        <v>29083</v>
      </c>
      <c r="K18" s="104">
        <f t="shared" si="3"/>
        <v>88288</v>
      </c>
      <c r="L18" s="33" t="s">
        <v>14</v>
      </c>
      <c r="M18" s="1637"/>
    </row>
    <row r="19" spans="1:13" s="56" customFormat="1" ht="22.9" customHeight="1" x14ac:dyDescent="0.2">
      <c r="A19" s="1638" t="s">
        <v>1264</v>
      </c>
      <c r="B19" s="1023" t="s">
        <v>1259</v>
      </c>
      <c r="C19" s="186">
        <f t="shared" ref="C19:E19" si="8">SUM(C20+C21)</f>
        <v>35136</v>
      </c>
      <c r="D19" s="186">
        <f t="shared" si="8"/>
        <v>16302</v>
      </c>
      <c r="E19" s="186">
        <f t="shared" si="8"/>
        <v>3362</v>
      </c>
      <c r="F19" s="186">
        <f>SUM(F20+F21)</f>
        <v>27717</v>
      </c>
      <c r="G19" s="186">
        <f t="shared" ref="G19:J19" si="9">SUM(G20+G21)</f>
        <v>30506</v>
      </c>
      <c r="H19" s="186">
        <f t="shared" si="9"/>
        <v>41544</v>
      </c>
      <c r="I19" s="186">
        <f t="shared" si="9"/>
        <v>132288</v>
      </c>
      <c r="J19" s="186">
        <f t="shared" si="9"/>
        <v>183147</v>
      </c>
      <c r="K19" s="186">
        <f t="shared" si="3"/>
        <v>470002</v>
      </c>
      <c r="L19" s="973" t="s">
        <v>11</v>
      </c>
      <c r="M19" s="1640" t="s">
        <v>1263</v>
      </c>
    </row>
    <row r="20" spans="1:13" s="56" customFormat="1" ht="22.9" customHeight="1" x14ac:dyDescent="0.2">
      <c r="A20" s="1638"/>
      <c r="B20" s="951" t="s">
        <v>706</v>
      </c>
      <c r="C20" s="103">
        <v>33463</v>
      </c>
      <c r="D20" s="103">
        <v>9151</v>
      </c>
      <c r="E20" s="103">
        <v>2875</v>
      </c>
      <c r="F20" s="103">
        <v>23908</v>
      </c>
      <c r="G20" s="103">
        <v>22863</v>
      </c>
      <c r="H20" s="103">
        <v>30539</v>
      </c>
      <c r="I20" s="103">
        <v>89251</v>
      </c>
      <c r="J20" s="103">
        <v>146647</v>
      </c>
      <c r="K20" s="186">
        <f t="shared" si="3"/>
        <v>358697</v>
      </c>
      <c r="L20" s="953" t="s">
        <v>13</v>
      </c>
      <c r="M20" s="1640"/>
    </row>
    <row r="21" spans="1:13" s="56" customFormat="1" ht="22.9" customHeight="1" x14ac:dyDescent="0.2">
      <c r="A21" s="1638"/>
      <c r="B21" s="951" t="s">
        <v>1468</v>
      </c>
      <c r="C21" s="103">
        <v>1673</v>
      </c>
      <c r="D21" s="103">
        <v>7151</v>
      </c>
      <c r="E21" s="103">
        <v>487</v>
      </c>
      <c r="F21" s="103">
        <v>3809</v>
      </c>
      <c r="G21" s="103">
        <v>7643</v>
      </c>
      <c r="H21" s="103">
        <v>11005</v>
      </c>
      <c r="I21" s="103">
        <v>43037</v>
      </c>
      <c r="J21" s="103">
        <v>36500</v>
      </c>
      <c r="K21" s="186">
        <f t="shared" si="3"/>
        <v>111305</v>
      </c>
      <c r="L21" s="953" t="s">
        <v>14</v>
      </c>
      <c r="M21" s="1640"/>
    </row>
    <row r="22" spans="1:13" s="56" customFormat="1" ht="22.9" customHeight="1" x14ac:dyDescent="0.2">
      <c r="A22" s="1636" t="s">
        <v>1266</v>
      </c>
      <c r="B22" s="183" t="s">
        <v>1259</v>
      </c>
      <c r="C22" s="104">
        <f t="shared" ref="C22:E22" si="10">SUM(C23+C24)</f>
        <v>28027</v>
      </c>
      <c r="D22" s="104">
        <f t="shared" si="10"/>
        <v>11809</v>
      </c>
      <c r="E22" s="104">
        <f t="shared" si="10"/>
        <v>2739</v>
      </c>
      <c r="F22" s="104">
        <f>SUM(F23+F24)</f>
        <v>24416</v>
      </c>
      <c r="G22" s="104">
        <f t="shared" ref="G22:J22" si="11">SUM(G23+G24)</f>
        <v>22961</v>
      </c>
      <c r="H22" s="104">
        <f t="shared" si="11"/>
        <v>48413</v>
      </c>
      <c r="I22" s="104">
        <f t="shared" si="11"/>
        <v>136477</v>
      </c>
      <c r="J22" s="104">
        <f t="shared" si="11"/>
        <v>236326</v>
      </c>
      <c r="K22" s="104">
        <f t="shared" si="3"/>
        <v>511168</v>
      </c>
      <c r="L22" s="185" t="s">
        <v>11</v>
      </c>
      <c r="M22" s="1637" t="s">
        <v>1265</v>
      </c>
    </row>
    <row r="23" spans="1:13" s="56" customFormat="1" ht="22.9" customHeight="1" x14ac:dyDescent="0.2">
      <c r="A23" s="1636"/>
      <c r="B23" s="32" t="s">
        <v>706</v>
      </c>
      <c r="C23" s="64">
        <v>26499</v>
      </c>
      <c r="D23" s="64">
        <v>7496</v>
      </c>
      <c r="E23" s="64">
        <v>2427</v>
      </c>
      <c r="F23" s="64">
        <v>20556</v>
      </c>
      <c r="G23" s="64">
        <v>17340</v>
      </c>
      <c r="H23" s="64">
        <v>36619</v>
      </c>
      <c r="I23" s="64">
        <v>102341</v>
      </c>
      <c r="J23" s="64">
        <v>187978</v>
      </c>
      <c r="K23" s="104">
        <f t="shared" si="3"/>
        <v>401256</v>
      </c>
      <c r="L23" s="33" t="s">
        <v>13</v>
      </c>
      <c r="M23" s="1637"/>
    </row>
    <row r="24" spans="1:13" s="56" customFormat="1" ht="22.9" customHeight="1" x14ac:dyDescent="0.2">
      <c r="A24" s="1636"/>
      <c r="B24" s="32" t="s">
        <v>1468</v>
      </c>
      <c r="C24" s="64">
        <v>1528</v>
      </c>
      <c r="D24" s="64">
        <v>4313</v>
      </c>
      <c r="E24" s="64">
        <v>312</v>
      </c>
      <c r="F24" s="64">
        <v>3860</v>
      </c>
      <c r="G24" s="64">
        <v>5621</v>
      </c>
      <c r="H24" s="64">
        <v>11794</v>
      </c>
      <c r="I24" s="64">
        <v>34136</v>
      </c>
      <c r="J24" s="64">
        <v>48348</v>
      </c>
      <c r="K24" s="104">
        <f t="shared" si="3"/>
        <v>109912</v>
      </c>
      <c r="L24" s="33" t="s">
        <v>14</v>
      </c>
      <c r="M24" s="1637"/>
    </row>
    <row r="25" spans="1:13" s="56" customFormat="1" ht="22.9" customHeight="1" x14ac:dyDescent="0.2">
      <c r="A25" s="1638" t="s">
        <v>63</v>
      </c>
      <c r="B25" s="1023" t="s">
        <v>1259</v>
      </c>
      <c r="C25" s="186">
        <f t="shared" ref="C25:E25" si="12">SUM(C26+C27)</f>
        <v>16588</v>
      </c>
      <c r="D25" s="186">
        <f t="shared" si="12"/>
        <v>16935</v>
      </c>
      <c r="E25" s="186">
        <f t="shared" si="12"/>
        <v>2373</v>
      </c>
      <c r="F25" s="186">
        <f>SUM(F26+F27)</f>
        <v>27295</v>
      </c>
      <c r="G25" s="186">
        <f t="shared" ref="G25:J25" si="13">SUM(G26+G27)</f>
        <v>22313</v>
      </c>
      <c r="H25" s="186">
        <f t="shared" si="13"/>
        <v>64116</v>
      </c>
      <c r="I25" s="186">
        <f t="shared" si="13"/>
        <v>181064</v>
      </c>
      <c r="J25" s="186">
        <f t="shared" si="13"/>
        <v>352607</v>
      </c>
      <c r="K25" s="186">
        <f t="shared" si="3"/>
        <v>683291</v>
      </c>
      <c r="L25" s="973" t="s">
        <v>11</v>
      </c>
      <c r="M25" s="1640" t="s">
        <v>64</v>
      </c>
    </row>
    <row r="26" spans="1:13" s="56" customFormat="1" ht="22.9" customHeight="1" x14ac:dyDescent="0.2">
      <c r="A26" s="1638"/>
      <c r="B26" s="951" t="s">
        <v>706</v>
      </c>
      <c r="C26" s="103">
        <v>14489</v>
      </c>
      <c r="D26" s="103">
        <v>10115</v>
      </c>
      <c r="E26" s="103">
        <v>1951</v>
      </c>
      <c r="F26" s="103">
        <v>21153</v>
      </c>
      <c r="G26" s="103">
        <v>15440</v>
      </c>
      <c r="H26" s="103">
        <v>45068</v>
      </c>
      <c r="I26" s="103">
        <v>124916</v>
      </c>
      <c r="J26" s="103">
        <v>246677</v>
      </c>
      <c r="K26" s="186">
        <f t="shared" si="3"/>
        <v>479809</v>
      </c>
      <c r="L26" s="953" t="s">
        <v>13</v>
      </c>
      <c r="M26" s="1640"/>
    </row>
    <row r="27" spans="1:13" s="56" customFormat="1" ht="22.9" customHeight="1" x14ac:dyDescent="0.2">
      <c r="A27" s="1639"/>
      <c r="B27" s="939" t="s">
        <v>1468</v>
      </c>
      <c r="C27" s="194">
        <v>2099</v>
      </c>
      <c r="D27" s="194">
        <v>6820</v>
      </c>
      <c r="E27" s="194">
        <v>422</v>
      </c>
      <c r="F27" s="194">
        <v>6142</v>
      </c>
      <c r="G27" s="194">
        <v>6873</v>
      </c>
      <c r="H27" s="194">
        <v>19048</v>
      </c>
      <c r="I27" s="194">
        <v>56148</v>
      </c>
      <c r="J27" s="194">
        <v>105930</v>
      </c>
      <c r="K27" s="223">
        <f t="shared" si="3"/>
        <v>203482</v>
      </c>
      <c r="L27" s="956" t="s">
        <v>14</v>
      </c>
      <c r="M27" s="1641"/>
    </row>
  </sheetData>
  <mergeCells count="23">
    <mergeCell ref="A1:M1"/>
    <mergeCell ref="A2:M2"/>
    <mergeCell ref="A3:M3"/>
    <mergeCell ref="D4:K4"/>
    <mergeCell ref="A5:A6"/>
    <mergeCell ref="B5:B6"/>
    <mergeCell ref="C5:K5"/>
    <mergeCell ref="L5:L6"/>
    <mergeCell ref="M5:M6"/>
    <mergeCell ref="A7:A9"/>
    <mergeCell ref="M7:M9"/>
    <mergeCell ref="A10:A12"/>
    <mergeCell ref="M10:M12"/>
    <mergeCell ref="A13:A15"/>
    <mergeCell ref="M13:M15"/>
    <mergeCell ref="A25:A27"/>
    <mergeCell ref="M25:M27"/>
    <mergeCell ref="A16:A18"/>
    <mergeCell ref="M16:M18"/>
    <mergeCell ref="A19:A21"/>
    <mergeCell ref="M19:M21"/>
    <mergeCell ref="A22:A24"/>
    <mergeCell ref="M22:M24"/>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AE85-A6AA-444E-8ED2-4BF60CBA93CB}">
  <sheetPr>
    <tabColor theme="5" tint="-0.499984740745262"/>
    <pageSetUpPr fitToPage="1"/>
  </sheetPr>
  <dimension ref="A1:A701"/>
  <sheetViews>
    <sheetView view="pageBreakPreview" zoomScale="60" zoomScaleNormal="100" workbookViewId="0">
      <selection activeCell="A90" sqref="A90"/>
    </sheetView>
  </sheetViews>
  <sheetFormatPr defaultColWidth="8.875" defaultRowHeight="14.25" x14ac:dyDescent="0.2"/>
  <cols>
    <col min="1" max="1" width="47.5" style="42" customWidth="1"/>
    <col min="2" max="16384" width="8.875" style="42"/>
  </cols>
  <sheetData>
    <row r="1" spans="1:1" ht="34.5" x14ac:dyDescent="0.45">
      <c r="A1" s="41" t="s">
        <v>864</v>
      </c>
    </row>
    <row r="2" spans="1:1" ht="23.25" x14ac:dyDescent="0.35">
      <c r="A2" s="43" t="s">
        <v>1739</v>
      </c>
    </row>
    <row r="4" spans="1:1" x14ac:dyDescent="0.2">
      <c r="A4" s="36"/>
    </row>
    <row r="5" spans="1:1" s="44" customFormat="1" x14ac:dyDescent="0.2"/>
    <row r="6" spans="1:1" s="44" customFormat="1" x14ac:dyDescent="0.2"/>
    <row r="7" spans="1:1" s="44" customFormat="1" x14ac:dyDescent="0.2"/>
    <row r="8" spans="1:1" s="44" customFormat="1" x14ac:dyDescent="0.2"/>
    <row r="9" spans="1:1" s="44" customFormat="1" x14ac:dyDescent="0.2"/>
    <row r="10" spans="1:1" s="44" customFormat="1" x14ac:dyDescent="0.2"/>
    <row r="11" spans="1:1" s="44" customFormat="1" x14ac:dyDescent="0.2"/>
    <row r="12" spans="1:1" s="44" customFormat="1" x14ac:dyDescent="0.2"/>
    <row r="13" spans="1:1" s="44" customFormat="1" x14ac:dyDescent="0.2"/>
    <row r="14" spans="1:1" s="44" customFormat="1" x14ac:dyDescent="0.2"/>
    <row r="15" spans="1:1" s="44" customFormat="1" x14ac:dyDescent="0.2"/>
    <row r="16" spans="1:1" s="44" customFormat="1" x14ac:dyDescent="0.2"/>
    <row r="17" s="44" customFormat="1" x14ac:dyDescent="0.2"/>
    <row r="18" s="44" customFormat="1" x14ac:dyDescent="0.2"/>
    <row r="19" s="44" customFormat="1" x14ac:dyDescent="0.2"/>
    <row r="20" s="44" customFormat="1" x14ac:dyDescent="0.2"/>
    <row r="21" s="44" customFormat="1" x14ac:dyDescent="0.2"/>
    <row r="22" s="44" customFormat="1" x14ac:dyDescent="0.2"/>
    <row r="23" s="44" customFormat="1" x14ac:dyDescent="0.2"/>
    <row r="24" s="44" customFormat="1" x14ac:dyDescent="0.2"/>
    <row r="25" s="44" customFormat="1" x14ac:dyDescent="0.2"/>
    <row r="26" s="44" customFormat="1" x14ac:dyDescent="0.2"/>
    <row r="27" s="44" customFormat="1" x14ac:dyDescent="0.2"/>
    <row r="28" s="44" customFormat="1" x14ac:dyDescent="0.2"/>
    <row r="29" s="44" customFormat="1" x14ac:dyDescent="0.2"/>
    <row r="30" s="44" customFormat="1" x14ac:dyDescent="0.2"/>
    <row r="31" s="44" customFormat="1" x14ac:dyDescent="0.2"/>
    <row r="32" s="44" customFormat="1" x14ac:dyDescent="0.2"/>
    <row r="33" s="44" customFormat="1" x14ac:dyDescent="0.2"/>
    <row r="34" s="44" customFormat="1" x14ac:dyDescent="0.2"/>
    <row r="35" s="44" customFormat="1" x14ac:dyDescent="0.2"/>
    <row r="36" s="44" customFormat="1" x14ac:dyDescent="0.2"/>
    <row r="37" s="44" customFormat="1" x14ac:dyDescent="0.2"/>
    <row r="38" s="44" customFormat="1" x14ac:dyDescent="0.2"/>
    <row r="39" s="44" customFormat="1" x14ac:dyDescent="0.2"/>
    <row r="40" s="44" customFormat="1" x14ac:dyDescent="0.2"/>
    <row r="41" s="44" customFormat="1" x14ac:dyDescent="0.2"/>
    <row r="42" s="44" customFormat="1" x14ac:dyDescent="0.2"/>
    <row r="43" s="44" customFormat="1" x14ac:dyDescent="0.2"/>
    <row r="44" s="44" customFormat="1" x14ac:dyDescent="0.2"/>
    <row r="45" s="44" customFormat="1" x14ac:dyDescent="0.2"/>
    <row r="46" s="44" customFormat="1" x14ac:dyDescent="0.2"/>
    <row r="47" s="44" customFormat="1" x14ac:dyDescent="0.2"/>
    <row r="48" s="44" customFormat="1" x14ac:dyDescent="0.2"/>
    <row r="49" s="44" customFormat="1" x14ac:dyDescent="0.2"/>
    <row r="50" s="44" customFormat="1" x14ac:dyDescent="0.2"/>
    <row r="51" s="44" customFormat="1" x14ac:dyDescent="0.2"/>
    <row r="52" s="44" customFormat="1" x14ac:dyDescent="0.2"/>
    <row r="53" s="44" customFormat="1" x14ac:dyDescent="0.2"/>
    <row r="54" s="44" customFormat="1" x14ac:dyDescent="0.2"/>
    <row r="55" s="44" customFormat="1" x14ac:dyDescent="0.2"/>
    <row r="56" s="44" customFormat="1" x14ac:dyDescent="0.2"/>
    <row r="57" s="44" customFormat="1" x14ac:dyDescent="0.2"/>
    <row r="58" s="44" customFormat="1" x14ac:dyDescent="0.2"/>
    <row r="59" s="44" customFormat="1" x14ac:dyDescent="0.2"/>
    <row r="60" s="44" customFormat="1" x14ac:dyDescent="0.2"/>
    <row r="61" s="44" customFormat="1" x14ac:dyDescent="0.2"/>
    <row r="62" s="44" customFormat="1" x14ac:dyDescent="0.2"/>
    <row r="63" s="44" customFormat="1" x14ac:dyDescent="0.2"/>
    <row r="64" s="44" customFormat="1" x14ac:dyDescent="0.2"/>
    <row r="65" s="44" customFormat="1" x14ac:dyDescent="0.2"/>
    <row r="66" s="44" customFormat="1" x14ac:dyDescent="0.2"/>
    <row r="67" s="44" customFormat="1" x14ac:dyDescent="0.2"/>
    <row r="68" s="44" customFormat="1" x14ac:dyDescent="0.2"/>
    <row r="69" s="44" customFormat="1" x14ac:dyDescent="0.2"/>
    <row r="70" s="44" customFormat="1" x14ac:dyDescent="0.2"/>
    <row r="71" s="44" customFormat="1" x14ac:dyDescent="0.2"/>
    <row r="72" s="44" customFormat="1" x14ac:dyDescent="0.2"/>
    <row r="73" s="44" customFormat="1" x14ac:dyDescent="0.2"/>
    <row r="74" s="44" customFormat="1" x14ac:dyDescent="0.2"/>
    <row r="75" s="44" customFormat="1" x14ac:dyDescent="0.2"/>
    <row r="76" s="44" customFormat="1" x14ac:dyDescent="0.2"/>
    <row r="77" s="44" customFormat="1" x14ac:dyDescent="0.2"/>
    <row r="78" s="44" customFormat="1" x14ac:dyDescent="0.2"/>
    <row r="79" s="44" customFormat="1" x14ac:dyDescent="0.2"/>
    <row r="80" s="44" customFormat="1" x14ac:dyDescent="0.2"/>
    <row r="81" s="44" customFormat="1" x14ac:dyDescent="0.2"/>
    <row r="82" s="44" customFormat="1" x14ac:dyDescent="0.2"/>
    <row r="83" s="44" customFormat="1" x14ac:dyDescent="0.2"/>
    <row r="84" s="44" customFormat="1" x14ac:dyDescent="0.2"/>
    <row r="85" s="44" customFormat="1" x14ac:dyDescent="0.2"/>
    <row r="86" s="44" customFormat="1" x14ac:dyDescent="0.2"/>
    <row r="87" s="44" customFormat="1" x14ac:dyDescent="0.2"/>
    <row r="88" s="44" customFormat="1" x14ac:dyDescent="0.2"/>
    <row r="89" s="44" customFormat="1" x14ac:dyDescent="0.2"/>
    <row r="90" s="44" customFormat="1" x14ac:dyDescent="0.2"/>
    <row r="91" s="44" customFormat="1" x14ac:dyDescent="0.2"/>
    <row r="92" s="44" customFormat="1" x14ac:dyDescent="0.2"/>
    <row r="93" s="44" customFormat="1" x14ac:dyDescent="0.2"/>
    <row r="94" s="44" customFormat="1" x14ac:dyDescent="0.2"/>
    <row r="95" s="44" customFormat="1" x14ac:dyDescent="0.2"/>
    <row r="96" s="44" customFormat="1" x14ac:dyDescent="0.2"/>
    <row r="97" s="44" customFormat="1" x14ac:dyDescent="0.2"/>
    <row r="98" s="44" customFormat="1" x14ac:dyDescent="0.2"/>
    <row r="99" s="44" customFormat="1" x14ac:dyDescent="0.2"/>
    <row r="100" s="44" customFormat="1" x14ac:dyDescent="0.2"/>
    <row r="101" s="44" customFormat="1" x14ac:dyDescent="0.2"/>
    <row r="102" s="44" customFormat="1" x14ac:dyDescent="0.2"/>
    <row r="103" s="44" customFormat="1" x14ac:dyDescent="0.2"/>
    <row r="104" s="44" customFormat="1" x14ac:dyDescent="0.2"/>
    <row r="105" s="44" customFormat="1" x14ac:dyDescent="0.2"/>
    <row r="106" s="44" customFormat="1" x14ac:dyDescent="0.2"/>
    <row r="107" s="44" customFormat="1" x14ac:dyDescent="0.2"/>
    <row r="108" s="44" customFormat="1" x14ac:dyDescent="0.2"/>
    <row r="109" s="44" customFormat="1" x14ac:dyDescent="0.2"/>
    <row r="110" s="44" customFormat="1" x14ac:dyDescent="0.2"/>
    <row r="111" s="44" customFormat="1" x14ac:dyDescent="0.2"/>
    <row r="112" s="44" customFormat="1" x14ac:dyDescent="0.2"/>
    <row r="113" s="44" customFormat="1" x14ac:dyDescent="0.2"/>
    <row r="114" s="44" customFormat="1" x14ac:dyDescent="0.2"/>
    <row r="115" s="44" customFormat="1" x14ac:dyDescent="0.2"/>
    <row r="116" s="44" customFormat="1" x14ac:dyDescent="0.2"/>
    <row r="117" s="44" customFormat="1" x14ac:dyDescent="0.2"/>
    <row r="118" s="44" customFormat="1" x14ac:dyDescent="0.2"/>
    <row r="119" s="44" customFormat="1" x14ac:dyDescent="0.2"/>
    <row r="120" s="44" customFormat="1" x14ac:dyDescent="0.2"/>
    <row r="121" s="44" customFormat="1" x14ac:dyDescent="0.2"/>
    <row r="122" s="44" customFormat="1" x14ac:dyDescent="0.2"/>
    <row r="123" s="44" customFormat="1" x14ac:dyDescent="0.2"/>
    <row r="124" s="44" customFormat="1" x14ac:dyDescent="0.2"/>
    <row r="125" s="44" customFormat="1" x14ac:dyDescent="0.2"/>
    <row r="126" s="44" customFormat="1" x14ac:dyDescent="0.2"/>
    <row r="127" s="44" customFormat="1" x14ac:dyDescent="0.2"/>
    <row r="128" s="44" customFormat="1" x14ac:dyDescent="0.2"/>
    <row r="129" s="44" customFormat="1" x14ac:dyDescent="0.2"/>
    <row r="130" s="44" customFormat="1" x14ac:dyDescent="0.2"/>
    <row r="131" s="44" customFormat="1" x14ac:dyDescent="0.2"/>
    <row r="132" s="44" customFormat="1" x14ac:dyDescent="0.2"/>
    <row r="133" s="44" customFormat="1" x14ac:dyDescent="0.2"/>
    <row r="134" s="44" customFormat="1" x14ac:dyDescent="0.2"/>
    <row r="135" s="44" customFormat="1" x14ac:dyDescent="0.2"/>
    <row r="136" s="44" customFormat="1" x14ac:dyDescent="0.2"/>
    <row r="137" s="44" customFormat="1" x14ac:dyDescent="0.2"/>
    <row r="138" s="44" customFormat="1" x14ac:dyDescent="0.2"/>
    <row r="139" s="44" customFormat="1" x14ac:dyDescent="0.2"/>
    <row r="140" s="44" customFormat="1" x14ac:dyDescent="0.2"/>
    <row r="141" s="44" customFormat="1" x14ac:dyDescent="0.2"/>
    <row r="142" s="44" customFormat="1" x14ac:dyDescent="0.2"/>
    <row r="143" s="44" customFormat="1" x14ac:dyDescent="0.2"/>
    <row r="144" s="44" customFormat="1" x14ac:dyDescent="0.2"/>
    <row r="145" s="44" customFormat="1" x14ac:dyDescent="0.2"/>
    <row r="146" s="44" customFormat="1" x14ac:dyDescent="0.2"/>
    <row r="147" s="44" customFormat="1" x14ac:dyDescent="0.2"/>
    <row r="148" s="44" customFormat="1" x14ac:dyDescent="0.2"/>
    <row r="149" s="44" customFormat="1" x14ac:dyDescent="0.2"/>
    <row r="150" s="44" customFormat="1" x14ac:dyDescent="0.2"/>
    <row r="151" s="44" customFormat="1" x14ac:dyDescent="0.2"/>
    <row r="152" s="44" customFormat="1" x14ac:dyDescent="0.2"/>
    <row r="153" s="44" customFormat="1" x14ac:dyDescent="0.2"/>
    <row r="154" s="44" customFormat="1" x14ac:dyDescent="0.2"/>
    <row r="155" s="44" customFormat="1" x14ac:dyDescent="0.2"/>
    <row r="156" s="44" customFormat="1" x14ac:dyDescent="0.2"/>
    <row r="157" s="44" customFormat="1" x14ac:dyDescent="0.2"/>
    <row r="158" s="44" customFormat="1" x14ac:dyDescent="0.2"/>
    <row r="159" s="44" customFormat="1" x14ac:dyDescent="0.2"/>
    <row r="160" s="44" customFormat="1" x14ac:dyDescent="0.2"/>
    <row r="161" s="44" customFormat="1" x14ac:dyDescent="0.2"/>
    <row r="162" s="44" customFormat="1" x14ac:dyDescent="0.2"/>
    <row r="163" s="44" customFormat="1" x14ac:dyDescent="0.2"/>
    <row r="164" s="44" customFormat="1" x14ac:dyDescent="0.2"/>
    <row r="165" s="44" customFormat="1" x14ac:dyDescent="0.2"/>
    <row r="166" s="44" customFormat="1" x14ac:dyDescent="0.2"/>
    <row r="167" s="44" customFormat="1" x14ac:dyDescent="0.2"/>
    <row r="168" s="44" customFormat="1" x14ac:dyDescent="0.2"/>
    <row r="169" s="44" customFormat="1" x14ac:dyDescent="0.2"/>
    <row r="170" s="44" customFormat="1" x14ac:dyDescent="0.2"/>
    <row r="171" s="44" customFormat="1" x14ac:dyDescent="0.2"/>
    <row r="172" s="44" customFormat="1" x14ac:dyDescent="0.2"/>
    <row r="173" s="44" customFormat="1" x14ac:dyDescent="0.2"/>
    <row r="174" s="44" customFormat="1" x14ac:dyDescent="0.2"/>
    <row r="175" s="44" customFormat="1" x14ac:dyDescent="0.2"/>
    <row r="176" s="44" customFormat="1" x14ac:dyDescent="0.2"/>
    <row r="177" s="44" customFormat="1" x14ac:dyDescent="0.2"/>
    <row r="178" s="44" customFormat="1" x14ac:dyDescent="0.2"/>
    <row r="179" s="44" customFormat="1" x14ac:dyDescent="0.2"/>
    <row r="180" s="44" customFormat="1" x14ac:dyDescent="0.2"/>
    <row r="181" s="44" customFormat="1" x14ac:dyDescent="0.2"/>
    <row r="182" s="44" customFormat="1" x14ac:dyDescent="0.2"/>
    <row r="183" s="44" customFormat="1" x14ac:dyDescent="0.2"/>
    <row r="184" s="44" customFormat="1" x14ac:dyDescent="0.2"/>
    <row r="185" s="44" customFormat="1" x14ac:dyDescent="0.2"/>
    <row r="186" s="44" customFormat="1" x14ac:dyDescent="0.2"/>
    <row r="187" s="44" customFormat="1" x14ac:dyDescent="0.2"/>
    <row r="188" s="44" customFormat="1" x14ac:dyDescent="0.2"/>
    <row r="189" s="44" customFormat="1" x14ac:dyDescent="0.2"/>
    <row r="190" s="44" customFormat="1" x14ac:dyDescent="0.2"/>
    <row r="191" s="44" customFormat="1" x14ac:dyDescent="0.2"/>
    <row r="192" s="44" customFormat="1" x14ac:dyDescent="0.2"/>
    <row r="193" s="44" customFormat="1" x14ac:dyDescent="0.2"/>
    <row r="194" s="44" customFormat="1" x14ac:dyDescent="0.2"/>
    <row r="195" s="44" customFormat="1" x14ac:dyDescent="0.2"/>
    <row r="196" s="44" customFormat="1" x14ac:dyDescent="0.2"/>
    <row r="197" s="44" customFormat="1" x14ac:dyDescent="0.2"/>
    <row r="198" s="44" customFormat="1" x14ac:dyDescent="0.2"/>
    <row r="199" s="44" customFormat="1" x14ac:dyDescent="0.2"/>
    <row r="200" s="44" customFormat="1" x14ac:dyDescent="0.2"/>
    <row r="201" s="44" customFormat="1" x14ac:dyDescent="0.2"/>
    <row r="202" s="44" customFormat="1" x14ac:dyDescent="0.2"/>
    <row r="203" s="44" customFormat="1" x14ac:dyDescent="0.2"/>
    <row r="204" s="44" customFormat="1" x14ac:dyDescent="0.2"/>
    <row r="205" s="44" customFormat="1" x14ac:dyDescent="0.2"/>
    <row r="206" s="44" customFormat="1" x14ac:dyDescent="0.2"/>
    <row r="207" s="44" customFormat="1" x14ac:dyDescent="0.2"/>
    <row r="208" s="44" customFormat="1" x14ac:dyDescent="0.2"/>
    <row r="209" s="44" customFormat="1" x14ac:dyDescent="0.2"/>
    <row r="210" s="44" customFormat="1" x14ac:dyDescent="0.2"/>
    <row r="211" s="44" customFormat="1" x14ac:dyDescent="0.2"/>
    <row r="212" s="44" customFormat="1" x14ac:dyDescent="0.2"/>
    <row r="213" s="44" customFormat="1" x14ac:dyDescent="0.2"/>
    <row r="214" s="44" customFormat="1" x14ac:dyDescent="0.2"/>
    <row r="215" s="44" customFormat="1" x14ac:dyDescent="0.2"/>
    <row r="216" s="44" customFormat="1" x14ac:dyDescent="0.2"/>
    <row r="217" s="44" customFormat="1" x14ac:dyDescent="0.2"/>
    <row r="218" s="44" customFormat="1" x14ac:dyDescent="0.2"/>
    <row r="219" s="44" customFormat="1" x14ac:dyDescent="0.2"/>
    <row r="220" s="44" customFormat="1" x14ac:dyDescent="0.2"/>
    <row r="221" s="44" customFormat="1" x14ac:dyDescent="0.2"/>
    <row r="222" s="44" customFormat="1" x14ac:dyDescent="0.2"/>
    <row r="223" s="44" customFormat="1" x14ac:dyDescent="0.2"/>
    <row r="224" s="44" customFormat="1" x14ac:dyDescent="0.2"/>
    <row r="225" s="44" customFormat="1" x14ac:dyDescent="0.2"/>
    <row r="226" s="44" customFormat="1" x14ac:dyDescent="0.2"/>
    <row r="227" s="44" customFormat="1" x14ac:dyDescent="0.2"/>
    <row r="228" s="44" customFormat="1" x14ac:dyDescent="0.2"/>
    <row r="229" s="44" customFormat="1" x14ac:dyDescent="0.2"/>
    <row r="230" s="44" customFormat="1" x14ac:dyDescent="0.2"/>
    <row r="231" s="44" customFormat="1" x14ac:dyDescent="0.2"/>
    <row r="232" s="44" customFormat="1" x14ac:dyDescent="0.2"/>
    <row r="233" s="44" customFormat="1" x14ac:dyDescent="0.2"/>
    <row r="234" s="44" customFormat="1" x14ac:dyDescent="0.2"/>
    <row r="235" s="44" customFormat="1" x14ac:dyDescent="0.2"/>
    <row r="236" s="44" customFormat="1" x14ac:dyDescent="0.2"/>
    <row r="237" s="44" customFormat="1" x14ac:dyDescent="0.2"/>
    <row r="238" s="44" customFormat="1" x14ac:dyDescent="0.2"/>
    <row r="239" s="44" customFormat="1" x14ac:dyDescent="0.2"/>
    <row r="240" s="44" customFormat="1" x14ac:dyDescent="0.2"/>
    <row r="241" s="44" customFormat="1" x14ac:dyDescent="0.2"/>
    <row r="242" s="44" customFormat="1" x14ac:dyDescent="0.2"/>
    <row r="243" s="44" customFormat="1" x14ac:dyDescent="0.2"/>
    <row r="244" s="44" customFormat="1" x14ac:dyDescent="0.2"/>
    <row r="245" s="44" customFormat="1" x14ac:dyDescent="0.2"/>
    <row r="246" s="44" customFormat="1" x14ac:dyDescent="0.2"/>
    <row r="247" s="44" customFormat="1" x14ac:dyDescent="0.2"/>
    <row r="248" s="44" customFormat="1" x14ac:dyDescent="0.2"/>
    <row r="249" s="44" customFormat="1" x14ac:dyDescent="0.2"/>
    <row r="250" s="44" customFormat="1" x14ac:dyDescent="0.2"/>
    <row r="251" s="44" customFormat="1" x14ac:dyDescent="0.2"/>
    <row r="252" s="44" customFormat="1" x14ac:dyDescent="0.2"/>
    <row r="253" s="44" customFormat="1" x14ac:dyDescent="0.2"/>
    <row r="254" s="44" customFormat="1" x14ac:dyDescent="0.2"/>
    <row r="255" s="44" customFormat="1" x14ac:dyDescent="0.2"/>
    <row r="256" s="44" customFormat="1" x14ac:dyDescent="0.2"/>
    <row r="257" s="44" customFormat="1" x14ac:dyDescent="0.2"/>
    <row r="258" s="44" customFormat="1" x14ac:dyDescent="0.2"/>
    <row r="259" s="44" customFormat="1" x14ac:dyDescent="0.2"/>
    <row r="260" s="44" customFormat="1" x14ac:dyDescent="0.2"/>
    <row r="261" s="44" customFormat="1" x14ac:dyDescent="0.2"/>
    <row r="262" s="44" customFormat="1" x14ac:dyDescent="0.2"/>
    <row r="263" s="44" customFormat="1" x14ac:dyDescent="0.2"/>
    <row r="264" s="44" customFormat="1" x14ac:dyDescent="0.2"/>
    <row r="265" s="44" customFormat="1" x14ac:dyDescent="0.2"/>
    <row r="266" s="44" customFormat="1" x14ac:dyDescent="0.2"/>
    <row r="267" s="44" customFormat="1" x14ac:dyDescent="0.2"/>
    <row r="268" s="44" customFormat="1" x14ac:dyDescent="0.2"/>
    <row r="269" s="44" customFormat="1" x14ac:dyDescent="0.2"/>
    <row r="270" s="44" customFormat="1" x14ac:dyDescent="0.2"/>
    <row r="271" s="44" customFormat="1" x14ac:dyDescent="0.2"/>
    <row r="272" s="44" customFormat="1" x14ac:dyDescent="0.2"/>
    <row r="273" s="44" customFormat="1" x14ac:dyDescent="0.2"/>
    <row r="274" s="44" customFormat="1" x14ac:dyDescent="0.2"/>
    <row r="275" s="44" customFormat="1" x14ac:dyDescent="0.2"/>
    <row r="276" s="44" customFormat="1" x14ac:dyDescent="0.2"/>
    <row r="277" s="44" customFormat="1" x14ac:dyDescent="0.2"/>
    <row r="278" s="44" customFormat="1" x14ac:dyDescent="0.2"/>
    <row r="279" s="44" customFormat="1" x14ac:dyDescent="0.2"/>
    <row r="280" s="44" customFormat="1" x14ac:dyDescent="0.2"/>
    <row r="281" s="44" customFormat="1" x14ac:dyDescent="0.2"/>
    <row r="282" s="44" customFormat="1" x14ac:dyDescent="0.2"/>
    <row r="283" s="44" customFormat="1" x14ac:dyDescent="0.2"/>
    <row r="284" s="44" customFormat="1" x14ac:dyDescent="0.2"/>
    <row r="285" s="44" customFormat="1" x14ac:dyDescent="0.2"/>
    <row r="286" s="44" customFormat="1" x14ac:dyDescent="0.2"/>
    <row r="287" s="44" customFormat="1" x14ac:dyDescent="0.2"/>
    <row r="288" s="44" customFormat="1" x14ac:dyDescent="0.2"/>
    <row r="289" s="44" customFormat="1" x14ac:dyDescent="0.2"/>
    <row r="290" s="44" customFormat="1" x14ac:dyDescent="0.2"/>
    <row r="291" s="44" customFormat="1" x14ac:dyDescent="0.2"/>
    <row r="292" s="44" customFormat="1" x14ac:dyDescent="0.2"/>
    <row r="293" s="44" customFormat="1" x14ac:dyDescent="0.2"/>
    <row r="294" s="44" customFormat="1" x14ac:dyDescent="0.2"/>
    <row r="295" s="44" customFormat="1" x14ac:dyDescent="0.2"/>
    <row r="296" s="44" customFormat="1" x14ac:dyDescent="0.2"/>
    <row r="297" s="44" customFormat="1" x14ac:dyDescent="0.2"/>
    <row r="298" s="44" customFormat="1" x14ac:dyDescent="0.2"/>
    <row r="299" s="44" customFormat="1" x14ac:dyDescent="0.2"/>
    <row r="300" s="44" customFormat="1" x14ac:dyDescent="0.2"/>
    <row r="301" s="44" customFormat="1" x14ac:dyDescent="0.2"/>
    <row r="302" s="44" customFormat="1" x14ac:dyDescent="0.2"/>
    <row r="303" s="44" customFormat="1" x14ac:dyDescent="0.2"/>
    <row r="304" s="44" customFormat="1" x14ac:dyDescent="0.2"/>
    <row r="305" s="44" customFormat="1" x14ac:dyDescent="0.2"/>
    <row r="306" s="44" customFormat="1" x14ac:dyDescent="0.2"/>
    <row r="307" s="44" customFormat="1" x14ac:dyDescent="0.2"/>
    <row r="308" s="44" customFormat="1" x14ac:dyDescent="0.2"/>
    <row r="309" s="44" customFormat="1" x14ac:dyDescent="0.2"/>
    <row r="310" s="44" customFormat="1" x14ac:dyDescent="0.2"/>
    <row r="311" s="44" customFormat="1" x14ac:dyDescent="0.2"/>
    <row r="312" s="44" customFormat="1" x14ac:dyDescent="0.2"/>
    <row r="313" s="44" customFormat="1" x14ac:dyDescent="0.2"/>
    <row r="314" s="44" customFormat="1" x14ac:dyDescent="0.2"/>
    <row r="315" s="44" customFormat="1" x14ac:dyDescent="0.2"/>
    <row r="316" s="44" customFormat="1" x14ac:dyDescent="0.2"/>
    <row r="317" s="44" customFormat="1" x14ac:dyDescent="0.2"/>
    <row r="318" s="44" customFormat="1" x14ac:dyDescent="0.2"/>
    <row r="319" s="44" customFormat="1" x14ac:dyDescent="0.2"/>
    <row r="320" s="44" customFormat="1" x14ac:dyDescent="0.2"/>
    <row r="321" s="44" customFormat="1" x14ac:dyDescent="0.2"/>
    <row r="322" s="44" customFormat="1" x14ac:dyDescent="0.2"/>
    <row r="323" s="44" customFormat="1" x14ac:dyDescent="0.2"/>
    <row r="324" s="44" customFormat="1" x14ac:dyDescent="0.2"/>
    <row r="325" s="44" customFormat="1" x14ac:dyDescent="0.2"/>
    <row r="326" s="44" customFormat="1" x14ac:dyDescent="0.2"/>
    <row r="327" s="44" customFormat="1" x14ac:dyDescent="0.2"/>
    <row r="328" s="44" customFormat="1" x14ac:dyDescent="0.2"/>
    <row r="329" s="44" customFormat="1" x14ac:dyDescent="0.2"/>
    <row r="330" s="44" customFormat="1" x14ac:dyDescent="0.2"/>
    <row r="331" s="44" customFormat="1" x14ac:dyDescent="0.2"/>
    <row r="332" s="44" customFormat="1" x14ac:dyDescent="0.2"/>
    <row r="333" s="44" customFormat="1" x14ac:dyDescent="0.2"/>
    <row r="334" s="44" customFormat="1" x14ac:dyDescent="0.2"/>
    <row r="335" s="44" customFormat="1" x14ac:dyDescent="0.2"/>
    <row r="336" s="44" customFormat="1" x14ac:dyDescent="0.2"/>
    <row r="337" s="44" customFormat="1" x14ac:dyDescent="0.2"/>
    <row r="338" s="44" customFormat="1" x14ac:dyDescent="0.2"/>
    <row r="339" s="44" customFormat="1" x14ac:dyDescent="0.2"/>
    <row r="340" s="44" customFormat="1" x14ac:dyDescent="0.2"/>
    <row r="341" s="44" customFormat="1" x14ac:dyDescent="0.2"/>
    <row r="342" s="44" customFormat="1" x14ac:dyDescent="0.2"/>
    <row r="343" s="44" customFormat="1" x14ac:dyDescent="0.2"/>
    <row r="344" s="44" customFormat="1" x14ac:dyDescent="0.2"/>
    <row r="345" s="44" customFormat="1" x14ac:dyDescent="0.2"/>
    <row r="346" s="44" customFormat="1" x14ac:dyDescent="0.2"/>
    <row r="347" s="44" customFormat="1" x14ac:dyDescent="0.2"/>
    <row r="348" s="44" customFormat="1" x14ac:dyDescent="0.2"/>
    <row r="349" s="44" customFormat="1" x14ac:dyDescent="0.2"/>
    <row r="350" s="44" customFormat="1" x14ac:dyDescent="0.2"/>
    <row r="351" s="44" customFormat="1" x14ac:dyDescent="0.2"/>
    <row r="352" s="44" customFormat="1" x14ac:dyDescent="0.2"/>
    <row r="353" s="44" customFormat="1" x14ac:dyDescent="0.2"/>
    <row r="354" s="44" customFormat="1" x14ac:dyDescent="0.2"/>
    <row r="355" s="44" customFormat="1" x14ac:dyDescent="0.2"/>
    <row r="356" s="44" customFormat="1" x14ac:dyDescent="0.2"/>
    <row r="357" s="44" customFormat="1" x14ac:dyDescent="0.2"/>
    <row r="358" s="44" customFormat="1" x14ac:dyDescent="0.2"/>
    <row r="359" s="44" customFormat="1" x14ac:dyDescent="0.2"/>
    <row r="360" s="44" customFormat="1" x14ac:dyDescent="0.2"/>
    <row r="361" s="44" customFormat="1" x14ac:dyDescent="0.2"/>
    <row r="362" s="44" customFormat="1" x14ac:dyDescent="0.2"/>
    <row r="363" s="44" customFormat="1" x14ac:dyDescent="0.2"/>
    <row r="364" s="44" customFormat="1" x14ac:dyDescent="0.2"/>
    <row r="365" s="44" customFormat="1" x14ac:dyDescent="0.2"/>
    <row r="366" s="44" customFormat="1" x14ac:dyDescent="0.2"/>
    <row r="367" s="44" customFormat="1" x14ac:dyDescent="0.2"/>
    <row r="368" s="44" customFormat="1" x14ac:dyDescent="0.2"/>
    <row r="369" s="44" customFormat="1" x14ac:dyDescent="0.2"/>
    <row r="370" s="44" customFormat="1" x14ac:dyDescent="0.2"/>
    <row r="371" s="44" customFormat="1" x14ac:dyDescent="0.2"/>
    <row r="372" s="44" customFormat="1" x14ac:dyDescent="0.2"/>
    <row r="373" s="44" customFormat="1" x14ac:dyDescent="0.2"/>
    <row r="374" s="44" customFormat="1" x14ac:dyDescent="0.2"/>
    <row r="375" s="44" customFormat="1" x14ac:dyDescent="0.2"/>
    <row r="376" s="44" customFormat="1" x14ac:dyDescent="0.2"/>
    <row r="377" s="44" customFormat="1" x14ac:dyDescent="0.2"/>
    <row r="378" s="44" customFormat="1" x14ac:dyDescent="0.2"/>
    <row r="379" s="44" customFormat="1" x14ac:dyDescent="0.2"/>
    <row r="380" s="44" customFormat="1" x14ac:dyDescent="0.2"/>
    <row r="381" s="44" customFormat="1" x14ac:dyDescent="0.2"/>
    <row r="382" s="44" customFormat="1" x14ac:dyDescent="0.2"/>
    <row r="383" s="44" customFormat="1" x14ac:dyDescent="0.2"/>
    <row r="384" s="44" customFormat="1" x14ac:dyDescent="0.2"/>
    <row r="385" s="44" customFormat="1" x14ac:dyDescent="0.2"/>
    <row r="386" s="44" customFormat="1" x14ac:dyDescent="0.2"/>
    <row r="387" s="44" customFormat="1" x14ac:dyDescent="0.2"/>
    <row r="388" s="44" customFormat="1" x14ac:dyDescent="0.2"/>
    <row r="389" s="44" customFormat="1" x14ac:dyDescent="0.2"/>
    <row r="390" s="44" customFormat="1" x14ac:dyDescent="0.2"/>
    <row r="391" s="44" customFormat="1" x14ac:dyDescent="0.2"/>
    <row r="392" s="44" customFormat="1" x14ac:dyDescent="0.2"/>
    <row r="393" s="44" customFormat="1" x14ac:dyDescent="0.2"/>
    <row r="394" s="44" customFormat="1" x14ac:dyDescent="0.2"/>
    <row r="395" s="44" customFormat="1" x14ac:dyDescent="0.2"/>
    <row r="396" s="44" customFormat="1" x14ac:dyDescent="0.2"/>
    <row r="397" s="44" customFormat="1" x14ac:dyDescent="0.2"/>
    <row r="398" s="44" customFormat="1" x14ac:dyDescent="0.2"/>
    <row r="399" s="44" customFormat="1" x14ac:dyDescent="0.2"/>
    <row r="400" s="44" customFormat="1" x14ac:dyDescent="0.2"/>
    <row r="401" s="44" customFormat="1" x14ac:dyDescent="0.2"/>
    <row r="402" s="44" customFormat="1" x14ac:dyDescent="0.2"/>
    <row r="403" s="44" customFormat="1" x14ac:dyDescent="0.2"/>
    <row r="404" s="44" customFormat="1" x14ac:dyDescent="0.2"/>
    <row r="405" s="44" customFormat="1" x14ac:dyDescent="0.2"/>
    <row r="406" s="44" customFormat="1" x14ac:dyDescent="0.2"/>
    <row r="407" s="44" customFormat="1" x14ac:dyDescent="0.2"/>
    <row r="408" s="44" customFormat="1" x14ac:dyDescent="0.2"/>
    <row r="409" s="44" customFormat="1" x14ac:dyDescent="0.2"/>
    <row r="410" s="44" customFormat="1" x14ac:dyDescent="0.2"/>
    <row r="411" s="44" customFormat="1" x14ac:dyDescent="0.2"/>
    <row r="412" s="44" customFormat="1" x14ac:dyDescent="0.2"/>
    <row r="413" s="44" customFormat="1" x14ac:dyDescent="0.2"/>
    <row r="414" s="44" customFormat="1" x14ac:dyDescent="0.2"/>
    <row r="415" s="44" customFormat="1" x14ac:dyDescent="0.2"/>
    <row r="416" s="44" customFormat="1" x14ac:dyDescent="0.2"/>
    <row r="417" s="44" customFormat="1" x14ac:dyDescent="0.2"/>
    <row r="418" s="44" customFormat="1" x14ac:dyDescent="0.2"/>
    <row r="419" s="44" customFormat="1" x14ac:dyDescent="0.2"/>
    <row r="420" s="44" customFormat="1" x14ac:dyDescent="0.2"/>
    <row r="421" s="44" customFormat="1" x14ac:dyDescent="0.2"/>
    <row r="422" s="44" customFormat="1" x14ac:dyDescent="0.2"/>
    <row r="423" s="44" customFormat="1" x14ac:dyDescent="0.2"/>
    <row r="424" s="44" customFormat="1" x14ac:dyDescent="0.2"/>
    <row r="425" s="44" customFormat="1" x14ac:dyDescent="0.2"/>
    <row r="426" s="44" customFormat="1" x14ac:dyDescent="0.2"/>
    <row r="427" s="44" customFormat="1" x14ac:dyDescent="0.2"/>
    <row r="428" s="44" customFormat="1" x14ac:dyDescent="0.2"/>
    <row r="429" s="44" customFormat="1" x14ac:dyDescent="0.2"/>
    <row r="430" s="44" customFormat="1" x14ac:dyDescent="0.2"/>
    <row r="431" s="44" customFormat="1" x14ac:dyDescent="0.2"/>
    <row r="432" s="44" customFormat="1" x14ac:dyDescent="0.2"/>
    <row r="433" s="44" customFormat="1" x14ac:dyDescent="0.2"/>
    <row r="434" s="44" customFormat="1" x14ac:dyDescent="0.2"/>
    <row r="435" s="44" customFormat="1" x14ac:dyDescent="0.2"/>
    <row r="436" s="44" customFormat="1" x14ac:dyDescent="0.2"/>
    <row r="437" s="44" customFormat="1" x14ac:dyDescent="0.2"/>
    <row r="438" s="44" customFormat="1" x14ac:dyDescent="0.2"/>
    <row r="439" s="44" customFormat="1" x14ac:dyDescent="0.2"/>
    <row r="440" s="44" customFormat="1" x14ac:dyDescent="0.2"/>
    <row r="441" s="44" customFormat="1" x14ac:dyDescent="0.2"/>
    <row r="442" s="44" customFormat="1" x14ac:dyDescent="0.2"/>
    <row r="443" s="44" customFormat="1" x14ac:dyDescent="0.2"/>
    <row r="444" s="44" customFormat="1" x14ac:dyDescent="0.2"/>
    <row r="445" s="44" customFormat="1" x14ac:dyDescent="0.2"/>
    <row r="446" s="44" customFormat="1" x14ac:dyDescent="0.2"/>
    <row r="447" s="44" customFormat="1" x14ac:dyDescent="0.2"/>
    <row r="448" s="44" customFormat="1" x14ac:dyDescent="0.2"/>
    <row r="449" s="44" customFormat="1" x14ac:dyDescent="0.2"/>
    <row r="450" s="44" customFormat="1" x14ac:dyDescent="0.2"/>
    <row r="451" s="44" customFormat="1" x14ac:dyDescent="0.2"/>
    <row r="452" s="44" customFormat="1" x14ac:dyDescent="0.2"/>
    <row r="453" s="44" customFormat="1" x14ac:dyDescent="0.2"/>
    <row r="454" s="44" customFormat="1" x14ac:dyDescent="0.2"/>
    <row r="455" s="44" customFormat="1" x14ac:dyDescent="0.2"/>
    <row r="456" s="44" customFormat="1" x14ac:dyDescent="0.2"/>
    <row r="457" s="44" customFormat="1" x14ac:dyDescent="0.2"/>
    <row r="458" s="44" customFormat="1" x14ac:dyDescent="0.2"/>
    <row r="459" s="44" customFormat="1" x14ac:dyDescent="0.2"/>
    <row r="460" s="44" customFormat="1" x14ac:dyDescent="0.2"/>
    <row r="461" s="44" customFormat="1" x14ac:dyDescent="0.2"/>
    <row r="462" s="44" customFormat="1" x14ac:dyDescent="0.2"/>
    <row r="463" s="44" customFormat="1" x14ac:dyDescent="0.2"/>
    <row r="464" s="44" customFormat="1" x14ac:dyDescent="0.2"/>
    <row r="465" s="44" customFormat="1" x14ac:dyDescent="0.2"/>
    <row r="466" s="44" customFormat="1" x14ac:dyDescent="0.2"/>
    <row r="467" s="44" customFormat="1" x14ac:dyDescent="0.2"/>
    <row r="468" s="44" customFormat="1" x14ac:dyDescent="0.2"/>
    <row r="469" s="44" customFormat="1" x14ac:dyDescent="0.2"/>
    <row r="470" s="44" customFormat="1" x14ac:dyDescent="0.2"/>
    <row r="471" s="44" customFormat="1" x14ac:dyDescent="0.2"/>
    <row r="472" s="44" customFormat="1" x14ac:dyDescent="0.2"/>
    <row r="473" s="44" customFormat="1" x14ac:dyDescent="0.2"/>
    <row r="474" s="44" customFormat="1" x14ac:dyDescent="0.2"/>
    <row r="475" s="44" customFormat="1" x14ac:dyDescent="0.2"/>
    <row r="476" s="44" customFormat="1" x14ac:dyDescent="0.2"/>
    <row r="477" s="44" customFormat="1" x14ac:dyDescent="0.2"/>
    <row r="478" s="44" customFormat="1" x14ac:dyDescent="0.2"/>
    <row r="479" s="44" customFormat="1" x14ac:dyDescent="0.2"/>
    <row r="480" s="44" customFormat="1" x14ac:dyDescent="0.2"/>
    <row r="481" s="44" customFormat="1" x14ac:dyDescent="0.2"/>
    <row r="482" s="44" customFormat="1" x14ac:dyDescent="0.2"/>
    <row r="483" s="44" customFormat="1" x14ac:dyDescent="0.2"/>
    <row r="484" s="44" customFormat="1" x14ac:dyDescent="0.2"/>
    <row r="485" s="44" customFormat="1" x14ac:dyDescent="0.2"/>
    <row r="486" s="44" customFormat="1" x14ac:dyDescent="0.2"/>
    <row r="487" s="44" customFormat="1" x14ac:dyDescent="0.2"/>
    <row r="488" s="44" customFormat="1" x14ac:dyDescent="0.2"/>
    <row r="489" s="44" customFormat="1" x14ac:dyDescent="0.2"/>
    <row r="490" s="44" customFormat="1" x14ac:dyDescent="0.2"/>
    <row r="491" s="44" customFormat="1" x14ac:dyDescent="0.2"/>
    <row r="492" s="44" customFormat="1" x14ac:dyDescent="0.2"/>
    <row r="493" s="44" customFormat="1" x14ac:dyDescent="0.2"/>
    <row r="494" s="44" customFormat="1" x14ac:dyDescent="0.2"/>
    <row r="495" s="44" customFormat="1" x14ac:dyDescent="0.2"/>
    <row r="496" s="44" customFormat="1" x14ac:dyDescent="0.2"/>
    <row r="497" s="44" customFormat="1" x14ac:dyDescent="0.2"/>
    <row r="498" s="44" customFormat="1" x14ac:dyDescent="0.2"/>
    <row r="499" s="44" customFormat="1" x14ac:dyDescent="0.2"/>
    <row r="500" s="44" customFormat="1" x14ac:dyDescent="0.2"/>
    <row r="501" s="44" customFormat="1" x14ac:dyDescent="0.2"/>
    <row r="502" s="44" customFormat="1" x14ac:dyDescent="0.2"/>
    <row r="503" s="44" customFormat="1" x14ac:dyDescent="0.2"/>
    <row r="504" s="44" customFormat="1" x14ac:dyDescent="0.2"/>
    <row r="505" s="44" customFormat="1" x14ac:dyDescent="0.2"/>
    <row r="506" s="44" customFormat="1" x14ac:dyDescent="0.2"/>
    <row r="507" s="44" customFormat="1" x14ac:dyDescent="0.2"/>
    <row r="508" s="44" customFormat="1" x14ac:dyDescent="0.2"/>
    <row r="509" s="44" customFormat="1" x14ac:dyDescent="0.2"/>
    <row r="510" s="44" customFormat="1" x14ac:dyDescent="0.2"/>
    <row r="511" s="44" customFormat="1" x14ac:dyDescent="0.2"/>
    <row r="512" s="44" customFormat="1" x14ac:dyDescent="0.2"/>
    <row r="513" s="44" customFormat="1" x14ac:dyDescent="0.2"/>
    <row r="514" s="44" customFormat="1" x14ac:dyDescent="0.2"/>
    <row r="515" s="44" customFormat="1" x14ac:dyDescent="0.2"/>
    <row r="516" s="44" customFormat="1" x14ac:dyDescent="0.2"/>
    <row r="517" s="44" customFormat="1" x14ac:dyDescent="0.2"/>
    <row r="518" s="44" customFormat="1" x14ac:dyDescent="0.2"/>
    <row r="519" s="44" customFormat="1" x14ac:dyDescent="0.2"/>
    <row r="520" s="44" customFormat="1" x14ac:dyDescent="0.2"/>
    <row r="521" s="44" customFormat="1" x14ac:dyDescent="0.2"/>
    <row r="522" s="44" customFormat="1" x14ac:dyDescent="0.2"/>
    <row r="523" s="44" customFormat="1" x14ac:dyDescent="0.2"/>
    <row r="524" s="44" customFormat="1" x14ac:dyDescent="0.2"/>
    <row r="525" s="44" customFormat="1" x14ac:dyDescent="0.2"/>
    <row r="526" s="44" customFormat="1" x14ac:dyDescent="0.2"/>
    <row r="527" s="44" customFormat="1" x14ac:dyDescent="0.2"/>
    <row r="528" s="44" customFormat="1" x14ac:dyDescent="0.2"/>
    <row r="529" s="44" customFormat="1" x14ac:dyDescent="0.2"/>
    <row r="530" s="44" customFormat="1" x14ac:dyDescent="0.2"/>
    <row r="531" s="44" customFormat="1" x14ac:dyDescent="0.2"/>
    <row r="532" s="44" customFormat="1" x14ac:dyDescent="0.2"/>
    <row r="533" s="44" customFormat="1" x14ac:dyDescent="0.2"/>
    <row r="534" s="44" customFormat="1" x14ac:dyDescent="0.2"/>
    <row r="535" s="44" customFormat="1" x14ac:dyDescent="0.2"/>
    <row r="536" s="44" customFormat="1" x14ac:dyDescent="0.2"/>
    <row r="537" s="44" customFormat="1" x14ac:dyDescent="0.2"/>
    <row r="538" s="44" customFormat="1" x14ac:dyDescent="0.2"/>
    <row r="539" s="44" customFormat="1" x14ac:dyDescent="0.2"/>
    <row r="540" s="44" customFormat="1" x14ac:dyDescent="0.2"/>
    <row r="541" s="44" customFormat="1" x14ac:dyDescent="0.2"/>
    <row r="542" s="44" customFormat="1" x14ac:dyDescent="0.2"/>
    <row r="543" s="44" customFormat="1" x14ac:dyDescent="0.2"/>
    <row r="544" s="44" customFormat="1" x14ac:dyDescent="0.2"/>
    <row r="545" s="44" customFormat="1" x14ac:dyDescent="0.2"/>
    <row r="546" s="44" customFormat="1" x14ac:dyDescent="0.2"/>
    <row r="547" s="44" customFormat="1" x14ac:dyDescent="0.2"/>
    <row r="548" s="44" customFormat="1" x14ac:dyDescent="0.2"/>
    <row r="549" s="44" customFormat="1" x14ac:dyDescent="0.2"/>
    <row r="550" s="44" customFormat="1" x14ac:dyDescent="0.2"/>
    <row r="551" s="44" customFormat="1" x14ac:dyDescent="0.2"/>
    <row r="552" s="44" customFormat="1" x14ac:dyDescent="0.2"/>
    <row r="553" s="44" customFormat="1" x14ac:dyDescent="0.2"/>
    <row r="554" s="44" customFormat="1" x14ac:dyDescent="0.2"/>
    <row r="555" s="44" customFormat="1" x14ac:dyDescent="0.2"/>
    <row r="556" s="44" customFormat="1" x14ac:dyDescent="0.2"/>
    <row r="557" s="44" customFormat="1" x14ac:dyDescent="0.2"/>
    <row r="558" s="44" customFormat="1" x14ac:dyDescent="0.2"/>
    <row r="559" s="44" customFormat="1" x14ac:dyDescent="0.2"/>
    <row r="560" s="44" customFormat="1" x14ac:dyDescent="0.2"/>
    <row r="561" s="44" customFormat="1" x14ac:dyDescent="0.2"/>
    <row r="562" s="44" customFormat="1" x14ac:dyDescent="0.2"/>
    <row r="563" s="44" customFormat="1" x14ac:dyDescent="0.2"/>
    <row r="564" s="44" customFormat="1" x14ac:dyDescent="0.2"/>
    <row r="565" s="44" customFormat="1" x14ac:dyDescent="0.2"/>
    <row r="566" s="44" customFormat="1" x14ac:dyDescent="0.2"/>
    <row r="567" s="44" customFormat="1" x14ac:dyDescent="0.2"/>
    <row r="568" s="44" customFormat="1" x14ac:dyDescent="0.2"/>
    <row r="569" s="44" customFormat="1" x14ac:dyDescent="0.2"/>
    <row r="570" s="44" customFormat="1" x14ac:dyDescent="0.2"/>
    <row r="571" s="44" customFormat="1" x14ac:dyDescent="0.2"/>
    <row r="572" s="44" customFormat="1" x14ac:dyDescent="0.2"/>
    <row r="573" s="44" customFormat="1" x14ac:dyDescent="0.2"/>
    <row r="574" s="44" customFormat="1" x14ac:dyDescent="0.2"/>
    <row r="575" s="44" customFormat="1" x14ac:dyDescent="0.2"/>
    <row r="576" s="44" customFormat="1" x14ac:dyDescent="0.2"/>
    <row r="577" s="44" customFormat="1" x14ac:dyDescent="0.2"/>
    <row r="578" s="44" customFormat="1" x14ac:dyDescent="0.2"/>
    <row r="579" s="44" customFormat="1" x14ac:dyDescent="0.2"/>
    <row r="580" s="44" customFormat="1" x14ac:dyDescent="0.2"/>
    <row r="581" s="44" customFormat="1" x14ac:dyDescent="0.2"/>
    <row r="582" s="44" customFormat="1" x14ac:dyDescent="0.2"/>
    <row r="583" s="44" customFormat="1" x14ac:dyDescent="0.2"/>
    <row r="584" s="44" customFormat="1" x14ac:dyDescent="0.2"/>
    <row r="585" s="44" customFormat="1" x14ac:dyDescent="0.2"/>
    <row r="586" s="44" customFormat="1" x14ac:dyDescent="0.2"/>
    <row r="587" s="44" customFormat="1" x14ac:dyDescent="0.2"/>
    <row r="588" s="44" customFormat="1" x14ac:dyDescent="0.2"/>
    <row r="589" s="44" customFormat="1" x14ac:dyDescent="0.2"/>
    <row r="590" s="44" customFormat="1" x14ac:dyDescent="0.2"/>
    <row r="591" s="44" customFormat="1" x14ac:dyDescent="0.2"/>
    <row r="592" s="44" customFormat="1" x14ac:dyDescent="0.2"/>
    <row r="593" s="44" customFormat="1" x14ac:dyDescent="0.2"/>
    <row r="594" s="44" customFormat="1" x14ac:dyDescent="0.2"/>
    <row r="595" s="44" customFormat="1" x14ac:dyDescent="0.2"/>
    <row r="596" s="44" customFormat="1" x14ac:dyDescent="0.2"/>
    <row r="597" s="44" customFormat="1" x14ac:dyDescent="0.2"/>
    <row r="598" s="44" customFormat="1" x14ac:dyDescent="0.2"/>
    <row r="599" s="44" customFormat="1" x14ac:dyDescent="0.2"/>
    <row r="600" s="44" customFormat="1" x14ac:dyDescent="0.2"/>
    <row r="601" s="44" customFormat="1" x14ac:dyDescent="0.2"/>
    <row r="602" s="44" customFormat="1" x14ac:dyDescent="0.2"/>
    <row r="603" s="44" customFormat="1" x14ac:dyDescent="0.2"/>
    <row r="604" s="44" customFormat="1" x14ac:dyDescent="0.2"/>
    <row r="605" s="44" customFormat="1" x14ac:dyDescent="0.2"/>
    <row r="606" s="44" customFormat="1" x14ac:dyDescent="0.2"/>
    <row r="607" s="44" customFormat="1" x14ac:dyDescent="0.2"/>
    <row r="608" s="44" customFormat="1" x14ac:dyDescent="0.2"/>
    <row r="609" s="44" customFormat="1" x14ac:dyDescent="0.2"/>
    <row r="610" s="44" customFormat="1" x14ac:dyDescent="0.2"/>
    <row r="611" s="44" customFormat="1" x14ac:dyDescent="0.2"/>
    <row r="612" s="44" customFormat="1" x14ac:dyDescent="0.2"/>
    <row r="613" s="44" customFormat="1" x14ac:dyDescent="0.2"/>
    <row r="614" s="44" customFormat="1" x14ac:dyDescent="0.2"/>
    <row r="615" s="44" customFormat="1" x14ac:dyDescent="0.2"/>
    <row r="616" s="44" customFormat="1" x14ac:dyDescent="0.2"/>
    <row r="617" s="44" customFormat="1" x14ac:dyDescent="0.2"/>
    <row r="618" s="44" customFormat="1" x14ac:dyDescent="0.2"/>
    <row r="619" s="44" customFormat="1" x14ac:dyDescent="0.2"/>
    <row r="620" s="44" customFormat="1" x14ac:dyDescent="0.2"/>
    <row r="621" s="44" customFormat="1" x14ac:dyDescent="0.2"/>
    <row r="622" s="44" customFormat="1" x14ac:dyDescent="0.2"/>
    <row r="623" s="44" customFormat="1" x14ac:dyDescent="0.2"/>
    <row r="624" s="44" customFormat="1" x14ac:dyDescent="0.2"/>
    <row r="625" s="44" customFormat="1" x14ac:dyDescent="0.2"/>
    <row r="626" s="44" customFormat="1" x14ac:dyDescent="0.2"/>
    <row r="627" s="44" customFormat="1" x14ac:dyDescent="0.2"/>
    <row r="628" s="44" customFormat="1" x14ac:dyDescent="0.2"/>
    <row r="629" s="44" customFormat="1" x14ac:dyDescent="0.2"/>
    <row r="630" s="44" customFormat="1" x14ac:dyDescent="0.2"/>
    <row r="631" s="44" customFormat="1" x14ac:dyDescent="0.2"/>
    <row r="632" s="44" customFormat="1" x14ac:dyDescent="0.2"/>
    <row r="633" s="44" customFormat="1" x14ac:dyDescent="0.2"/>
    <row r="634" s="44" customFormat="1" x14ac:dyDescent="0.2"/>
    <row r="635" s="44" customFormat="1" x14ac:dyDescent="0.2"/>
    <row r="636" s="44" customFormat="1" x14ac:dyDescent="0.2"/>
    <row r="637" s="44" customFormat="1" x14ac:dyDescent="0.2"/>
    <row r="638" s="44" customFormat="1" x14ac:dyDescent="0.2"/>
    <row r="639" s="44" customFormat="1" x14ac:dyDescent="0.2"/>
    <row r="640" s="44" customFormat="1" x14ac:dyDescent="0.2"/>
    <row r="641" s="44" customFormat="1" x14ac:dyDescent="0.2"/>
    <row r="642" s="44" customFormat="1" x14ac:dyDescent="0.2"/>
    <row r="643" s="44" customFormat="1" x14ac:dyDescent="0.2"/>
    <row r="644" s="44" customFormat="1" x14ac:dyDescent="0.2"/>
    <row r="645" s="44" customFormat="1" x14ac:dyDescent="0.2"/>
    <row r="646" s="44" customFormat="1" x14ac:dyDescent="0.2"/>
    <row r="647" s="44" customFormat="1" x14ac:dyDescent="0.2"/>
    <row r="648" s="44" customFormat="1" x14ac:dyDescent="0.2"/>
    <row r="649" s="44" customFormat="1" x14ac:dyDescent="0.2"/>
    <row r="650" s="44" customFormat="1" x14ac:dyDescent="0.2"/>
    <row r="651" s="44" customFormat="1" x14ac:dyDescent="0.2"/>
    <row r="652" s="44" customFormat="1" x14ac:dyDescent="0.2"/>
    <row r="653" s="44" customFormat="1" x14ac:dyDescent="0.2"/>
    <row r="654" s="44" customFormat="1" x14ac:dyDescent="0.2"/>
    <row r="655" s="44" customFormat="1" x14ac:dyDescent="0.2"/>
    <row r="656" s="44" customFormat="1" x14ac:dyDescent="0.2"/>
    <row r="657" s="44" customFormat="1" x14ac:dyDescent="0.2"/>
    <row r="658" s="44" customFormat="1" x14ac:dyDescent="0.2"/>
    <row r="659" s="44" customFormat="1" x14ac:dyDescent="0.2"/>
    <row r="660" s="44" customFormat="1" x14ac:dyDescent="0.2"/>
    <row r="661" s="44" customFormat="1" x14ac:dyDescent="0.2"/>
    <row r="662" s="44" customFormat="1" x14ac:dyDescent="0.2"/>
    <row r="663" s="44" customFormat="1" x14ac:dyDescent="0.2"/>
    <row r="664" s="44" customFormat="1" x14ac:dyDescent="0.2"/>
    <row r="665" s="44" customFormat="1" x14ac:dyDescent="0.2"/>
    <row r="666" s="44" customFormat="1" x14ac:dyDescent="0.2"/>
    <row r="667" s="44" customFormat="1" x14ac:dyDescent="0.2"/>
    <row r="668" s="44" customFormat="1" x14ac:dyDescent="0.2"/>
    <row r="669" s="44" customFormat="1" x14ac:dyDescent="0.2"/>
    <row r="670" s="44" customFormat="1" x14ac:dyDescent="0.2"/>
    <row r="671" s="44" customFormat="1" x14ac:dyDescent="0.2"/>
    <row r="672" s="44" customFormat="1" x14ac:dyDescent="0.2"/>
    <row r="673" s="44" customFormat="1" x14ac:dyDescent="0.2"/>
    <row r="674" s="44" customFormat="1" x14ac:dyDescent="0.2"/>
    <row r="675" s="44" customFormat="1" x14ac:dyDescent="0.2"/>
    <row r="676" s="44" customFormat="1" x14ac:dyDescent="0.2"/>
    <row r="677" s="44" customFormat="1" x14ac:dyDescent="0.2"/>
    <row r="678" s="44" customFormat="1" x14ac:dyDescent="0.2"/>
    <row r="679" s="44" customFormat="1" x14ac:dyDescent="0.2"/>
    <row r="680" s="44" customFormat="1" x14ac:dyDescent="0.2"/>
    <row r="681" s="44" customFormat="1" x14ac:dyDescent="0.2"/>
    <row r="682" s="44" customFormat="1" x14ac:dyDescent="0.2"/>
    <row r="683" s="44" customFormat="1" x14ac:dyDescent="0.2"/>
    <row r="684" s="44" customFormat="1" x14ac:dyDescent="0.2"/>
    <row r="685" s="44" customFormat="1" x14ac:dyDescent="0.2"/>
    <row r="686" s="44" customFormat="1" x14ac:dyDescent="0.2"/>
    <row r="687" s="44" customFormat="1" x14ac:dyDescent="0.2"/>
    <row r="688" s="44" customFormat="1" x14ac:dyDescent="0.2"/>
    <row r="689" s="44" customFormat="1" x14ac:dyDescent="0.2"/>
    <row r="690" s="44" customFormat="1" x14ac:dyDescent="0.2"/>
    <row r="691" s="44" customFormat="1" x14ac:dyDescent="0.2"/>
    <row r="692" s="44" customFormat="1" x14ac:dyDescent="0.2"/>
    <row r="693" s="44" customFormat="1" x14ac:dyDescent="0.2"/>
    <row r="694" s="44" customFormat="1" x14ac:dyDescent="0.2"/>
    <row r="695" s="44" customFormat="1" x14ac:dyDescent="0.2"/>
    <row r="696" s="44" customFormat="1" x14ac:dyDescent="0.2"/>
    <row r="697" s="44" customFormat="1" x14ac:dyDescent="0.2"/>
    <row r="698" s="44" customFormat="1" x14ac:dyDescent="0.2"/>
    <row r="699" s="44" customFormat="1" x14ac:dyDescent="0.2"/>
    <row r="700" s="44" customFormat="1" x14ac:dyDescent="0.2"/>
    <row r="701" s="44" customFormat="1" x14ac:dyDescent="0.2"/>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2C65E-10C6-405E-9845-634BF22C8FE3}">
  <sheetPr>
    <tabColor theme="5" tint="-0.249977111117893"/>
    <pageSetUpPr fitToPage="1"/>
  </sheetPr>
  <dimension ref="A1:N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6384" width="9.125" style="17"/>
  </cols>
  <sheetData>
    <row r="1" spans="1:14" s="7" customFormat="1" ht="21" customHeight="1" x14ac:dyDescent="0.25">
      <c r="A1" s="1645" t="s">
        <v>1074</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866</v>
      </c>
    </row>
    <row r="3" spans="1:14" s="7" customFormat="1" ht="21" customHeight="1" x14ac:dyDescent="0.2">
      <c r="A3" s="1647" t="s">
        <v>968</v>
      </c>
      <c r="B3" s="1647"/>
      <c r="C3" s="1647"/>
      <c r="D3" s="1647"/>
      <c r="E3" s="1647"/>
      <c r="F3" s="1647"/>
      <c r="G3" s="1647"/>
      <c r="H3" s="1647"/>
      <c r="I3" s="1647"/>
      <c r="J3" s="1647"/>
      <c r="K3" s="1647"/>
    </row>
    <row r="4" spans="1:14" s="12" customFormat="1" x14ac:dyDescent="0.2">
      <c r="A4" s="34" t="s">
        <v>845</v>
      </c>
      <c r="B4" s="34"/>
      <c r="C4" s="1648"/>
      <c r="D4" s="1648"/>
      <c r="E4" s="1648"/>
      <c r="F4" s="1648"/>
      <c r="G4" s="1648"/>
      <c r="H4" s="1648"/>
      <c r="I4" s="1648"/>
      <c r="J4" s="23"/>
      <c r="K4" s="23" t="s">
        <v>1835</v>
      </c>
    </row>
    <row r="5" spans="1:14" s="38" customFormat="1" ht="22.9" customHeight="1" x14ac:dyDescent="0.2">
      <c r="A5" s="1676" t="s">
        <v>979</v>
      </c>
      <c r="B5" s="1678" t="s">
        <v>1169</v>
      </c>
      <c r="C5" s="1651" t="s">
        <v>938</v>
      </c>
      <c r="D5" s="1651"/>
      <c r="E5" s="1651"/>
      <c r="F5" s="1651"/>
      <c r="G5" s="1651"/>
      <c r="H5" s="1651"/>
      <c r="I5" s="1651"/>
      <c r="J5" s="1680" t="s">
        <v>1168</v>
      </c>
      <c r="K5" s="1676" t="s">
        <v>979</v>
      </c>
    </row>
    <row r="6" spans="1:14" s="9" customFormat="1" ht="27" customHeight="1" x14ac:dyDescent="0.2">
      <c r="A6" s="1677"/>
      <c r="B6" s="1679"/>
      <c r="C6" s="384" t="s">
        <v>5</v>
      </c>
      <c r="D6" s="385" t="s">
        <v>6</v>
      </c>
      <c r="E6" s="385" t="s">
        <v>7</v>
      </c>
      <c r="F6" s="385" t="s">
        <v>162</v>
      </c>
      <c r="G6" s="385" t="s">
        <v>9</v>
      </c>
      <c r="H6" s="385" t="s">
        <v>161</v>
      </c>
      <c r="I6" s="402" t="s">
        <v>1753</v>
      </c>
      <c r="J6" s="1681"/>
      <c r="K6" s="1677"/>
    </row>
    <row r="7" spans="1:14" s="12" customFormat="1" ht="17.649999999999999" customHeight="1" x14ac:dyDescent="0.2">
      <c r="A7" s="100"/>
      <c r="B7" s="457" t="s">
        <v>1220</v>
      </c>
      <c r="C7" s="102">
        <f t="shared" ref="C7:H7" si="0">SUM(C8:C16)</f>
        <v>13244</v>
      </c>
      <c r="D7" s="102">
        <f t="shared" si="0"/>
        <v>86180</v>
      </c>
      <c r="E7" s="102">
        <f t="shared" si="0"/>
        <v>292361</v>
      </c>
      <c r="F7" s="531">
        <f t="shared" si="0"/>
        <v>678744</v>
      </c>
      <c r="G7" s="532">
        <f t="shared" si="0"/>
        <v>817424</v>
      </c>
      <c r="H7" s="532">
        <f t="shared" si="0"/>
        <v>160059</v>
      </c>
      <c r="I7" s="532">
        <f>SUM(C7:H7)</f>
        <v>2048012</v>
      </c>
      <c r="J7" s="447" t="s">
        <v>883</v>
      </c>
      <c r="K7" s="455"/>
    </row>
    <row r="8" spans="1:14" s="12" customFormat="1" ht="17.649999999999999" customHeight="1" x14ac:dyDescent="0.2">
      <c r="A8" s="470">
        <v>1</v>
      </c>
      <c r="B8" s="471" t="s">
        <v>920</v>
      </c>
      <c r="C8" s="463">
        <f t="shared" ref="C8:G15" si="1">C18+C28</f>
        <v>1318</v>
      </c>
      <c r="D8" s="463">
        <f t="shared" si="1"/>
        <v>6107</v>
      </c>
      <c r="E8" s="463">
        <f t="shared" si="1"/>
        <v>13096</v>
      </c>
      <c r="F8" s="463">
        <f t="shared" si="1"/>
        <v>20862</v>
      </c>
      <c r="G8" s="463">
        <f t="shared" si="1"/>
        <v>14718</v>
      </c>
      <c r="H8" s="463">
        <f>H18+H28</f>
        <v>2798</v>
      </c>
      <c r="I8" s="485">
        <f>SUM(C8:H8)</f>
        <v>58899</v>
      </c>
      <c r="J8" s="466" t="s">
        <v>234</v>
      </c>
      <c r="K8" s="467">
        <v>1</v>
      </c>
    </row>
    <row r="9" spans="1:14" s="12" customFormat="1" ht="17.649999999999999" customHeight="1" x14ac:dyDescent="0.2">
      <c r="A9" s="472">
        <v>2</v>
      </c>
      <c r="B9" s="473" t="s">
        <v>921</v>
      </c>
      <c r="C9" s="464">
        <f t="shared" si="1"/>
        <v>2630</v>
      </c>
      <c r="D9" s="464">
        <f t="shared" si="1"/>
        <v>15690</v>
      </c>
      <c r="E9" s="464">
        <f t="shared" si="1"/>
        <v>45987</v>
      </c>
      <c r="F9" s="464">
        <f t="shared" si="1"/>
        <v>95360</v>
      </c>
      <c r="G9" s="464">
        <f t="shared" si="1"/>
        <v>98979</v>
      </c>
      <c r="H9" s="464">
        <f t="shared" ref="H9:H15" si="2">H19+H29</f>
        <v>7087</v>
      </c>
      <c r="I9" s="222">
        <f t="shared" ref="I9:I35" si="3">SUM(C9:H9)</f>
        <v>265733</v>
      </c>
      <c r="J9" s="468" t="s">
        <v>235</v>
      </c>
      <c r="K9" s="469">
        <v>2</v>
      </c>
    </row>
    <row r="10" spans="1:14" s="12" customFormat="1" ht="17.649999999999999" customHeight="1" x14ac:dyDescent="0.2">
      <c r="A10" s="470">
        <v>3</v>
      </c>
      <c r="B10" s="471" t="s">
        <v>922</v>
      </c>
      <c r="C10" s="463">
        <f>C20+C30</f>
        <v>1576</v>
      </c>
      <c r="D10" s="463">
        <f t="shared" si="1"/>
        <v>9259</v>
      </c>
      <c r="E10" s="463">
        <f t="shared" si="1"/>
        <v>29952</v>
      </c>
      <c r="F10" s="463">
        <f t="shared" si="1"/>
        <v>62867</v>
      </c>
      <c r="G10" s="463">
        <f t="shared" si="1"/>
        <v>73651</v>
      </c>
      <c r="H10" s="463">
        <f t="shared" si="2"/>
        <v>9676</v>
      </c>
      <c r="I10" s="485">
        <f t="shared" si="3"/>
        <v>186981</v>
      </c>
      <c r="J10" s="466" t="s">
        <v>236</v>
      </c>
      <c r="K10" s="467">
        <v>3</v>
      </c>
    </row>
    <row r="11" spans="1:14" s="12" customFormat="1" ht="17.649999999999999" customHeight="1" x14ac:dyDescent="0.2">
      <c r="A11" s="472">
        <v>4</v>
      </c>
      <c r="B11" s="473" t="s">
        <v>923</v>
      </c>
      <c r="C11" s="464">
        <f t="shared" si="1"/>
        <v>1047</v>
      </c>
      <c r="D11" s="464">
        <f t="shared" si="1"/>
        <v>6124</v>
      </c>
      <c r="E11" s="464">
        <f t="shared" si="1"/>
        <v>18309</v>
      </c>
      <c r="F11" s="464">
        <f t="shared" si="1"/>
        <v>41587</v>
      </c>
      <c r="G11" s="464">
        <f t="shared" si="1"/>
        <v>51880</v>
      </c>
      <c r="H11" s="464">
        <f t="shared" si="2"/>
        <v>13522</v>
      </c>
      <c r="I11" s="222">
        <f t="shared" si="3"/>
        <v>132469</v>
      </c>
      <c r="J11" s="468" t="s">
        <v>237</v>
      </c>
      <c r="K11" s="469">
        <v>4</v>
      </c>
    </row>
    <row r="12" spans="1:14" s="12" customFormat="1" ht="17.649999999999999" customHeight="1" x14ac:dyDescent="0.2">
      <c r="A12" s="470">
        <v>5</v>
      </c>
      <c r="B12" s="471" t="s">
        <v>924</v>
      </c>
      <c r="C12" s="463">
        <f t="shared" si="1"/>
        <v>760</v>
      </c>
      <c r="D12" s="463">
        <f t="shared" si="1"/>
        <v>5675</v>
      </c>
      <c r="E12" s="463">
        <f t="shared" si="1"/>
        <v>17755</v>
      </c>
      <c r="F12" s="463">
        <f t="shared" si="1"/>
        <v>47031</v>
      </c>
      <c r="G12" s="463">
        <f>G22+G32</f>
        <v>79216</v>
      </c>
      <c r="H12" s="463">
        <f t="shared" si="2"/>
        <v>16912</v>
      </c>
      <c r="I12" s="485">
        <f t="shared" si="3"/>
        <v>167349</v>
      </c>
      <c r="J12" s="466" t="s">
        <v>238</v>
      </c>
      <c r="K12" s="467">
        <v>5</v>
      </c>
    </row>
    <row r="13" spans="1:14" s="12" customFormat="1" ht="17.649999999999999" customHeight="1" x14ac:dyDescent="0.2">
      <c r="A13" s="472">
        <v>6</v>
      </c>
      <c r="B13" s="473" t="s">
        <v>925</v>
      </c>
      <c r="C13" s="464">
        <f>C23+C33</f>
        <v>191</v>
      </c>
      <c r="D13" s="464">
        <f>D23+D33</f>
        <v>927</v>
      </c>
      <c r="E13" s="464">
        <f>E23+E33</f>
        <v>3088</v>
      </c>
      <c r="F13" s="464">
        <f>F23+F33</f>
        <v>7217</v>
      </c>
      <c r="G13" s="464">
        <f>G23+G33</f>
        <v>10887</v>
      </c>
      <c r="H13" s="464">
        <f>H23+H33</f>
        <v>2794</v>
      </c>
      <c r="I13" s="222">
        <f t="shared" si="3"/>
        <v>25104</v>
      </c>
      <c r="J13" s="468" t="s">
        <v>1200</v>
      </c>
      <c r="K13" s="469">
        <v>6</v>
      </c>
    </row>
    <row r="14" spans="1:14" s="12" customFormat="1" ht="17.649999999999999" customHeight="1" x14ac:dyDescent="0.2">
      <c r="A14" s="470">
        <v>7</v>
      </c>
      <c r="B14" s="471" t="s">
        <v>926</v>
      </c>
      <c r="C14" s="463">
        <f t="shared" si="1"/>
        <v>2330</v>
      </c>
      <c r="D14" s="463">
        <f t="shared" si="1"/>
        <v>18875</v>
      </c>
      <c r="E14" s="463">
        <f t="shared" si="1"/>
        <v>80922</v>
      </c>
      <c r="F14" s="463">
        <f t="shared" si="1"/>
        <v>202685</v>
      </c>
      <c r="G14" s="463">
        <f t="shared" si="1"/>
        <v>242031</v>
      </c>
      <c r="H14" s="463">
        <f t="shared" si="2"/>
        <v>49604</v>
      </c>
      <c r="I14" s="485">
        <f t="shared" si="3"/>
        <v>596447</v>
      </c>
      <c r="J14" s="466" t="s">
        <v>1476</v>
      </c>
      <c r="K14" s="467">
        <v>7</v>
      </c>
    </row>
    <row r="15" spans="1:14" s="12" customFormat="1" ht="17.649999999999999" customHeight="1" x14ac:dyDescent="0.2">
      <c r="A15" s="472">
        <v>8</v>
      </c>
      <c r="B15" s="473" t="s">
        <v>927</v>
      </c>
      <c r="C15" s="464">
        <f t="shared" si="1"/>
        <v>1547</v>
      </c>
      <c r="D15" s="464">
        <f t="shared" si="1"/>
        <v>11149</v>
      </c>
      <c r="E15" s="464">
        <f t="shared" si="1"/>
        <v>37459</v>
      </c>
      <c r="F15" s="464">
        <f t="shared" si="1"/>
        <v>78692</v>
      </c>
      <c r="G15" s="464">
        <f t="shared" si="1"/>
        <v>79298</v>
      </c>
      <c r="H15" s="464">
        <f t="shared" si="2"/>
        <v>14125</v>
      </c>
      <c r="I15" s="222">
        <f t="shared" si="3"/>
        <v>222270</v>
      </c>
      <c r="J15" s="468" t="s">
        <v>1187</v>
      </c>
      <c r="K15" s="469">
        <v>8</v>
      </c>
    </row>
    <row r="16" spans="1:14" s="12" customFormat="1" ht="17.649999999999999" customHeight="1" x14ac:dyDescent="0.2">
      <c r="A16" s="470">
        <v>9</v>
      </c>
      <c r="B16" s="471" t="s">
        <v>928</v>
      </c>
      <c r="C16" s="465">
        <f t="shared" ref="C16:H16" si="4">C26+C36</f>
        <v>1845</v>
      </c>
      <c r="D16" s="465">
        <f t="shared" si="4"/>
        <v>12374</v>
      </c>
      <c r="E16" s="465">
        <f t="shared" si="4"/>
        <v>45793</v>
      </c>
      <c r="F16" s="465">
        <f t="shared" si="4"/>
        <v>122443</v>
      </c>
      <c r="G16" s="465">
        <f t="shared" si="4"/>
        <v>166764</v>
      </c>
      <c r="H16" s="465">
        <f t="shared" si="4"/>
        <v>43541</v>
      </c>
      <c r="I16" s="485">
        <f t="shared" si="3"/>
        <v>392760</v>
      </c>
      <c r="J16" s="466" t="s">
        <v>239</v>
      </c>
      <c r="K16" s="467">
        <v>9</v>
      </c>
    </row>
    <row r="17" spans="1:11" s="12" customFormat="1" ht="17.649999999999999" customHeight="1" x14ac:dyDescent="0.2">
      <c r="A17" s="167"/>
      <c r="B17" s="458" t="s">
        <v>1467</v>
      </c>
      <c r="C17" s="104">
        <f t="shared" ref="C17:H17" si="5">SUM(C18:C26)</f>
        <v>11687</v>
      </c>
      <c r="D17" s="104">
        <f t="shared" si="5"/>
        <v>75181</v>
      </c>
      <c r="E17" s="104">
        <f t="shared" si="5"/>
        <v>246837</v>
      </c>
      <c r="F17" s="211">
        <f t="shared" si="5"/>
        <v>560432</v>
      </c>
      <c r="G17" s="533">
        <f t="shared" si="5"/>
        <v>674526</v>
      </c>
      <c r="H17" s="533">
        <f t="shared" si="5"/>
        <v>144237</v>
      </c>
      <c r="I17" s="533">
        <f t="shared" si="3"/>
        <v>1712900</v>
      </c>
      <c r="J17" s="446" t="s">
        <v>13</v>
      </c>
      <c r="K17" s="459"/>
    </row>
    <row r="18" spans="1:11" s="12" customFormat="1" ht="17.649999999999999" customHeight="1" x14ac:dyDescent="0.2">
      <c r="A18" s="432">
        <v>1</v>
      </c>
      <c r="B18" s="433" t="s">
        <v>920</v>
      </c>
      <c r="C18" s="343">
        <v>1271</v>
      </c>
      <c r="D18" s="343">
        <v>5666</v>
      </c>
      <c r="E18" s="343">
        <v>11564</v>
      </c>
      <c r="F18" s="343">
        <v>17580</v>
      </c>
      <c r="G18" s="343">
        <v>12029</v>
      </c>
      <c r="H18" s="343">
        <v>2071</v>
      </c>
      <c r="I18" s="485">
        <f t="shared" si="3"/>
        <v>50181</v>
      </c>
      <c r="J18" s="435" t="s">
        <v>234</v>
      </c>
      <c r="K18" s="436">
        <v>1</v>
      </c>
    </row>
    <row r="19" spans="1:11" s="12" customFormat="1" ht="17.649999999999999" customHeight="1" x14ac:dyDescent="0.2">
      <c r="A19" s="346">
        <v>2</v>
      </c>
      <c r="B19" s="347" t="s">
        <v>921</v>
      </c>
      <c r="C19" s="233">
        <v>2186</v>
      </c>
      <c r="D19" s="233">
        <v>12237</v>
      </c>
      <c r="E19" s="233">
        <v>31840</v>
      </c>
      <c r="F19" s="233">
        <v>62814</v>
      </c>
      <c r="G19" s="233">
        <v>61360</v>
      </c>
      <c r="H19" s="233">
        <v>4261</v>
      </c>
      <c r="I19" s="222">
        <f t="shared" si="3"/>
        <v>174698</v>
      </c>
      <c r="J19" s="350" t="s">
        <v>235</v>
      </c>
      <c r="K19" s="351">
        <v>2</v>
      </c>
    </row>
    <row r="20" spans="1:11" s="12" customFormat="1" ht="17.649999999999999" customHeight="1" x14ac:dyDescent="0.2">
      <c r="A20" s="432">
        <v>3</v>
      </c>
      <c r="B20" s="433" t="s">
        <v>922</v>
      </c>
      <c r="C20" s="343">
        <v>1474</v>
      </c>
      <c r="D20" s="343">
        <v>8271</v>
      </c>
      <c r="E20" s="343">
        <v>26008</v>
      </c>
      <c r="F20" s="343">
        <v>52687</v>
      </c>
      <c r="G20" s="343">
        <v>60460</v>
      </c>
      <c r="H20" s="343">
        <v>7714</v>
      </c>
      <c r="I20" s="485">
        <f>SUM(C20:H20)</f>
        <v>156614</v>
      </c>
      <c r="J20" s="435" t="s">
        <v>236</v>
      </c>
      <c r="K20" s="436">
        <v>3</v>
      </c>
    </row>
    <row r="21" spans="1:11" s="12" customFormat="1" ht="17.649999999999999" customHeight="1" x14ac:dyDescent="0.2">
      <c r="A21" s="346">
        <v>4</v>
      </c>
      <c r="B21" s="347" t="s">
        <v>923</v>
      </c>
      <c r="C21" s="233">
        <v>917</v>
      </c>
      <c r="D21" s="233">
        <v>5055</v>
      </c>
      <c r="E21" s="233">
        <v>13666</v>
      </c>
      <c r="F21" s="233">
        <v>28122</v>
      </c>
      <c r="G21" s="233">
        <v>35670</v>
      </c>
      <c r="H21" s="233">
        <v>11293</v>
      </c>
      <c r="I21" s="222">
        <f t="shared" si="3"/>
        <v>94723</v>
      </c>
      <c r="J21" s="350" t="s">
        <v>237</v>
      </c>
      <c r="K21" s="351">
        <v>4</v>
      </c>
    </row>
    <row r="22" spans="1:11" s="12" customFormat="1" ht="17.649999999999999" customHeight="1" x14ac:dyDescent="0.2">
      <c r="A22" s="432">
        <v>5</v>
      </c>
      <c r="B22" s="433" t="s">
        <v>924</v>
      </c>
      <c r="C22" s="343">
        <v>582</v>
      </c>
      <c r="D22" s="343">
        <v>4722</v>
      </c>
      <c r="E22" s="343">
        <v>13750</v>
      </c>
      <c r="F22" s="343">
        <v>34424</v>
      </c>
      <c r="G22" s="343">
        <v>55927</v>
      </c>
      <c r="H22" s="343">
        <v>14165</v>
      </c>
      <c r="I22" s="485">
        <f t="shared" si="3"/>
        <v>123570</v>
      </c>
      <c r="J22" s="435" t="s">
        <v>238</v>
      </c>
      <c r="K22" s="436">
        <v>5</v>
      </c>
    </row>
    <row r="23" spans="1:11" s="12" customFormat="1" ht="17.649999999999999" customHeight="1" x14ac:dyDescent="0.2">
      <c r="A23" s="346">
        <v>6</v>
      </c>
      <c r="B23" s="347" t="s">
        <v>925</v>
      </c>
      <c r="C23" s="233">
        <v>191</v>
      </c>
      <c r="D23" s="233">
        <v>921</v>
      </c>
      <c r="E23" s="233">
        <v>3076</v>
      </c>
      <c r="F23" s="233">
        <v>7177</v>
      </c>
      <c r="G23" s="233">
        <v>10831</v>
      </c>
      <c r="H23" s="233">
        <v>2789</v>
      </c>
      <c r="I23" s="222">
        <f t="shared" si="3"/>
        <v>24985</v>
      </c>
      <c r="J23" s="350" t="s">
        <v>1200</v>
      </c>
      <c r="K23" s="351">
        <v>6</v>
      </c>
    </row>
    <row r="24" spans="1:11" s="12" customFormat="1" ht="17.649999999999999" customHeight="1" x14ac:dyDescent="0.2">
      <c r="A24" s="432">
        <v>7</v>
      </c>
      <c r="B24" s="433" t="s">
        <v>926</v>
      </c>
      <c r="C24" s="343">
        <v>2232</v>
      </c>
      <c r="D24" s="343">
        <v>18710</v>
      </c>
      <c r="E24" s="343">
        <v>80509</v>
      </c>
      <c r="F24" s="343">
        <v>201646</v>
      </c>
      <c r="G24" s="343">
        <v>240583</v>
      </c>
      <c r="H24" s="343">
        <v>48797</v>
      </c>
      <c r="I24" s="485">
        <f t="shared" si="3"/>
        <v>592477</v>
      </c>
      <c r="J24" s="435" t="s">
        <v>1476</v>
      </c>
      <c r="K24" s="436">
        <v>7</v>
      </c>
    </row>
    <row r="25" spans="1:11" s="12" customFormat="1" ht="17.649999999999999" customHeight="1" x14ac:dyDescent="0.2">
      <c r="A25" s="346">
        <v>8</v>
      </c>
      <c r="B25" s="347" t="s">
        <v>927</v>
      </c>
      <c r="C25" s="233">
        <v>1542</v>
      </c>
      <c r="D25" s="233">
        <v>11122</v>
      </c>
      <c r="E25" s="233">
        <v>37315</v>
      </c>
      <c r="F25" s="233">
        <v>78336</v>
      </c>
      <c r="G25" s="233">
        <v>78935</v>
      </c>
      <c r="H25" s="233">
        <v>14101</v>
      </c>
      <c r="I25" s="222">
        <f t="shared" si="3"/>
        <v>221351</v>
      </c>
      <c r="J25" s="350" t="s">
        <v>1187</v>
      </c>
      <c r="K25" s="351">
        <v>8</v>
      </c>
    </row>
    <row r="26" spans="1:11" s="12" customFormat="1" ht="17.649999999999999" customHeight="1" x14ac:dyDescent="0.2">
      <c r="A26" s="432">
        <v>9</v>
      </c>
      <c r="B26" s="433" t="s">
        <v>928</v>
      </c>
      <c r="C26" s="460">
        <v>1292</v>
      </c>
      <c r="D26" s="460">
        <v>8477</v>
      </c>
      <c r="E26" s="460">
        <v>29109</v>
      </c>
      <c r="F26" s="460">
        <v>77646</v>
      </c>
      <c r="G26" s="460">
        <v>118731</v>
      </c>
      <c r="H26" s="460">
        <v>39046</v>
      </c>
      <c r="I26" s="485">
        <f t="shared" si="3"/>
        <v>274301</v>
      </c>
      <c r="J26" s="435" t="s">
        <v>239</v>
      </c>
      <c r="K26" s="436">
        <v>9</v>
      </c>
    </row>
    <row r="27" spans="1:11" s="12" customFormat="1" ht="17.649999999999999" customHeight="1" x14ac:dyDescent="0.2">
      <c r="A27" s="167"/>
      <c r="B27" s="458" t="s">
        <v>1471</v>
      </c>
      <c r="C27" s="104">
        <f t="shared" ref="C27:H27" si="6">SUM(C28:C36)</f>
        <v>1557</v>
      </c>
      <c r="D27" s="104">
        <f t="shared" si="6"/>
        <v>10999</v>
      </c>
      <c r="E27" s="104">
        <f t="shared" si="6"/>
        <v>45524</v>
      </c>
      <c r="F27" s="211">
        <f t="shared" si="6"/>
        <v>118312</v>
      </c>
      <c r="G27" s="533">
        <f t="shared" si="6"/>
        <v>142898</v>
      </c>
      <c r="H27" s="533">
        <f t="shared" si="6"/>
        <v>15822</v>
      </c>
      <c r="I27" s="533">
        <f t="shared" si="3"/>
        <v>335112</v>
      </c>
      <c r="J27" s="446" t="s">
        <v>14</v>
      </c>
      <c r="K27" s="459"/>
    </row>
    <row r="28" spans="1:11" s="12" customFormat="1" ht="17.649999999999999" customHeight="1" x14ac:dyDescent="0.2">
      <c r="A28" s="432">
        <v>1</v>
      </c>
      <c r="B28" s="433" t="s">
        <v>920</v>
      </c>
      <c r="C28" s="343">
        <v>47</v>
      </c>
      <c r="D28" s="343">
        <v>441</v>
      </c>
      <c r="E28" s="343">
        <v>1532</v>
      </c>
      <c r="F28" s="343">
        <v>3282</v>
      </c>
      <c r="G28" s="343">
        <v>2689</v>
      </c>
      <c r="H28" s="343">
        <v>727</v>
      </c>
      <c r="I28" s="485">
        <f t="shared" si="3"/>
        <v>8718</v>
      </c>
      <c r="J28" s="435" t="s">
        <v>234</v>
      </c>
      <c r="K28" s="436">
        <v>1</v>
      </c>
    </row>
    <row r="29" spans="1:11" s="12" customFormat="1" ht="17.649999999999999" customHeight="1" x14ac:dyDescent="0.2">
      <c r="A29" s="346">
        <v>2</v>
      </c>
      <c r="B29" s="347" t="s">
        <v>921</v>
      </c>
      <c r="C29" s="233">
        <v>444</v>
      </c>
      <c r="D29" s="233">
        <v>3453</v>
      </c>
      <c r="E29" s="233">
        <v>14147</v>
      </c>
      <c r="F29" s="233">
        <v>32546</v>
      </c>
      <c r="G29" s="233">
        <v>37619</v>
      </c>
      <c r="H29" s="233">
        <v>2826</v>
      </c>
      <c r="I29" s="222">
        <f t="shared" si="3"/>
        <v>91035</v>
      </c>
      <c r="J29" s="350" t="s">
        <v>235</v>
      </c>
      <c r="K29" s="351">
        <v>2</v>
      </c>
    </row>
    <row r="30" spans="1:11" s="12" customFormat="1" ht="17.649999999999999" customHeight="1" x14ac:dyDescent="0.2">
      <c r="A30" s="432">
        <v>3</v>
      </c>
      <c r="B30" s="433" t="s">
        <v>922</v>
      </c>
      <c r="C30" s="343">
        <v>102</v>
      </c>
      <c r="D30" s="343">
        <v>988</v>
      </c>
      <c r="E30" s="343">
        <v>3944</v>
      </c>
      <c r="F30" s="343">
        <v>10180</v>
      </c>
      <c r="G30" s="343">
        <v>13191</v>
      </c>
      <c r="H30" s="343">
        <v>1962</v>
      </c>
      <c r="I30" s="485">
        <f t="shared" si="3"/>
        <v>30367</v>
      </c>
      <c r="J30" s="435" t="s">
        <v>236</v>
      </c>
      <c r="K30" s="436">
        <v>3</v>
      </c>
    </row>
    <row r="31" spans="1:11" s="12" customFormat="1" ht="17.649999999999999" customHeight="1" x14ac:dyDescent="0.2">
      <c r="A31" s="346">
        <v>4</v>
      </c>
      <c r="B31" s="347" t="s">
        <v>923</v>
      </c>
      <c r="C31" s="233">
        <v>130</v>
      </c>
      <c r="D31" s="233">
        <v>1069</v>
      </c>
      <c r="E31" s="233">
        <v>4643</v>
      </c>
      <c r="F31" s="233">
        <v>13465</v>
      </c>
      <c r="G31" s="233">
        <v>16210</v>
      </c>
      <c r="H31" s="233">
        <v>2229</v>
      </c>
      <c r="I31" s="222">
        <f t="shared" si="3"/>
        <v>37746</v>
      </c>
      <c r="J31" s="350" t="s">
        <v>237</v>
      </c>
      <c r="K31" s="351">
        <v>4</v>
      </c>
    </row>
    <row r="32" spans="1:11" s="12" customFormat="1" ht="17.649999999999999" customHeight="1" x14ac:dyDescent="0.2">
      <c r="A32" s="432">
        <v>5</v>
      </c>
      <c r="B32" s="433" t="s">
        <v>924</v>
      </c>
      <c r="C32" s="343">
        <v>178</v>
      </c>
      <c r="D32" s="343">
        <v>953</v>
      </c>
      <c r="E32" s="343">
        <v>4005</v>
      </c>
      <c r="F32" s="343">
        <v>12607</v>
      </c>
      <c r="G32" s="343">
        <v>23289</v>
      </c>
      <c r="H32" s="343">
        <v>2747</v>
      </c>
      <c r="I32" s="485">
        <f t="shared" si="3"/>
        <v>43779</v>
      </c>
      <c r="J32" s="435" t="s">
        <v>238</v>
      </c>
      <c r="K32" s="436">
        <v>5</v>
      </c>
    </row>
    <row r="33" spans="1:11" s="12" customFormat="1" ht="17.649999999999999" customHeight="1" x14ac:dyDescent="0.2">
      <c r="A33" s="346">
        <v>6</v>
      </c>
      <c r="B33" s="347" t="s">
        <v>925</v>
      </c>
      <c r="C33" s="233" t="s">
        <v>16</v>
      </c>
      <c r="D33" s="233">
        <v>6</v>
      </c>
      <c r="E33" s="233">
        <v>12</v>
      </c>
      <c r="F33" s="233">
        <v>40</v>
      </c>
      <c r="G33" s="233">
        <v>56</v>
      </c>
      <c r="H33" s="233">
        <v>5</v>
      </c>
      <c r="I33" s="222">
        <f t="shared" si="3"/>
        <v>119</v>
      </c>
      <c r="J33" s="350" t="s">
        <v>1200</v>
      </c>
      <c r="K33" s="351">
        <v>6</v>
      </c>
    </row>
    <row r="34" spans="1:11" s="12" customFormat="1" ht="17.649999999999999" customHeight="1" x14ac:dyDescent="0.2">
      <c r="A34" s="432">
        <v>7</v>
      </c>
      <c r="B34" s="433" t="s">
        <v>926</v>
      </c>
      <c r="C34" s="343">
        <v>98</v>
      </c>
      <c r="D34" s="343">
        <v>165</v>
      </c>
      <c r="E34" s="343">
        <v>413</v>
      </c>
      <c r="F34" s="343">
        <v>1039</v>
      </c>
      <c r="G34" s="343">
        <v>1448</v>
      </c>
      <c r="H34" s="343">
        <v>807</v>
      </c>
      <c r="I34" s="485">
        <f t="shared" si="3"/>
        <v>3970</v>
      </c>
      <c r="J34" s="435" t="s">
        <v>1476</v>
      </c>
      <c r="K34" s="436">
        <v>7</v>
      </c>
    </row>
    <row r="35" spans="1:11" s="12" customFormat="1" ht="17.649999999999999" customHeight="1" x14ac:dyDescent="0.2">
      <c r="A35" s="346">
        <v>8</v>
      </c>
      <c r="B35" s="347" t="s">
        <v>927</v>
      </c>
      <c r="C35" s="233">
        <v>5</v>
      </c>
      <c r="D35" s="233">
        <v>27</v>
      </c>
      <c r="E35" s="233">
        <v>144</v>
      </c>
      <c r="F35" s="233">
        <v>356</v>
      </c>
      <c r="G35" s="233">
        <v>363</v>
      </c>
      <c r="H35" s="233">
        <v>24</v>
      </c>
      <c r="I35" s="222">
        <f t="shared" si="3"/>
        <v>919</v>
      </c>
      <c r="J35" s="350" t="s">
        <v>1187</v>
      </c>
      <c r="K35" s="351">
        <v>8</v>
      </c>
    </row>
    <row r="36" spans="1:11" s="12" customFormat="1" ht="17.649999999999999" customHeight="1" x14ac:dyDescent="0.2">
      <c r="A36" s="438">
        <v>9</v>
      </c>
      <c r="B36" s="439" t="s">
        <v>928</v>
      </c>
      <c r="C36" s="461">
        <v>553</v>
      </c>
      <c r="D36" s="461">
        <v>3897</v>
      </c>
      <c r="E36" s="461">
        <v>16684</v>
      </c>
      <c r="F36" s="461">
        <v>44797</v>
      </c>
      <c r="G36" s="461">
        <v>48033</v>
      </c>
      <c r="H36" s="461">
        <v>4495</v>
      </c>
      <c r="I36" s="491">
        <f>SUM(C36:H36)</f>
        <v>118459</v>
      </c>
      <c r="J36" s="442" t="s">
        <v>239</v>
      </c>
      <c r="K36" s="443">
        <v>9</v>
      </c>
    </row>
  </sheetData>
  <mergeCells count="9">
    <mergeCell ref="K5:K6"/>
    <mergeCell ref="A1:K1"/>
    <mergeCell ref="A2:K2"/>
    <mergeCell ref="A3:K3"/>
    <mergeCell ref="C4:I4"/>
    <mergeCell ref="A5:A6"/>
    <mergeCell ref="B5:B6"/>
    <mergeCell ref="C5:I5"/>
    <mergeCell ref="J5:J6"/>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5E5F2-75C3-4C51-8EDB-9133EB686676}">
  <sheetPr>
    <tabColor theme="5" tint="-0.249977111117893"/>
    <pageSetUpPr fitToPage="1"/>
  </sheetPr>
  <dimension ref="A1:Z35"/>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5" width="9.125" style="17"/>
    <col min="16" max="24" width="9.125" style="17" customWidth="1"/>
    <col min="25" max="16384" width="9.125" style="17"/>
  </cols>
  <sheetData>
    <row r="1" spans="1:24" s="7" customFormat="1" ht="21" customHeight="1" x14ac:dyDescent="0.25">
      <c r="A1" s="1645" t="s">
        <v>1157</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1158</v>
      </c>
    </row>
    <row r="3" spans="1:24" s="7" customFormat="1" ht="21" customHeight="1" x14ac:dyDescent="0.2">
      <c r="A3" s="1647" t="s">
        <v>1597</v>
      </c>
      <c r="B3" s="1647"/>
      <c r="C3" s="1647"/>
      <c r="D3" s="1647"/>
      <c r="E3" s="1647"/>
      <c r="F3" s="1647"/>
      <c r="G3" s="1647"/>
      <c r="H3" s="1647"/>
      <c r="I3" s="1647"/>
      <c r="J3" s="1647"/>
      <c r="K3" s="1647"/>
    </row>
    <row r="4" spans="1:24" s="12" customFormat="1" x14ac:dyDescent="0.2">
      <c r="A4" s="34" t="s">
        <v>847</v>
      </c>
      <c r="B4" s="34"/>
      <c r="C4" s="1648"/>
      <c r="D4" s="1648"/>
      <c r="E4" s="1648"/>
      <c r="F4" s="1648"/>
      <c r="G4" s="1648"/>
      <c r="H4" s="1648"/>
      <c r="I4" s="1648"/>
      <c r="J4" s="23"/>
      <c r="K4" s="23" t="s">
        <v>1836</v>
      </c>
    </row>
    <row r="5" spans="1:24" s="38" customFormat="1" ht="22.9" customHeight="1" x14ac:dyDescent="0.2">
      <c r="A5" s="1676" t="s">
        <v>979</v>
      </c>
      <c r="B5" s="1678" t="s">
        <v>1169</v>
      </c>
      <c r="C5" s="1651" t="s">
        <v>938</v>
      </c>
      <c r="D5" s="1651"/>
      <c r="E5" s="1651"/>
      <c r="F5" s="1651"/>
      <c r="G5" s="1651"/>
      <c r="H5" s="1651"/>
      <c r="I5" s="1651"/>
      <c r="J5" s="1680" t="s">
        <v>1168</v>
      </c>
      <c r="K5" s="1676" t="s">
        <v>979</v>
      </c>
    </row>
    <row r="6" spans="1:24" s="9" customFormat="1" ht="27" customHeight="1" x14ac:dyDescent="0.2">
      <c r="A6" s="1677"/>
      <c r="B6" s="1679"/>
      <c r="C6" s="1340" t="s">
        <v>5</v>
      </c>
      <c r="D6" s="1341" t="s">
        <v>6</v>
      </c>
      <c r="E6" s="1341" t="s">
        <v>7</v>
      </c>
      <c r="F6" s="1341" t="s">
        <v>162</v>
      </c>
      <c r="G6" s="1341" t="s">
        <v>9</v>
      </c>
      <c r="H6" s="1341" t="s">
        <v>161</v>
      </c>
      <c r="I6" s="402" t="s">
        <v>1753</v>
      </c>
      <c r="J6" s="1681"/>
      <c r="K6" s="1677"/>
    </row>
    <row r="7" spans="1:24" s="12" customFormat="1" ht="17.649999999999999" customHeight="1" x14ac:dyDescent="0.2">
      <c r="A7" s="100"/>
      <c r="B7" s="457" t="s">
        <v>1220</v>
      </c>
      <c r="C7" s="102">
        <f t="shared" ref="C7:H7" si="0">SUM(C8:C16)</f>
        <v>83</v>
      </c>
      <c r="D7" s="102">
        <f t="shared" si="0"/>
        <v>6766</v>
      </c>
      <c r="E7" s="102">
        <f t="shared" si="0"/>
        <v>19226</v>
      </c>
      <c r="F7" s="531">
        <f t="shared" si="0"/>
        <v>32644</v>
      </c>
      <c r="G7" s="532">
        <f t="shared" si="0"/>
        <v>39473</v>
      </c>
      <c r="H7" s="532">
        <f t="shared" si="0"/>
        <v>15298</v>
      </c>
      <c r="I7" s="532">
        <f t="shared" ref="I7:I34" si="1">SUM(C7:H7)</f>
        <v>113490</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
      <c r="A8" s="470">
        <v>1</v>
      </c>
      <c r="B8" s="471" t="s">
        <v>920</v>
      </c>
      <c r="C8" s="463">
        <f t="shared" ref="C8:H14" si="2">C18+C28</f>
        <v>47</v>
      </c>
      <c r="D8" s="463">
        <f t="shared" si="2"/>
        <v>1511</v>
      </c>
      <c r="E8" s="463">
        <f t="shared" si="2"/>
        <v>2603</v>
      </c>
      <c r="F8" s="463">
        <f t="shared" si="2"/>
        <v>3285</v>
      </c>
      <c r="G8" s="463">
        <f t="shared" si="2"/>
        <v>3740</v>
      </c>
      <c r="H8" s="463">
        <f>H18+H28</f>
        <v>2058</v>
      </c>
      <c r="I8" s="485">
        <f t="shared" si="1"/>
        <v>13244</v>
      </c>
      <c r="J8" s="466" t="s">
        <v>234</v>
      </c>
      <c r="K8" s="467">
        <v>1</v>
      </c>
      <c r="N8" s="1684" t="s">
        <v>10</v>
      </c>
      <c r="O8" s="1360" t="s">
        <v>1435</v>
      </c>
      <c r="P8" s="1367">
        <f>H18</f>
        <v>1418</v>
      </c>
      <c r="Q8" s="1367">
        <f>H19</f>
        <v>1249</v>
      </c>
      <c r="R8" s="1367">
        <f>H20</f>
        <v>2296</v>
      </c>
      <c r="S8" s="1367">
        <f>H21</f>
        <v>5894</v>
      </c>
      <c r="T8" s="1367">
        <f>H22</f>
        <v>130</v>
      </c>
      <c r="U8" s="1367" t="str">
        <f>H23</f>
        <v>0</v>
      </c>
      <c r="V8" s="1367">
        <f>H24</f>
        <v>26</v>
      </c>
      <c r="W8" s="1367">
        <f>H25</f>
        <v>129</v>
      </c>
      <c r="X8" s="1367">
        <f>H26</f>
        <v>66</v>
      </c>
    </row>
    <row r="9" spans="1:24" s="12" customFormat="1" ht="17.649999999999999" customHeight="1" x14ac:dyDescent="0.2">
      <c r="A9" s="472">
        <v>2</v>
      </c>
      <c r="B9" s="473" t="s">
        <v>921</v>
      </c>
      <c r="C9" s="464">
        <f t="shared" si="2"/>
        <v>17</v>
      </c>
      <c r="D9" s="464">
        <f t="shared" si="2"/>
        <v>1957</v>
      </c>
      <c r="E9" s="464">
        <f t="shared" si="2"/>
        <v>7132</v>
      </c>
      <c r="F9" s="464">
        <f t="shared" si="2"/>
        <v>11923</v>
      </c>
      <c r="G9" s="464">
        <f t="shared" si="2"/>
        <v>15468</v>
      </c>
      <c r="H9" s="464">
        <f t="shared" si="2"/>
        <v>2589</v>
      </c>
      <c r="I9" s="222">
        <f t="shared" si="1"/>
        <v>39086</v>
      </c>
      <c r="J9" s="468" t="s">
        <v>235</v>
      </c>
      <c r="K9" s="469">
        <v>2</v>
      </c>
      <c r="N9" s="1685"/>
      <c r="O9" s="1360" t="s">
        <v>1434</v>
      </c>
      <c r="P9" s="1367">
        <f>H28</f>
        <v>640</v>
      </c>
      <c r="Q9" s="1367">
        <f>H29</f>
        <v>1340</v>
      </c>
      <c r="R9" s="1367">
        <f>H30</f>
        <v>1267</v>
      </c>
      <c r="S9" s="1367">
        <f>H31</f>
        <v>832</v>
      </c>
      <c r="T9" s="1367" t="str">
        <f>H32</f>
        <v>0</v>
      </c>
      <c r="U9" s="1367" t="str">
        <f>H33</f>
        <v>0</v>
      </c>
      <c r="V9" s="1367">
        <f>H34</f>
        <v>6</v>
      </c>
      <c r="W9" s="1367">
        <v>0</v>
      </c>
      <c r="X9" s="1367">
        <f>H35</f>
        <v>5</v>
      </c>
    </row>
    <row r="10" spans="1:24" s="12" customFormat="1" ht="17.649999999999999" customHeight="1" x14ac:dyDescent="0.2">
      <c r="A10" s="470">
        <v>3</v>
      </c>
      <c r="B10" s="471" t="s">
        <v>922</v>
      </c>
      <c r="C10" s="463">
        <f>C20+C30</f>
        <v>9</v>
      </c>
      <c r="D10" s="463">
        <f t="shared" si="2"/>
        <v>927</v>
      </c>
      <c r="E10" s="463">
        <f t="shared" si="2"/>
        <v>3070</v>
      </c>
      <c r="F10" s="463">
        <f t="shared" si="2"/>
        <v>5271</v>
      </c>
      <c r="G10" s="463">
        <f t="shared" si="2"/>
        <v>7554</v>
      </c>
      <c r="H10" s="463">
        <f t="shared" si="2"/>
        <v>3563</v>
      </c>
      <c r="I10" s="485">
        <f t="shared" si="1"/>
        <v>20394</v>
      </c>
      <c r="J10" s="466" t="s">
        <v>236</v>
      </c>
      <c r="K10" s="467">
        <v>3</v>
      </c>
      <c r="N10" s="1684" t="s">
        <v>9</v>
      </c>
      <c r="O10" s="1360" t="s">
        <v>1435</v>
      </c>
      <c r="P10" s="1367">
        <f>G18</f>
        <v>2886</v>
      </c>
      <c r="Q10" s="1367">
        <f>G19</f>
        <v>7254</v>
      </c>
      <c r="R10" s="1367">
        <f>G20</f>
        <v>5295</v>
      </c>
      <c r="S10" s="1367">
        <f>G21</f>
        <v>6148</v>
      </c>
      <c r="T10" s="1367">
        <f>G22</f>
        <v>412</v>
      </c>
      <c r="U10" s="1367">
        <f>G23</f>
        <v>5</v>
      </c>
      <c r="V10" s="1367">
        <f>G24</f>
        <v>165</v>
      </c>
      <c r="W10" s="1367">
        <f>G25</f>
        <v>377</v>
      </c>
      <c r="X10" s="1367">
        <f>G26</f>
        <v>272</v>
      </c>
    </row>
    <row r="11" spans="1:24" s="12" customFormat="1" ht="17.649999999999999" customHeight="1" x14ac:dyDescent="0.2">
      <c r="A11" s="472">
        <v>4</v>
      </c>
      <c r="B11" s="473" t="s">
        <v>923</v>
      </c>
      <c r="C11" s="464">
        <f t="shared" si="2"/>
        <v>9</v>
      </c>
      <c r="D11" s="464">
        <f t="shared" si="2"/>
        <v>1856</v>
      </c>
      <c r="E11" s="464">
        <f t="shared" si="2"/>
        <v>5312</v>
      </c>
      <c r="F11" s="464">
        <f t="shared" si="2"/>
        <v>10683</v>
      </c>
      <c r="G11" s="464">
        <f t="shared" si="2"/>
        <v>11374</v>
      </c>
      <c r="H11" s="464">
        <f t="shared" si="2"/>
        <v>6726</v>
      </c>
      <c r="I11" s="222">
        <f t="shared" si="1"/>
        <v>35960</v>
      </c>
      <c r="J11" s="468" t="s">
        <v>237</v>
      </c>
      <c r="K11" s="469">
        <v>4</v>
      </c>
      <c r="N11" s="1685"/>
      <c r="O11" s="1360" t="s">
        <v>1434</v>
      </c>
      <c r="P11" s="1367">
        <f>G28</f>
        <v>854</v>
      </c>
      <c r="Q11" s="1367">
        <f>G29</f>
        <v>8214</v>
      </c>
      <c r="R11" s="1367">
        <f>G30</f>
        <v>2259</v>
      </c>
      <c r="S11" s="1367">
        <f>G31</f>
        <v>5226</v>
      </c>
      <c r="T11" s="1367">
        <f>G32</f>
        <v>3</v>
      </c>
      <c r="U11" s="1367" t="str">
        <f>G33</f>
        <v>0</v>
      </c>
      <c r="V11" s="1367">
        <f>G34</f>
        <v>18</v>
      </c>
      <c r="W11" s="1367">
        <v>0</v>
      </c>
      <c r="X11" s="1367">
        <f>G35</f>
        <v>85</v>
      </c>
    </row>
    <row r="12" spans="1:24" s="12" customFormat="1" ht="17.649999999999999" customHeight="1" x14ac:dyDescent="0.2">
      <c r="A12" s="470">
        <v>5</v>
      </c>
      <c r="B12" s="471" t="s">
        <v>924</v>
      </c>
      <c r="C12" s="1473">
        <f t="shared" si="2"/>
        <v>0</v>
      </c>
      <c r="D12" s="463">
        <f t="shared" si="2"/>
        <v>91</v>
      </c>
      <c r="E12" s="463">
        <f t="shared" si="2"/>
        <v>300</v>
      </c>
      <c r="F12" s="463">
        <f t="shared" si="2"/>
        <v>452</v>
      </c>
      <c r="G12" s="463">
        <f t="shared" si="2"/>
        <v>415</v>
      </c>
      <c r="H12" s="463">
        <f t="shared" si="2"/>
        <v>130</v>
      </c>
      <c r="I12" s="485">
        <f t="shared" si="1"/>
        <v>1388</v>
      </c>
      <c r="J12" s="466" t="s">
        <v>238</v>
      </c>
      <c r="K12" s="467">
        <v>5</v>
      </c>
      <c r="N12" s="1684" t="s">
        <v>8</v>
      </c>
      <c r="O12" s="1360" t="s">
        <v>1435</v>
      </c>
      <c r="P12" s="1367">
        <f>F18</f>
        <v>2256</v>
      </c>
      <c r="Q12" s="1367">
        <f>F19</f>
        <v>4749</v>
      </c>
      <c r="R12" s="1367">
        <f>F20</f>
        <v>3549</v>
      </c>
      <c r="S12" s="1367">
        <f>F21</f>
        <v>4853</v>
      </c>
      <c r="T12" s="1367">
        <f>F22</f>
        <v>440</v>
      </c>
      <c r="U12" s="1367">
        <f>F23</f>
        <v>1</v>
      </c>
      <c r="V12" s="1367">
        <f>F24</f>
        <v>176</v>
      </c>
      <c r="W12" s="1367">
        <f>F25</f>
        <v>485</v>
      </c>
      <c r="X12" s="1367">
        <f>F26</f>
        <v>255</v>
      </c>
    </row>
    <row r="13" spans="1:24" s="12" customFormat="1" ht="17.649999999999999" customHeight="1" x14ac:dyDescent="0.2">
      <c r="A13" s="472">
        <v>6</v>
      </c>
      <c r="B13" s="473" t="s">
        <v>925</v>
      </c>
      <c r="C13" s="1474">
        <f t="shared" si="2"/>
        <v>0</v>
      </c>
      <c r="D13" s="464">
        <f t="shared" si="2"/>
        <v>3</v>
      </c>
      <c r="E13" s="464">
        <f t="shared" si="2"/>
        <v>2</v>
      </c>
      <c r="F13" s="464">
        <f t="shared" si="2"/>
        <v>1</v>
      </c>
      <c r="G13" s="464">
        <f t="shared" si="2"/>
        <v>5</v>
      </c>
      <c r="H13" s="1474">
        <f>H23+H33</f>
        <v>0</v>
      </c>
      <c r="I13" s="222">
        <f t="shared" si="1"/>
        <v>11</v>
      </c>
      <c r="J13" s="468" t="s">
        <v>1200</v>
      </c>
      <c r="K13" s="469">
        <v>6</v>
      </c>
      <c r="N13" s="1685"/>
      <c r="O13" s="1360" t="s">
        <v>1434</v>
      </c>
      <c r="P13" s="1369">
        <f>F28</f>
        <v>1029</v>
      </c>
      <c r="Q13" s="1369">
        <f>F29</f>
        <v>7174</v>
      </c>
      <c r="R13" s="1369">
        <f>F30</f>
        <v>1722</v>
      </c>
      <c r="S13" s="1369">
        <f>F31</f>
        <v>5830</v>
      </c>
      <c r="T13" s="1369">
        <f>F32</f>
        <v>12</v>
      </c>
      <c r="U13" s="1369" t="str">
        <f>F33</f>
        <v>0</v>
      </c>
      <c r="V13" s="1369">
        <f>F34</f>
        <v>37</v>
      </c>
      <c r="W13" s="1369">
        <v>0</v>
      </c>
      <c r="X13" s="1369">
        <f>F35</f>
        <v>76</v>
      </c>
    </row>
    <row r="14" spans="1:24" s="12" customFormat="1" ht="17.649999999999999" customHeight="1" x14ac:dyDescent="0.2">
      <c r="A14" s="470">
        <v>7</v>
      </c>
      <c r="B14" s="471" t="s">
        <v>926</v>
      </c>
      <c r="C14" s="1473">
        <f t="shared" si="2"/>
        <v>0</v>
      </c>
      <c r="D14" s="463">
        <f t="shared" si="2"/>
        <v>67</v>
      </c>
      <c r="E14" s="463">
        <f t="shared" si="2"/>
        <v>195</v>
      </c>
      <c r="F14" s="463">
        <f t="shared" si="2"/>
        <v>213</v>
      </c>
      <c r="G14" s="463">
        <f t="shared" si="2"/>
        <v>183</v>
      </c>
      <c r="H14" s="463">
        <f t="shared" si="2"/>
        <v>32</v>
      </c>
      <c r="I14" s="485">
        <f t="shared" si="1"/>
        <v>690</v>
      </c>
      <c r="J14" s="466" t="s">
        <v>1476</v>
      </c>
      <c r="K14" s="467">
        <v>7</v>
      </c>
      <c r="N14" s="1684" t="s">
        <v>7</v>
      </c>
      <c r="O14" s="1360" t="s">
        <v>1435</v>
      </c>
      <c r="P14" s="1367">
        <f>E18</f>
        <v>2008</v>
      </c>
      <c r="Q14" s="1367">
        <f>E19</f>
        <v>3136</v>
      </c>
      <c r="R14" s="1367">
        <f>E20</f>
        <v>2082</v>
      </c>
      <c r="S14" s="1367">
        <f>E21</f>
        <v>3101</v>
      </c>
      <c r="T14" s="1367">
        <f>E22</f>
        <v>286</v>
      </c>
      <c r="U14" s="1367">
        <f>E23</f>
        <v>2</v>
      </c>
      <c r="V14" s="1367">
        <f>E24</f>
        <v>183</v>
      </c>
      <c r="W14" s="1367">
        <f>E25</f>
        <v>356</v>
      </c>
      <c r="X14" s="1367">
        <f>E26</f>
        <v>199</v>
      </c>
    </row>
    <row r="15" spans="1:24" s="12" customFormat="1" ht="17.649999999999999" customHeight="1" x14ac:dyDescent="0.2">
      <c r="A15" s="472">
        <v>8</v>
      </c>
      <c r="B15" s="473" t="s">
        <v>927</v>
      </c>
      <c r="C15" s="464" t="str">
        <f t="shared" ref="C15:H15" si="3">C25</f>
        <v>0</v>
      </c>
      <c r="D15" s="464">
        <f t="shared" si="3"/>
        <v>186</v>
      </c>
      <c r="E15" s="464">
        <f t="shared" si="3"/>
        <v>356</v>
      </c>
      <c r="F15" s="464">
        <f t="shared" si="3"/>
        <v>485</v>
      </c>
      <c r="G15" s="464">
        <f t="shared" si="3"/>
        <v>377</v>
      </c>
      <c r="H15" s="464">
        <f t="shared" si="3"/>
        <v>129</v>
      </c>
      <c r="I15" s="222">
        <f t="shared" si="1"/>
        <v>1533</v>
      </c>
      <c r="J15" s="468" t="s">
        <v>1187</v>
      </c>
      <c r="K15" s="469">
        <v>8</v>
      </c>
      <c r="N15" s="1685"/>
      <c r="O15" s="1360" t="s">
        <v>1434</v>
      </c>
      <c r="P15" s="1367">
        <f>E28</f>
        <v>595</v>
      </c>
      <c r="Q15" s="1367">
        <f>E29</f>
        <v>3996</v>
      </c>
      <c r="R15" s="1367">
        <f>E30</f>
        <v>988</v>
      </c>
      <c r="S15" s="1367">
        <f>E31</f>
        <v>2211</v>
      </c>
      <c r="T15" s="1367">
        <f>E32</f>
        <v>14</v>
      </c>
      <c r="U15" s="1367" t="str">
        <f>E33</f>
        <v>0</v>
      </c>
      <c r="V15" s="1367">
        <f>E34</f>
        <v>12</v>
      </c>
      <c r="W15" s="1367">
        <v>0</v>
      </c>
      <c r="X15" s="1367">
        <f>E35</f>
        <v>57</v>
      </c>
    </row>
    <row r="16" spans="1:24" s="12" customFormat="1" ht="17.649999999999999" customHeight="1" x14ac:dyDescent="0.2">
      <c r="A16" s="470">
        <v>9</v>
      </c>
      <c r="B16" s="471" t="s">
        <v>928</v>
      </c>
      <c r="C16" s="465">
        <f t="shared" ref="C16:H16" si="4">C26+C35</f>
        <v>1</v>
      </c>
      <c r="D16" s="465">
        <f t="shared" si="4"/>
        <v>168</v>
      </c>
      <c r="E16" s="465">
        <f t="shared" si="4"/>
        <v>256</v>
      </c>
      <c r="F16" s="465">
        <f t="shared" si="4"/>
        <v>331</v>
      </c>
      <c r="G16" s="465">
        <f t="shared" si="4"/>
        <v>357</v>
      </c>
      <c r="H16" s="465">
        <f t="shared" si="4"/>
        <v>71</v>
      </c>
      <c r="I16" s="485">
        <f t="shared" si="1"/>
        <v>1184</v>
      </c>
      <c r="J16" s="466" t="s">
        <v>239</v>
      </c>
      <c r="K16" s="467">
        <v>9</v>
      </c>
      <c r="N16" s="1684" t="s">
        <v>6</v>
      </c>
      <c r="O16" s="1360" t="s">
        <v>1435</v>
      </c>
      <c r="P16" s="1367">
        <f>D18</f>
        <v>1332</v>
      </c>
      <c r="Q16" s="1367">
        <f>D19</f>
        <v>1183</v>
      </c>
      <c r="R16" s="1367">
        <f>D20</f>
        <v>669</v>
      </c>
      <c r="S16" s="1367">
        <f>D21</f>
        <v>1396</v>
      </c>
      <c r="T16" s="1367">
        <f>D22</f>
        <v>77</v>
      </c>
      <c r="U16" s="1367">
        <f>D23</f>
        <v>2</v>
      </c>
      <c r="V16" s="1367">
        <f>D24</f>
        <v>64</v>
      </c>
      <c r="W16" s="1367">
        <f>D25</f>
        <v>186</v>
      </c>
      <c r="X16" s="1367">
        <f>D26</f>
        <v>141</v>
      </c>
    </row>
    <row r="17" spans="1:26" s="12" customFormat="1" ht="17.649999999999999" customHeight="1" x14ac:dyDescent="0.2">
      <c r="A17" s="167"/>
      <c r="B17" s="458" t="s">
        <v>1467</v>
      </c>
      <c r="C17" s="104">
        <f t="shared" ref="C17:H17" si="5">SUM(C18:C26)</f>
        <v>77</v>
      </c>
      <c r="D17" s="104">
        <f t="shared" si="5"/>
        <v>5050</v>
      </c>
      <c r="E17" s="104">
        <f t="shared" si="5"/>
        <v>11353</v>
      </c>
      <c r="F17" s="211">
        <f t="shared" si="5"/>
        <v>16764</v>
      </c>
      <c r="G17" s="533">
        <f t="shared" si="5"/>
        <v>22814</v>
      </c>
      <c r="H17" s="533">
        <f t="shared" si="5"/>
        <v>11208</v>
      </c>
      <c r="I17" s="533">
        <f t="shared" si="1"/>
        <v>67266</v>
      </c>
      <c r="J17" s="446" t="s">
        <v>13</v>
      </c>
      <c r="K17" s="459"/>
      <c r="N17" s="1685"/>
      <c r="O17" s="1360" t="s">
        <v>1434</v>
      </c>
      <c r="P17" s="1367">
        <f>D28</f>
        <v>179</v>
      </c>
      <c r="Q17" s="1367">
        <f>D29</f>
        <v>774</v>
      </c>
      <c r="R17" s="1367">
        <f>D30</f>
        <v>258</v>
      </c>
      <c r="S17" s="1367">
        <f>D31</f>
        <v>460</v>
      </c>
      <c r="T17" s="1367">
        <f>D32</f>
        <v>14</v>
      </c>
      <c r="U17" s="1367">
        <f>D33</f>
        <v>1</v>
      </c>
      <c r="V17" s="1367">
        <f>D34</f>
        <v>3</v>
      </c>
      <c r="W17" s="1367">
        <v>0</v>
      </c>
      <c r="X17" s="1367">
        <f>D35</f>
        <v>27</v>
      </c>
    </row>
    <row r="18" spans="1:26" s="12" customFormat="1" ht="17.649999999999999" customHeight="1" x14ac:dyDescent="0.2">
      <c r="A18" s="432">
        <v>1</v>
      </c>
      <c r="B18" s="433" t="s">
        <v>920</v>
      </c>
      <c r="C18" s="343">
        <v>46</v>
      </c>
      <c r="D18" s="343">
        <v>1332</v>
      </c>
      <c r="E18" s="343">
        <v>2008</v>
      </c>
      <c r="F18" s="343">
        <v>2256</v>
      </c>
      <c r="G18" s="343">
        <v>2886</v>
      </c>
      <c r="H18" s="343">
        <v>1418</v>
      </c>
      <c r="I18" s="485">
        <f t="shared" si="1"/>
        <v>9946</v>
      </c>
      <c r="J18" s="435" t="s">
        <v>234</v>
      </c>
      <c r="K18" s="436">
        <v>1</v>
      </c>
      <c r="N18" s="1655" t="s">
        <v>5</v>
      </c>
      <c r="O18" s="1360" t="s">
        <v>1435</v>
      </c>
      <c r="P18" s="1367">
        <f>C18</f>
        <v>46</v>
      </c>
      <c r="Q18" s="1367">
        <f>C19</f>
        <v>15</v>
      </c>
      <c r="R18" s="1367">
        <f>C20</f>
        <v>8</v>
      </c>
      <c r="S18" s="1367">
        <f>C21</f>
        <v>7</v>
      </c>
      <c r="T18" s="1367" t="str">
        <f>C22</f>
        <v>0</v>
      </c>
      <c r="U18" s="1367" t="str">
        <f>C23</f>
        <v>0</v>
      </c>
      <c r="V18" s="1367" t="str">
        <f>C24</f>
        <v>0</v>
      </c>
      <c r="W18" s="1367" t="str">
        <f>C25</f>
        <v>0</v>
      </c>
      <c r="X18" s="1367">
        <f>C26</f>
        <v>1</v>
      </c>
    </row>
    <row r="19" spans="1:26" s="12" customFormat="1" ht="17.649999999999999" customHeight="1" x14ac:dyDescent="0.2">
      <c r="A19" s="346">
        <v>2</v>
      </c>
      <c r="B19" s="347" t="s">
        <v>921</v>
      </c>
      <c r="C19" s="233">
        <v>15</v>
      </c>
      <c r="D19" s="233">
        <v>1183</v>
      </c>
      <c r="E19" s="233">
        <v>3136</v>
      </c>
      <c r="F19" s="233">
        <v>4749</v>
      </c>
      <c r="G19" s="233">
        <v>7254</v>
      </c>
      <c r="H19" s="233">
        <v>1249</v>
      </c>
      <c r="I19" s="222">
        <f t="shared" si="1"/>
        <v>17586</v>
      </c>
      <c r="J19" s="350" t="s">
        <v>235</v>
      </c>
      <c r="K19" s="351">
        <v>2</v>
      </c>
      <c r="N19" s="1655"/>
      <c r="O19" s="1360" t="s">
        <v>1434</v>
      </c>
      <c r="P19" s="1367">
        <f>C28</f>
        <v>1</v>
      </c>
      <c r="Q19" s="1367">
        <f>C29</f>
        <v>2</v>
      </c>
      <c r="R19" s="1367">
        <f>C30</f>
        <v>1</v>
      </c>
      <c r="S19" s="1367">
        <f>C31</f>
        <v>2</v>
      </c>
      <c r="T19" s="1367" t="str">
        <f>C32</f>
        <v>0</v>
      </c>
      <c r="U19" s="1367" t="str">
        <f>C33</f>
        <v>0</v>
      </c>
      <c r="V19" s="1367" t="str">
        <f>C34</f>
        <v>0</v>
      </c>
      <c r="W19" s="1367">
        <v>0</v>
      </c>
      <c r="X19" s="1367" t="str">
        <f>C35</f>
        <v>0</v>
      </c>
    </row>
    <row r="20" spans="1:26" s="12" customFormat="1" ht="17.649999999999999" customHeight="1" x14ac:dyDescent="0.2">
      <c r="A20" s="432">
        <v>3</v>
      </c>
      <c r="B20" s="433" t="s">
        <v>922</v>
      </c>
      <c r="C20" s="343">
        <v>8</v>
      </c>
      <c r="D20" s="343">
        <v>669</v>
      </c>
      <c r="E20" s="343">
        <v>2082</v>
      </c>
      <c r="F20" s="343">
        <v>3549</v>
      </c>
      <c r="G20" s="343">
        <v>5295</v>
      </c>
      <c r="H20" s="343">
        <v>2296</v>
      </c>
      <c r="I20" s="485">
        <f t="shared" si="1"/>
        <v>13899</v>
      </c>
      <c r="J20" s="435" t="s">
        <v>236</v>
      </c>
      <c r="K20" s="436">
        <v>3</v>
      </c>
      <c r="R20" s="1371"/>
    </row>
    <row r="21" spans="1:26" s="12" customFormat="1" ht="17.649999999999999" customHeight="1" x14ac:dyDescent="0.2">
      <c r="A21" s="346">
        <v>4</v>
      </c>
      <c r="B21" s="347" t="s">
        <v>923</v>
      </c>
      <c r="C21" s="233">
        <v>7</v>
      </c>
      <c r="D21" s="233">
        <v>1396</v>
      </c>
      <c r="E21" s="233">
        <v>3101</v>
      </c>
      <c r="F21" s="233">
        <v>4853</v>
      </c>
      <c r="G21" s="233">
        <v>6148</v>
      </c>
      <c r="H21" s="233">
        <v>5894</v>
      </c>
      <c r="I21" s="222">
        <f t="shared" si="1"/>
        <v>21399</v>
      </c>
      <c r="J21" s="350" t="s">
        <v>237</v>
      </c>
      <c r="K21" s="351">
        <v>4</v>
      </c>
      <c r="T21" s="1372"/>
    </row>
    <row r="22" spans="1:26" s="12" customFormat="1" ht="17.649999999999999" customHeight="1" x14ac:dyDescent="0.2">
      <c r="A22" s="432">
        <v>5</v>
      </c>
      <c r="B22" s="433" t="s">
        <v>924</v>
      </c>
      <c r="C22" s="343" t="s">
        <v>16</v>
      </c>
      <c r="D22" s="343">
        <v>77</v>
      </c>
      <c r="E22" s="343">
        <v>286</v>
      </c>
      <c r="F22" s="343">
        <v>440</v>
      </c>
      <c r="G22" s="343">
        <v>412</v>
      </c>
      <c r="H22" s="343">
        <v>130</v>
      </c>
      <c r="I22" s="485">
        <f t="shared" si="1"/>
        <v>1345</v>
      </c>
      <c r="J22" s="435" t="s">
        <v>238</v>
      </c>
      <c r="K22" s="436">
        <v>5</v>
      </c>
    </row>
    <row r="23" spans="1:26" s="12" customFormat="1" ht="17.649999999999999" customHeight="1" x14ac:dyDescent="0.2">
      <c r="A23" s="346">
        <v>6</v>
      </c>
      <c r="B23" s="347" t="s">
        <v>925</v>
      </c>
      <c r="C23" s="233" t="s">
        <v>16</v>
      </c>
      <c r="D23" s="233">
        <v>2</v>
      </c>
      <c r="E23" s="233">
        <v>2</v>
      </c>
      <c r="F23" s="233">
        <v>1</v>
      </c>
      <c r="G23" s="233">
        <v>5</v>
      </c>
      <c r="H23" s="233" t="s">
        <v>16</v>
      </c>
      <c r="I23" s="222">
        <f t="shared" si="1"/>
        <v>10</v>
      </c>
      <c r="J23" s="350" t="s">
        <v>1200</v>
      </c>
      <c r="K23" s="351">
        <v>6</v>
      </c>
    </row>
    <row r="24" spans="1:26" s="12" customFormat="1" ht="17.649999999999999" customHeight="1" x14ac:dyDescent="0.2">
      <c r="A24" s="432">
        <v>7</v>
      </c>
      <c r="B24" s="433" t="s">
        <v>926</v>
      </c>
      <c r="C24" s="343" t="s">
        <v>16</v>
      </c>
      <c r="D24" s="343">
        <v>64</v>
      </c>
      <c r="E24" s="343">
        <v>183</v>
      </c>
      <c r="F24" s="343">
        <v>176</v>
      </c>
      <c r="G24" s="343">
        <v>165</v>
      </c>
      <c r="H24" s="343">
        <v>26</v>
      </c>
      <c r="I24" s="485">
        <f t="shared" si="1"/>
        <v>614</v>
      </c>
      <c r="J24" s="435" t="s">
        <v>1476</v>
      </c>
      <c r="K24" s="436">
        <v>7</v>
      </c>
    </row>
    <row r="25" spans="1:26" s="12" customFormat="1" ht="17.649999999999999" customHeight="1" x14ac:dyDescent="0.2">
      <c r="A25" s="346">
        <v>8</v>
      </c>
      <c r="B25" s="347" t="s">
        <v>927</v>
      </c>
      <c r="C25" s="233" t="s">
        <v>16</v>
      </c>
      <c r="D25" s="233">
        <v>186</v>
      </c>
      <c r="E25" s="233">
        <v>356</v>
      </c>
      <c r="F25" s="233">
        <v>485</v>
      </c>
      <c r="G25" s="233">
        <v>377</v>
      </c>
      <c r="H25" s="233">
        <v>129</v>
      </c>
      <c r="I25" s="222">
        <f t="shared" si="1"/>
        <v>1533</v>
      </c>
      <c r="J25" s="350" t="s">
        <v>1187</v>
      </c>
      <c r="K25" s="351">
        <v>8</v>
      </c>
    </row>
    <row r="26" spans="1:26" s="12" customFormat="1" ht="17.649999999999999" customHeight="1" x14ac:dyDescent="0.2">
      <c r="A26" s="432">
        <v>9</v>
      </c>
      <c r="B26" s="433" t="s">
        <v>928</v>
      </c>
      <c r="C26" s="460">
        <v>1</v>
      </c>
      <c r="D26" s="460">
        <v>141</v>
      </c>
      <c r="E26" s="460">
        <v>199</v>
      </c>
      <c r="F26" s="460">
        <v>255</v>
      </c>
      <c r="G26" s="460">
        <v>272</v>
      </c>
      <c r="H26" s="460">
        <v>66</v>
      </c>
      <c r="I26" s="485">
        <f t="shared" si="1"/>
        <v>934</v>
      </c>
      <c r="J26" s="435" t="s">
        <v>239</v>
      </c>
      <c r="K26" s="436">
        <v>9</v>
      </c>
    </row>
    <row r="27" spans="1:26" s="12" customFormat="1" ht="17.649999999999999" customHeight="1" x14ac:dyDescent="0.2">
      <c r="A27" s="167"/>
      <c r="B27" s="458" t="s">
        <v>1471</v>
      </c>
      <c r="C27" s="104">
        <f t="shared" ref="C27:H27" si="6">SUM(C28:C35)</f>
        <v>6</v>
      </c>
      <c r="D27" s="104">
        <f t="shared" si="6"/>
        <v>1716</v>
      </c>
      <c r="E27" s="104">
        <f t="shared" si="6"/>
        <v>7873</v>
      </c>
      <c r="F27" s="211">
        <f t="shared" si="6"/>
        <v>15880</v>
      </c>
      <c r="G27" s="533">
        <f t="shared" si="6"/>
        <v>16659</v>
      </c>
      <c r="H27" s="533">
        <f t="shared" si="6"/>
        <v>4090</v>
      </c>
      <c r="I27" s="533">
        <f t="shared" si="1"/>
        <v>46224</v>
      </c>
      <c r="J27" s="446" t="s">
        <v>14</v>
      </c>
      <c r="K27" s="459"/>
    </row>
    <row r="28" spans="1:26" s="12" customFormat="1" ht="17.649999999999999" customHeight="1" x14ac:dyDescent="0.2">
      <c r="A28" s="432">
        <v>1</v>
      </c>
      <c r="B28" s="433" t="s">
        <v>920</v>
      </c>
      <c r="C28" s="343">
        <v>1</v>
      </c>
      <c r="D28" s="343">
        <v>179</v>
      </c>
      <c r="E28" s="343">
        <v>595</v>
      </c>
      <c r="F28" s="343">
        <v>1029</v>
      </c>
      <c r="G28" s="343">
        <v>854</v>
      </c>
      <c r="H28" s="343">
        <v>640</v>
      </c>
      <c r="I28" s="485">
        <f t="shared" si="1"/>
        <v>3298</v>
      </c>
      <c r="J28" s="435" t="s">
        <v>234</v>
      </c>
      <c r="K28" s="436">
        <v>1</v>
      </c>
    </row>
    <row r="29" spans="1:26" s="12" customFormat="1" ht="17.649999999999999" customHeight="1" x14ac:dyDescent="0.2">
      <c r="A29" s="346">
        <v>2</v>
      </c>
      <c r="B29" s="347" t="s">
        <v>921</v>
      </c>
      <c r="C29" s="233">
        <v>2</v>
      </c>
      <c r="D29" s="233">
        <v>774</v>
      </c>
      <c r="E29" s="233">
        <v>3996</v>
      </c>
      <c r="F29" s="233">
        <v>7174</v>
      </c>
      <c r="G29" s="233">
        <v>8214</v>
      </c>
      <c r="H29" s="233">
        <v>1340</v>
      </c>
      <c r="I29" s="222">
        <f t="shared" si="1"/>
        <v>21500</v>
      </c>
      <c r="J29" s="350" t="s">
        <v>235</v>
      </c>
      <c r="K29" s="351">
        <v>2</v>
      </c>
    </row>
    <row r="30" spans="1:26" s="12" customFormat="1" ht="17.649999999999999" customHeight="1" x14ac:dyDescent="0.2">
      <c r="A30" s="432">
        <v>3</v>
      </c>
      <c r="B30" s="433" t="s">
        <v>922</v>
      </c>
      <c r="C30" s="343">
        <v>1</v>
      </c>
      <c r="D30" s="343">
        <v>258</v>
      </c>
      <c r="E30" s="343">
        <v>988</v>
      </c>
      <c r="F30" s="343">
        <v>1722</v>
      </c>
      <c r="G30" s="343">
        <v>2259</v>
      </c>
      <c r="H30" s="343">
        <v>1267</v>
      </c>
      <c r="I30" s="485">
        <f t="shared" si="1"/>
        <v>6495</v>
      </c>
      <c r="J30" s="435" t="s">
        <v>236</v>
      </c>
      <c r="K30" s="436">
        <v>3</v>
      </c>
    </row>
    <row r="31" spans="1:26" s="12" customFormat="1" ht="17.649999999999999" customHeight="1" x14ac:dyDescent="0.2">
      <c r="A31" s="346">
        <v>4</v>
      </c>
      <c r="B31" s="347" t="s">
        <v>923</v>
      </c>
      <c r="C31" s="233">
        <v>2</v>
      </c>
      <c r="D31" s="233">
        <v>460</v>
      </c>
      <c r="E31" s="233">
        <v>2211</v>
      </c>
      <c r="F31" s="233">
        <v>5830</v>
      </c>
      <c r="G31" s="233">
        <v>5226</v>
      </c>
      <c r="H31" s="233">
        <v>832</v>
      </c>
      <c r="I31" s="222">
        <f t="shared" si="1"/>
        <v>14561</v>
      </c>
      <c r="J31" s="350" t="s">
        <v>237</v>
      </c>
      <c r="K31" s="351">
        <v>4</v>
      </c>
    </row>
    <row r="32" spans="1:26" s="12" customFormat="1" ht="17.649999999999999" customHeight="1" x14ac:dyDescent="0.2">
      <c r="A32" s="432">
        <v>5</v>
      </c>
      <c r="B32" s="433" t="s">
        <v>924</v>
      </c>
      <c r="C32" s="343" t="s">
        <v>16</v>
      </c>
      <c r="D32" s="343">
        <v>14</v>
      </c>
      <c r="E32" s="343">
        <v>14</v>
      </c>
      <c r="F32" s="343">
        <v>12</v>
      </c>
      <c r="G32" s="343">
        <v>3</v>
      </c>
      <c r="H32" s="343" t="s">
        <v>16</v>
      </c>
      <c r="I32" s="485">
        <f t="shared" si="1"/>
        <v>43</v>
      </c>
      <c r="J32" s="435" t="s">
        <v>238</v>
      </c>
      <c r="K32" s="436">
        <v>5</v>
      </c>
      <c r="N32" s="17"/>
      <c r="O32" s="17"/>
      <c r="P32" s="17"/>
      <c r="Q32" s="17"/>
      <c r="R32" s="17"/>
      <c r="S32" s="17"/>
      <c r="T32" s="17"/>
      <c r="U32" s="17"/>
      <c r="V32" s="17"/>
      <c r="W32" s="17"/>
      <c r="X32" s="17"/>
      <c r="Y32" s="17"/>
      <c r="Z32" s="17"/>
    </row>
    <row r="33" spans="1:26" s="12" customFormat="1" ht="17.649999999999999" customHeight="1" x14ac:dyDescent="0.2">
      <c r="A33" s="346">
        <v>6</v>
      </c>
      <c r="B33" s="347" t="s">
        <v>925</v>
      </c>
      <c r="C33" s="233" t="s">
        <v>16</v>
      </c>
      <c r="D33" s="233">
        <v>1</v>
      </c>
      <c r="E33" s="233" t="s">
        <v>16</v>
      </c>
      <c r="F33" s="233" t="s">
        <v>16</v>
      </c>
      <c r="G33" s="233" t="s">
        <v>16</v>
      </c>
      <c r="H33" s="233" t="s">
        <v>16</v>
      </c>
      <c r="I33" s="222">
        <f t="shared" si="1"/>
        <v>1</v>
      </c>
      <c r="J33" s="350" t="s">
        <v>1200</v>
      </c>
      <c r="K33" s="351">
        <v>6</v>
      </c>
      <c r="N33" s="17"/>
      <c r="O33" s="17"/>
      <c r="P33" s="17"/>
      <c r="Q33" s="17"/>
      <c r="R33" s="17"/>
      <c r="S33" s="17"/>
      <c r="T33" s="17"/>
      <c r="U33" s="17"/>
      <c r="V33" s="17"/>
      <c r="W33" s="17"/>
      <c r="X33" s="17"/>
      <c r="Y33" s="17"/>
      <c r="Z33" s="17"/>
    </row>
    <row r="34" spans="1:26" s="12" customFormat="1" ht="17.649999999999999" customHeight="1" x14ac:dyDescent="0.2">
      <c r="A34" s="432">
        <v>7</v>
      </c>
      <c r="B34" s="433" t="s">
        <v>926</v>
      </c>
      <c r="C34" s="343" t="s">
        <v>16</v>
      </c>
      <c r="D34" s="343">
        <v>3</v>
      </c>
      <c r="E34" s="343">
        <v>12</v>
      </c>
      <c r="F34" s="343">
        <v>37</v>
      </c>
      <c r="G34" s="343">
        <v>18</v>
      </c>
      <c r="H34" s="343">
        <v>6</v>
      </c>
      <c r="I34" s="485">
        <f t="shared" si="1"/>
        <v>76</v>
      </c>
      <c r="J34" s="435" t="s">
        <v>1476</v>
      </c>
      <c r="K34" s="436">
        <v>7</v>
      </c>
      <c r="N34" s="17"/>
      <c r="O34" s="17"/>
      <c r="P34" s="17"/>
      <c r="Q34" s="17"/>
      <c r="R34" s="17"/>
      <c r="S34" s="17"/>
      <c r="T34" s="17"/>
      <c r="U34" s="17"/>
      <c r="V34" s="17"/>
      <c r="W34" s="17"/>
      <c r="X34" s="17"/>
      <c r="Y34" s="17"/>
      <c r="Z34" s="17"/>
    </row>
    <row r="35" spans="1:26" s="12" customFormat="1" ht="17.649999999999999" customHeight="1" x14ac:dyDescent="0.2">
      <c r="A35" s="354">
        <v>9</v>
      </c>
      <c r="B35" s="355" t="s">
        <v>928</v>
      </c>
      <c r="C35" s="462" t="s">
        <v>16</v>
      </c>
      <c r="D35" s="462">
        <v>27</v>
      </c>
      <c r="E35" s="462">
        <v>57</v>
      </c>
      <c r="F35" s="462">
        <v>76</v>
      </c>
      <c r="G35" s="462">
        <v>85</v>
      </c>
      <c r="H35" s="462">
        <v>5</v>
      </c>
      <c r="I35" s="488">
        <f>SUM(C35:H35)</f>
        <v>250</v>
      </c>
      <c r="J35" s="358" t="s">
        <v>239</v>
      </c>
      <c r="K35" s="359">
        <v>9</v>
      </c>
      <c r="N35" s="17"/>
      <c r="O35" s="17"/>
      <c r="P35" s="17"/>
      <c r="Q35" s="17"/>
      <c r="R35" s="17"/>
      <c r="S35" s="17"/>
      <c r="T35" s="17"/>
      <c r="U35" s="17"/>
      <c r="V35" s="17"/>
      <c r="W35" s="17"/>
      <c r="X35" s="17"/>
      <c r="Y35" s="17"/>
      <c r="Z35" s="17"/>
    </row>
  </sheetData>
  <mergeCells count="15">
    <mergeCell ref="A1:K1"/>
    <mergeCell ref="A2:K2"/>
    <mergeCell ref="A3:K3"/>
    <mergeCell ref="C4:I4"/>
    <mergeCell ref="A5:A6"/>
    <mergeCell ref="B5:B6"/>
    <mergeCell ref="C5:I5"/>
    <mergeCell ref="J5:J6"/>
    <mergeCell ref="K5:K6"/>
    <mergeCell ref="N18:N19"/>
    <mergeCell ref="N8:N9"/>
    <mergeCell ref="N10:N11"/>
    <mergeCell ref="N12:N13"/>
    <mergeCell ref="N14:N15"/>
    <mergeCell ref="N16:N1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FB6DD-EBA5-42BD-A9DE-455115CB7F53}">
  <sheetPr>
    <tabColor theme="5" tint="-0.249977111117893"/>
    <pageSetUpPr fitToPage="1"/>
  </sheetPr>
  <dimension ref="A1:X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9.625" style="17" customWidth="1"/>
    <col min="9" max="9" width="10.75" style="17" customWidth="1"/>
    <col min="10" max="10" width="37.75" style="17" customWidth="1"/>
    <col min="11" max="11" width="5.625" style="16" customWidth="1"/>
    <col min="12" max="16384" width="9.125" style="17"/>
  </cols>
  <sheetData>
    <row r="1" spans="1:24" s="7" customFormat="1" ht="21" customHeight="1" x14ac:dyDescent="0.25">
      <c r="A1" s="1645" t="s">
        <v>1159</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1162</v>
      </c>
    </row>
    <row r="3" spans="1:24" s="7" customFormat="1" ht="21" customHeight="1" x14ac:dyDescent="0.2">
      <c r="A3" s="1647" t="s">
        <v>1605</v>
      </c>
      <c r="B3" s="1647"/>
      <c r="C3" s="1647"/>
      <c r="D3" s="1647"/>
      <c r="E3" s="1647"/>
      <c r="F3" s="1647"/>
      <c r="G3" s="1647"/>
      <c r="H3" s="1647"/>
      <c r="I3" s="1647"/>
      <c r="J3" s="1647"/>
      <c r="K3" s="1647"/>
    </row>
    <row r="4" spans="1:24" s="12" customFormat="1" x14ac:dyDescent="0.2">
      <c r="A4" s="34" t="s">
        <v>850</v>
      </c>
      <c r="B4" s="34"/>
      <c r="C4" s="1648"/>
      <c r="D4" s="1648"/>
      <c r="E4" s="1648"/>
      <c r="F4" s="1648"/>
      <c r="G4" s="1648"/>
      <c r="H4" s="1648"/>
      <c r="I4" s="1648"/>
      <c r="J4" s="23"/>
      <c r="K4" s="23" t="s">
        <v>1837</v>
      </c>
    </row>
    <row r="5" spans="1:24" s="38" customFormat="1" ht="22.9" customHeight="1" x14ac:dyDescent="0.2">
      <c r="A5" s="1676" t="s">
        <v>979</v>
      </c>
      <c r="B5" s="1678" t="s">
        <v>1169</v>
      </c>
      <c r="C5" s="1651" t="s">
        <v>938</v>
      </c>
      <c r="D5" s="1651"/>
      <c r="E5" s="1651"/>
      <c r="F5" s="1651"/>
      <c r="G5" s="1651"/>
      <c r="H5" s="1651"/>
      <c r="I5" s="1651"/>
      <c r="J5" s="1680" t="s">
        <v>1168</v>
      </c>
      <c r="K5" s="1676" t="s">
        <v>979</v>
      </c>
    </row>
    <row r="6" spans="1:24" s="9" customFormat="1" ht="27" customHeight="1" x14ac:dyDescent="0.2">
      <c r="A6" s="1677"/>
      <c r="B6" s="1679"/>
      <c r="C6" s="1340" t="s">
        <v>5</v>
      </c>
      <c r="D6" s="1341" t="s">
        <v>6</v>
      </c>
      <c r="E6" s="1341" t="s">
        <v>7</v>
      </c>
      <c r="F6" s="1341" t="s">
        <v>162</v>
      </c>
      <c r="G6" s="1341" t="s">
        <v>9</v>
      </c>
      <c r="H6" s="1341" t="s">
        <v>161</v>
      </c>
      <c r="I6" s="402" t="s">
        <v>1753</v>
      </c>
      <c r="J6" s="1681"/>
      <c r="K6" s="1677"/>
    </row>
    <row r="7" spans="1:24" s="12" customFormat="1" ht="17.649999999999999" customHeight="1" x14ac:dyDescent="0.2">
      <c r="A7" s="100"/>
      <c r="B7" s="457" t="s">
        <v>1220</v>
      </c>
      <c r="C7" s="102">
        <f t="shared" ref="C7:H7" si="0">SUM(C8:C16)</f>
        <v>13161</v>
      </c>
      <c r="D7" s="102">
        <f t="shared" si="0"/>
        <v>79414</v>
      </c>
      <c r="E7" s="102">
        <f t="shared" si="0"/>
        <v>273135</v>
      </c>
      <c r="F7" s="531">
        <f t="shared" si="0"/>
        <v>646100</v>
      </c>
      <c r="G7" s="532">
        <f t="shared" si="0"/>
        <v>777951</v>
      </c>
      <c r="H7" s="532">
        <f t="shared" si="0"/>
        <v>144761</v>
      </c>
      <c r="I7" s="532">
        <f t="shared" ref="I7:I35" si="1">SUM(C7:H7)</f>
        <v>1934522</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
      <c r="A8" s="470">
        <v>1</v>
      </c>
      <c r="B8" s="471" t="s">
        <v>920</v>
      </c>
      <c r="C8" s="463">
        <f t="shared" ref="C8:H16" si="2">C18+C28</f>
        <v>1271</v>
      </c>
      <c r="D8" s="463">
        <f t="shared" si="2"/>
        <v>4596</v>
      </c>
      <c r="E8" s="463">
        <f t="shared" si="2"/>
        <v>10493</v>
      </c>
      <c r="F8" s="463">
        <f t="shared" si="2"/>
        <v>17577</v>
      </c>
      <c r="G8" s="463">
        <f t="shared" si="2"/>
        <v>10978</v>
      </c>
      <c r="H8" s="463">
        <f>H18+H28</f>
        <v>740</v>
      </c>
      <c r="I8" s="485">
        <f t="shared" si="1"/>
        <v>45655</v>
      </c>
      <c r="J8" s="466" t="s">
        <v>234</v>
      </c>
      <c r="K8" s="467">
        <v>1</v>
      </c>
      <c r="N8" s="1684" t="s">
        <v>10</v>
      </c>
      <c r="O8" s="1360" t="s">
        <v>1435</v>
      </c>
      <c r="P8" s="1367">
        <f>H18</f>
        <v>653</v>
      </c>
      <c r="Q8" s="1367">
        <f>H19</f>
        <v>3012</v>
      </c>
      <c r="R8" s="1367">
        <f>H20</f>
        <v>5418</v>
      </c>
      <c r="S8" s="1367">
        <f>H21</f>
        <v>5399</v>
      </c>
      <c r="T8" s="1367">
        <f>H22</f>
        <v>14035</v>
      </c>
      <c r="U8" s="1367">
        <f>H23</f>
        <v>2789</v>
      </c>
      <c r="V8" s="1367">
        <f>H24</f>
        <v>48771</v>
      </c>
      <c r="W8" s="1367">
        <f>H25</f>
        <v>13972</v>
      </c>
      <c r="X8" s="1367">
        <f>H26</f>
        <v>38980</v>
      </c>
    </row>
    <row r="9" spans="1:24" s="12" customFormat="1" ht="17.649999999999999" customHeight="1" x14ac:dyDescent="0.2">
      <c r="A9" s="472">
        <v>2</v>
      </c>
      <c r="B9" s="473" t="s">
        <v>921</v>
      </c>
      <c r="C9" s="464">
        <f t="shared" si="2"/>
        <v>2613</v>
      </c>
      <c r="D9" s="464">
        <f t="shared" si="2"/>
        <v>13733</v>
      </c>
      <c r="E9" s="464">
        <f t="shared" si="2"/>
        <v>38855</v>
      </c>
      <c r="F9" s="464">
        <f t="shared" si="2"/>
        <v>83437</v>
      </c>
      <c r="G9" s="464">
        <f t="shared" si="2"/>
        <v>83511</v>
      </c>
      <c r="H9" s="464">
        <f t="shared" si="2"/>
        <v>4498</v>
      </c>
      <c r="I9" s="222">
        <f t="shared" si="1"/>
        <v>226647</v>
      </c>
      <c r="J9" s="468" t="s">
        <v>235</v>
      </c>
      <c r="K9" s="469">
        <v>2</v>
      </c>
      <c r="N9" s="1685"/>
      <c r="O9" s="1360" t="s">
        <v>1434</v>
      </c>
      <c r="P9" s="1367">
        <f>H28</f>
        <v>87</v>
      </c>
      <c r="Q9" s="1367">
        <f>H29</f>
        <v>1486</v>
      </c>
      <c r="R9" s="1367">
        <f>H30</f>
        <v>695</v>
      </c>
      <c r="S9" s="1367">
        <f>H31</f>
        <v>1397</v>
      </c>
      <c r="T9" s="1367">
        <f>H32</f>
        <v>2747</v>
      </c>
      <c r="U9" s="1367">
        <f>H33</f>
        <v>5</v>
      </c>
      <c r="V9" s="1367">
        <f>H34</f>
        <v>801</v>
      </c>
      <c r="W9" s="1367">
        <f>H35</f>
        <v>24</v>
      </c>
      <c r="X9" s="1367">
        <f>H36</f>
        <v>4490</v>
      </c>
    </row>
    <row r="10" spans="1:24" s="12" customFormat="1" ht="17.649999999999999" customHeight="1" x14ac:dyDescent="0.2">
      <c r="A10" s="470">
        <v>3</v>
      </c>
      <c r="B10" s="471" t="s">
        <v>922</v>
      </c>
      <c r="C10" s="463">
        <f>C20+C30</f>
        <v>1567</v>
      </c>
      <c r="D10" s="463">
        <f t="shared" si="2"/>
        <v>8332</v>
      </c>
      <c r="E10" s="463">
        <f t="shared" si="2"/>
        <v>26882</v>
      </c>
      <c r="F10" s="463">
        <f t="shared" si="2"/>
        <v>57596</v>
      </c>
      <c r="G10" s="463">
        <f t="shared" si="2"/>
        <v>66097</v>
      </c>
      <c r="H10" s="463">
        <f t="shared" si="2"/>
        <v>6113</v>
      </c>
      <c r="I10" s="485">
        <f t="shared" si="1"/>
        <v>166587</v>
      </c>
      <c r="J10" s="466" t="s">
        <v>236</v>
      </c>
      <c r="K10" s="467">
        <v>3</v>
      </c>
      <c r="N10" s="1684" t="s">
        <v>9</v>
      </c>
      <c r="O10" s="1360" t="s">
        <v>1435</v>
      </c>
      <c r="P10" s="1367">
        <f>G18</f>
        <v>9143</v>
      </c>
      <c r="Q10" s="1367">
        <f>G19</f>
        <v>54106</v>
      </c>
      <c r="R10" s="1367">
        <f>G20</f>
        <v>55165</v>
      </c>
      <c r="S10" s="1367">
        <f>G21</f>
        <v>29522</v>
      </c>
      <c r="T10" s="1367">
        <f>G22</f>
        <v>55515</v>
      </c>
      <c r="U10" s="1367">
        <f>G23</f>
        <v>10826</v>
      </c>
      <c r="V10" s="1367">
        <f>G24</f>
        <v>240418</v>
      </c>
      <c r="W10" s="1367">
        <f>G25</f>
        <v>78558</v>
      </c>
      <c r="X10" s="1367">
        <f>G26</f>
        <v>118459</v>
      </c>
    </row>
    <row r="11" spans="1:24" s="12" customFormat="1" ht="17.649999999999999" customHeight="1" x14ac:dyDescent="0.2">
      <c r="A11" s="472">
        <v>4</v>
      </c>
      <c r="B11" s="473" t="s">
        <v>923</v>
      </c>
      <c r="C11" s="464">
        <f t="shared" si="2"/>
        <v>1038</v>
      </c>
      <c r="D11" s="464">
        <f t="shared" si="2"/>
        <v>4268</v>
      </c>
      <c r="E11" s="464">
        <f t="shared" si="2"/>
        <v>12997</v>
      </c>
      <c r="F11" s="464">
        <f t="shared" si="2"/>
        <v>30904</v>
      </c>
      <c r="G11" s="464">
        <f t="shared" si="2"/>
        <v>40506</v>
      </c>
      <c r="H11" s="464">
        <f t="shared" si="2"/>
        <v>6796</v>
      </c>
      <c r="I11" s="222">
        <f t="shared" si="1"/>
        <v>96509</v>
      </c>
      <c r="J11" s="468" t="s">
        <v>237</v>
      </c>
      <c r="K11" s="469">
        <v>4</v>
      </c>
      <c r="N11" s="1685"/>
      <c r="O11" s="1360" t="s">
        <v>1434</v>
      </c>
      <c r="P11" s="1367">
        <f>G28</f>
        <v>1835</v>
      </c>
      <c r="Q11" s="1367">
        <f>G29</f>
        <v>29405</v>
      </c>
      <c r="R11" s="1367">
        <f>G30</f>
        <v>10932</v>
      </c>
      <c r="S11" s="1367">
        <f>G31</f>
        <v>10984</v>
      </c>
      <c r="T11" s="1367">
        <f>G32</f>
        <v>23286</v>
      </c>
      <c r="U11" s="1367">
        <f>G33</f>
        <v>56</v>
      </c>
      <c r="V11" s="1367">
        <f>G34</f>
        <v>1430</v>
      </c>
      <c r="W11" s="1367">
        <f>G35</f>
        <v>363</v>
      </c>
      <c r="X11" s="1367">
        <f>G36</f>
        <v>47948</v>
      </c>
    </row>
    <row r="12" spans="1:24" s="12" customFormat="1" ht="17.649999999999999" customHeight="1" x14ac:dyDescent="0.2">
      <c r="A12" s="470">
        <v>5</v>
      </c>
      <c r="B12" s="471" t="s">
        <v>924</v>
      </c>
      <c r="C12" s="463">
        <f t="shared" si="2"/>
        <v>760</v>
      </c>
      <c r="D12" s="463">
        <f t="shared" si="2"/>
        <v>5584</v>
      </c>
      <c r="E12" s="463">
        <f t="shared" si="2"/>
        <v>17455</v>
      </c>
      <c r="F12" s="463">
        <f t="shared" si="2"/>
        <v>46579</v>
      </c>
      <c r="G12" s="463">
        <f t="shared" si="2"/>
        <v>78801</v>
      </c>
      <c r="H12" s="463">
        <f t="shared" si="2"/>
        <v>16782</v>
      </c>
      <c r="I12" s="485">
        <f t="shared" si="1"/>
        <v>165961</v>
      </c>
      <c r="J12" s="466" t="s">
        <v>238</v>
      </c>
      <c r="K12" s="467">
        <v>5</v>
      </c>
      <c r="N12" s="1684" t="s">
        <v>8</v>
      </c>
      <c r="O12" s="1360" t="s">
        <v>1435</v>
      </c>
      <c r="P12" s="1367">
        <f>F18</f>
        <v>15324</v>
      </c>
      <c r="Q12" s="1367">
        <f>F19</f>
        <v>58065</v>
      </c>
      <c r="R12" s="1367">
        <f>F20</f>
        <v>49138</v>
      </c>
      <c r="S12" s="1367">
        <f>F21</f>
        <v>23269</v>
      </c>
      <c r="T12" s="1367">
        <f>F22</f>
        <v>33984</v>
      </c>
      <c r="U12" s="1367">
        <f>F23</f>
        <v>7176</v>
      </c>
      <c r="V12" s="1367">
        <f>F24</f>
        <v>201470</v>
      </c>
      <c r="W12" s="1367">
        <f>F25</f>
        <v>77851</v>
      </c>
      <c r="X12" s="1367">
        <f>F26</f>
        <v>77391</v>
      </c>
    </row>
    <row r="13" spans="1:24" s="12" customFormat="1" ht="17.649999999999999" customHeight="1" x14ac:dyDescent="0.2">
      <c r="A13" s="472">
        <v>6</v>
      </c>
      <c r="B13" s="473" t="s">
        <v>925</v>
      </c>
      <c r="C13" s="464">
        <f t="shared" si="2"/>
        <v>191</v>
      </c>
      <c r="D13" s="464">
        <f t="shared" si="2"/>
        <v>924</v>
      </c>
      <c r="E13" s="464">
        <f t="shared" si="2"/>
        <v>3086</v>
      </c>
      <c r="F13" s="464">
        <f t="shared" si="2"/>
        <v>7216</v>
      </c>
      <c r="G13" s="464">
        <f t="shared" si="2"/>
        <v>10882</v>
      </c>
      <c r="H13" s="464">
        <f>H23+H33</f>
        <v>2794</v>
      </c>
      <c r="I13" s="222">
        <f t="shared" si="1"/>
        <v>25093</v>
      </c>
      <c r="J13" s="468" t="s">
        <v>1200</v>
      </c>
      <c r="K13" s="469">
        <v>6</v>
      </c>
      <c r="N13" s="1685"/>
      <c r="O13" s="1360" t="s">
        <v>1434</v>
      </c>
      <c r="P13" s="1369">
        <f>F28</f>
        <v>2253</v>
      </c>
      <c r="Q13" s="1369">
        <f>F29</f>
        <v>25372</v>
      </c>
      <c r="R13" s="1369">
        <f>F30</f>
        <v>8458</v>
      </c>
      <c r="S13" s="1369">
        <f>F31</f>
        <v>7635</v>
      </c>
      <c r="T13" s="1369">
        <f>F32</f>
        <v>12595</v>
      </c>
      <c r="U13" s="1369">
        <f>F33</f>
        <v>40</v>
      </c>
      <c r="V13" s="1369">
        <f>F34</f>
        <v>1002</v>
      </c>
      <c r="W13" s="1369">
        <f>F35</f>
        <v>356</v>
      </c>
      <c r="X13" s="1369">
        <f>F36</f>
        <v>44721</v>
      </c>
    </row>
    <row r="14" spans="1:24" s="12" customFormat="1" ht="17.649999999999999" customHeight="1" x14ac:dyDescent="0.2">
      <c r="A14" s="470">
        <v>7</v>
      </c>
      <c r="B14" s="471" t="s">
        <v>926</v>
      </c>
      <c r="C14" s="463">
        <f t="shared" si="2"/>
        <v>2330</v>
      </c>
      <c r="D14" s="463">
        <f t="shared" si="2"/>
        <v>18808</v>
      </c>
      <c r="E14" s="463">
        <f t="shared" si="2"/>
        <v>80727</v>
      </c>
      <c r="F14" s="463">
        <f t="shared" si="2"/>
        <v>202472</v>
      </c>
      <c r="G14" s="463">
        <f t="shared" si="2"/>
        <v>241848</v>
      </c>
      <c r="H14" s="463">
        <f t="shared" si="2"/>
        <v>49572</v>
      </c>
      <c r="I14" s="485">
        <f t="shared" si="1"/>
        <v>595757</v>
      </c>
      <c r="J14" s="466" t="s">
        <v>1476</v>
      </c>
      <c r="K14" s="467">
        <v>7</v>
      </c>
      <c r="N14" s="1684" t="s">
        <v>7</v>
      </c>
      <c r="O14" s="1360" t="s">
        <v>1435</v>
      </c>
      <c r="P14" s="1367">
        <f>E18</f>
        <v>9556</v>
      </c>
      <c r="Q14" s="1367">
        <f>E19</f>
        <v>28704</v>
      </c>
      <c r="R14" s="1367">
        <f>E20</f>
        <v>23926</v>
      </c>
      <c r="S14" s="1367">
        <f>E21</f>
        <v>10565</v>
      </c>
      <c r="T14" s="1367">
        <f>E22</f>
        <v>13464</v>
      </c>
      <c r="U14" s="1367">
        <f>E23</f>
        <v>3074</v>
      </c>
      <c r="V14" s="1367">
        <f>E24</f>
        <v>80326</v>
      </c>
      <c r="W14" s="1367">
        <f>E25</f>
        <v>36959</v>
      </c>
      <c r="X14" s="1367">
        <f>E26</f>
        <v>28910</v>
      </c>
    </row>
    <row r="15" spans="1:24" s="12" customFormat="1" ht="17.649999999999999" customHeight="1" x14ac:dyDescent="0.2">
      <c r="A15" s="472">
        <v>8</v>
      </c>
      <c r="B15" s="473" t="s">
        <v>927</v>
      </c>
      <c r="C15" s="464">
        <f t="shared" si="2"/>
        <v>1547</v>
      </c>
      <c r="D15" s="464">
        <f t="shared" si="2"/>
        <v>10963</v>
      </c>
      <c r="E15" s="464">
        <f t="shared" si="2"/>
        <v>37103</v>
      </c>
      <c r="F15" s="464">
        <f t="shared" si="2"/>
        <v>78207</v>
      </c>
      <c r="G15" s="464">
        <f t="shared" si="2"/>
        <v>78921</v>
      </c>
      <c r="H15" s="464">
        <f t="shared" si="2"/>
        <v>13996</v>
      </c>
      <c r="I15" s="222">
        <f t="shared" si="1"/>
        <v>220737</v>
      </c>
      <c r="J15" s="468" t="s">
        <v>1187</v>
      </c>
      <c r="K15" s="469">
        <v>8</v>
      </c>
      <c r="N15" s="1685"/>
      <c r="O15" s="1360" t="s">
        <v>1434</v>
      </c>
      <c r="P15" s="1367">
        <f>E28</f>
        <v>937</v>
      </c>
      <c r="Q15" s="1367">
        <f>E29</f>
        <v>10151</v>
      </c>
      <c r="R15" s="1367">
        <f>E30</f>
        <v>2956</v>
      </c>
      <c r="S15" s="1367">
        <f>E31</f>
        <v>2432</v>
      </c>
      <c r="T15" s="1367">
        <f>E32</f>
        <v>3991</v>
      </c>
      <c r="U15" s="1367">
        <f>E33</f>
        <v>12</v>
      </c>
      <c r="V15" s="1367">
        <f>E34</f>
        <v>401</v>
      </c>
      <c r="W15" s="1367">
        <f>E35</f>
        <v>144</v>
      </c>
      <c r="X15" s="1367">
        <f>E36</f>
        <v>16627</v>
      </c>
    </row>
    <row r="16" spans="1:24" s="12" customFormat="1" ht="17.649999999999999" customHeight="1" x14ac:dyDescent="0.2">
      <c r="A16" s="470">
        <v>9</v>
      </c>
      <c r="B16" s="471" t="s">
        <v>928</v>
      </c>
      <c r="C16" s="465">
        <f t="shared" si="2"/>
        <v>1844</v>
      </c>
      <c r="D16" s="465">
        <f t="shared" si="2"/>
        <v>12206</v>
      </c>
      <c r="E16" s="465">
        <f t="shared" si="2"/>
        <v>45537</v>
      </c>
      <c r="F16" s="465">
        <f t="shared" si="2"/>
        <v>122112</v>
      </c>
      <c r="G16" s="465">
        <f t="shared" si="2"/>
        <v>166407</v>
      </c>
      <c r="H16" s="465">
        <f>H26+H36</f>
        <v>43470</v>
      </c>
      <c r="I16" s="485">
        <f t="shared" si="1"/>
        <v>391576</v>
      </c>
      <c r="J16" s="466" t="s">
        <v>239</v>
      </c>
      <c r="K16" s="467">
        <v>9</v>
      </c>
      <c r="N16" s="1684" t="s">
        <v>6</v>
      </c>
      <c r="O16" s="1360" t="s">
        <v>1435</v>
      </c>
      <c r="P16" s="1367">
        <f>D18</f>
        <v>4334</v>
      </c>
      <c r="Q16" s="1367">
        <f>D19</f>
        <v>11054</v>
      </c>
      <c r="R16" s="1367">
        <f>D20</f>
        <v>7602</v>
      </c>
      <c r="S16" s="1367">
        <f>D21</f>
        <v>3659</v>
      </c>
      <c r="T16" s="1367">
        <f>D22</f>
        <v>4645</v>
      </c>
      <c r="U16" s="1367">
        <f>D23</f>
        <v>919</v>
      </c>
      <c r="V16" s="1367">
        <f>D24</f>
        <v>18646</v>
      </c>
      <c r="W16" s="1367">
        <f>D25</f>
        <v>10936</v>
      </c>
      <c r="X16" s="1367">
        <f>D26</f>
        <v>8336</v>
      </c>
    </row>
    <row r="17" spans="1:24" s="12" customFormat="1" ht="17.649999999999999" customHeight="1" x14ac:dyDescent="0.2">
      <c r="A17" s="167"/>
      <c r="B17" s="458" t="s">
        <v>1467</v>
      </c>
      <c r="C17" s="104">
        <f t="shared" ref="C17:H17" si="3">SUM(C18:C26)</f>
        <v>11610</v>
      </c>
      <c r="D17" s="104">
        <f t="shared" si="3"/>
        <v>70131</v>
      </c>
      <c r="E17" s="104">
        <f t="shared" si="3"/>
        <v>235484</v>
      </c>
      <c r="F17" s="211">
        <f t="shared" si="3"/>
        <v>543668</v>
      </c>
      <c r="G17" s="533">
        <f t="shared" si="3"/>
        <v>651712</v>
      </c>
      <c r="H17" s="533">
        <f t="shared" si="3"/>
        <v>133029</v>
      </c>
      <c r="I17" s="533">
        <f t="shared" si="1"/>
        <v>1645634</v>
      </c>
      <c r="J17" s="446" t="s">
        <v>13</v>
      </c>
      <c r="K17" s="459"/>
      <c r="N17" s="1685"/>
      <c r="O17" s="1360" t="s">
        <v>1434</v>
      </c>
      <c r="P17" s="1367">
        <f>D28</f>
        <v>262</v>
      </c>
      <c r="Q17" s="1367">
        <f>D29</f>
        <v>2679</v>
      </c>
      <c r="R17" s="1367">
        <f>D30</f>
        <v>730</v>
      </c>
      <c r="S17" s="1367">
        <f>D31</f>
        <v>609</v>
      </c>
      <c r="T17" s="1367">
        <f>D32</f>
        <v>939</v>
      </c>
      <c r="U17" s="1367">
        <f>D33</f>
        <v>5</v>
      </c>
      <c r="V17" s="1367">
        <f>D34</f>
        <v>162</v>
      </c>
      <c r="W17" s="1367">
        <f>D35</f>
        <v>27</v>
      </c>
      <c r="X17" s="1367">
        <f>D36</f>
        <v>3870</v>
      </c>
    </row>
    <row r="18" spans="1:24" s="12" customFormat="1" ht="17.649999999999999" customHeight="1" x14ac:dyDescent="0.2">
      <c r="A18" s="432">
        <v>1</v>
      </c>
      <c r="B18" s="433" t="s">
        <v>920</v>
      </c>
      <c r="C18" s="343">
        <v>1225</v>
      </c>
      <c r="D18" s="343">
        <v>4334</v>
      </c>
      <c r="E18" s="343">
        <v>9556</v>
      </c>
      <c r="F18" s="343">
        <v>15324</v>
      </c>
      <c r="G18" s="343">
        <v>9143</v>
      </c>
      <c r="H18" s="343">
        <v>653</v>
      </c>
      <c r="I18" s="485">
        <f t="shared" si="1"/>
        <v>40235</v>
      </c>
      <c r="J18" s="435" t="s">
        <v>234</v>
      </c>
      <c r="K18" s="436">
        <v>1</v>
      </c>
      <c r="N18" s="1655" t="s">
        <v>5</v>
      </c>
      <c r="O18" s="1360" t="s">
        <v>1435</v>
      </c>
      <c r="P18" s="1367">
        <f>C18</f>
        <v>1225</v>
      </c>
      <c r="Q18" s="1367">
        <f>C19</f>
        <v>2171</v>
      </c>
      <c r="R18" s="1367">
        <f>C20</f>
        <v>1466</v>
      </c>
      <c r="S18" s="1367">
        <f>C21</f>
        <v>910</v>
      </c>
      <c r="T18" s="1367">
        <f>C22</f>
        <v>582</v>
      </c>
      <c r="U18" s="1367">
        <f>C23</f>
        <v>191</v>
      </c>
      <c r="V18" s="1367">
        <f>C24</f>
        <v>2232</v>
      </c>
      <c r="W18" s="1367">
        <f>C25</f>
        <v>1542</v>
      </c>
      <c r="X18" s="1367">
        <f>C26</f>
        <v>1291</v>
      </c>
    </row>
    <row r="19" spans="1:24" s="12" customFormat="1" ht="17.649999999999999" customHeight="1" x14ac:dyDescent="0.2">
      <c r="A19" s="346">
        <v>2</v>
      </c>
      <c r="B19" s="347" t="s">
        <v>921</v>
      </c>
      <c r="C19" s="233">
        <v>2171</v>
      </c>
      <c r="D19" s="233">
        <v>11054</v>
      </c>
      <c r="E19" s="233">
        <v>28704</v>
      </c>
      <c r="F19" s="233">
        <v>58065</v>
      </c>
      <c r="G19" s="233">
        <v>54106</v>
      </c>
      <c r="H19" s="233">
        <v>3012</v>
      </c>
      <c r="I19" s="222">
        <f t="shared" si="1"/>
        <v>157112</v>
      </c>
      <c r="J19" s="350" t="s">
        <v>235</v>
      </c>
      <c r="K19" s="351">
        <v>2</v>
      </c>
      <c r="N19" s="1655"/>
      <c r="O19" s="1360" t="s">
        <v>1434</v>
      </c>
      <c r="P19" s="1367">
        <f>C28</f>
        <v>46</v>
      </c>
      <c r="Q19" s="1367">
        <f>C29</f>
        <v>442</v>
      </c>
      <c r="R19" s="1367">
        <f>C30</f>
        <v>101</v>
      </c>
      <c r="S19" s="1367">
        <f>C31</f>
        <v>128</v>
      </c>
      <c r="T19" s="1367">
        <f>C32</f>
        <v>178</v>
      </c>
      <c r="U19" s="1367" t="str">
        <f>C33</f>
        <v>0</v>
      </c>
      <c r="V19" s="1367">
        <f>C34</f>
        <v>98</v>
      </c>
      <c r="W19" s="1367">
        <f>C35</f>
        <v>5</v>
      </c>
      <c r="X19" s="1367">
        <f>C36</f>
        <v>553</v>
      </c>
    </row>
    <row r="20" spans="1:24" s="12" customFormat="1" ht="17.649999999999999" customHeight="1" x14ac:dyDescent="0.2">
      <c r="A20" s="432">
        <v>3</v>
      </c>
      <c r="B20" s="433" t="s">
        <v>922</v>
      </c>
      <c r="C20" s="343">
        <v>1466</v>
      </c>
      <c r="D20" s="343">
        <v>7602</v>
      </c>
      <c r="E20" s="343">
        <v>23926</v>
      </c>
      <c r="F20" s="343">
        <v>49138</v>
      </c>
      <c r="G20" s="343">
        <v>55165</v>
      </c>
      <c r="H20" s="343">
        <v>5418</v>
      </c>
      <c r="I20" s="485">
        <f t="shared" si="1"/>
        <v>142715</v>
      </c>
      <c r="J20" s="435" t="s">
        <v>236</v>
      </c>
      <c r="K20" s="436">
        <v>3</v>
      </c>
    </row>
    <row r="21" spans="1:24" s="12" customFormat="1" ht="17.649999999999999" customHeight="1" x14ac:dyDescent="0.2">
      <c r="A21" s="346">
        <v>4</v>
      </c>
      <c r="B21" s="347" t="s">
        <v>923</v>
      </c>
      <c r="C21" s="233">
        <v>910</v>
      </c>
      <c r="D21" s="233">
        <v>3659</v>
      </c>
      <c r="E21" s="233">
        <v>10565</v>
      </c>
      <c r="F21" s="233">
        <v>23269</v>
      </c>
      <c r="G21" s="233">
        <v>29522</v>
      </c>
      <c r="H21" s="233">
        <v>5399</v>
      </c>
      <c r="I21" s="222">
        <f t="shared" si="1"/>
        <v>73324</v>
      </c>
      <c r="J21" s="350" t="s">
        <v>237</v>
      </c>
      <c r="K21" s="351">
        <v>4</v>
      </c>
    </row>
    <row r="22" spans="1:24" s="12" customFormat="1" ht="17.649999999999999" customHeight="1" x14ac:dyDescent="0.2">
      <c r="A22" s="432">
        <v>5</v>
      </c>
      <c r="B22" s="433" t="s">
        <v>924</v>
      </c>
      <c r="C22" s="343">
        <v>582</v>
      </c>
      <c r="D22" s="343">
        <v>4645</v>
      </c>
      <c r="E22" s="343">
        <v>13464</v>
      </c>
      <c r="F22" s="343">
        <v>33984</v>
      </c>
      <c r="G22" s="343">
        <v>55515</v>
      </c>
      <c r="H22" s="343">
        <v>14035</v>
      </c>
      <c r="I22" s="485">
        <f t="shared" si="1"/>
        <v>122225</v>
      </c>
      <c r="J22" s="435" t="s">
        <v>238</v>
      </c>
      <c r="K22" s="436">
        <v>5</v>
      </c>
    </row>
    <row r="23" spans="1:24" s="12" customFormat="1" ht="17.649999999999999" customHeight="1" x14ac:dyDescent="0.2">
      <c r="A23" s="346">
        <v>6</v>
      </c>
      <c r="B23" s="347" t="s">
        <v>925</v>
      </c>
      <c r="C23" s="233">
        <v>191</v>
      </c>
      <c r="D23" s="233">
        <v>919</v>
      </c>
      <c r="E23" s="233">
        <v>3074</v>
      </c>
      <c r="F23" s="233">
        <v>7176</v>
      </c>
      <c r="G23" s="233">
        <v>10826</v>
      </c>
      <c r="H23" s="233">
        <v>2789</v>
      </c>
      <c r="I23" s="222">
        <f t="shared" si="1"/>
        <v>24975</v>
      </c>
      <c r="J23" s="350" t="s">
        <v>1200</v>
      </c>
      <c r="K23" s="351">
        <v>6</v>
      </c>
    </row>
    <row r="24" spans="1:24" s="12" customFormat="1" ht="17.649999999999999" customHeight="1" x14ac:dyDescent="0.2">
      <c r="A24" s="432">
        <v>7</v>
      </c>
      <c r="B24" s="433" t="s">
        <v>926</v>
      </c>
      <c r="C24" s="343">
        <v>2232</v>
      </c>
      <c r="D24" s="343">
        <v>18646</v>
      </c>
      <c r="E24" s="343">
        <v>80326</v>
      </c>
      <c r="F24" s="343">
        <v>201470</v>
      </c>
      <c r="G24" s="343">
        <v>240418</v>
      </c>
      <c r="H24" s="343">
        <v>48771</v>
      </c>
      <c r="I24" s="485">
        <f t="shared" si="1"/>
        <v>591863</v>
      </c>
      <c r="J24" s="435" t="s">
        <v>1476</v>
      </c>
      <c r="K24" s="436">
        <v>7</v>
      </c>
    </row>
    <row r="25" spans="1:24" s="12" customFormat="1" ht="17.649999999999999" customHeight="1" x14ac:dyDescent="0.2">
      <c r="A25" s="346">
        <v>8</v>
      </c>
      <c r="B25" s="347" t="s">
        <v>927</v>
      </c>
      <c r="C25" s="233">
        <v>1542</v>
      </c>
      <c r="D25" s="233">
        <v>10936</v>
      </c>
      <c r="E25" s="233">
        <v>36959</v>
      </c>
      <c r="F25" s="233">
        <v>77851</v>
      </c>
      <c r="G25" s="233">
        <v>78558</v>
      </c>
      <c r="H25" s="233">
        <v>13972</v>
      </c>
      <c r="I25" s="222">
        <f t="shared" si="1"/>
        <v>219818</v>
      </c>
      <c r="J25" s="350" t="s">
        <v>1187</v>
      </c>
      <c r="K25" s="351">
        <v>8</v>
      </c>
    </row>
    <row r="26" spans="1:24" s="12" customFormat="1" ht="17.649999999999999" customHeight="1" x14ac:dyDescent="0.2">
      <c r="A26" s="432">
        <v>9</v>
      </c>
      <c r="B26" s="433" t="s">
        <v>928</v>
      </c>
      <c r="C26" s="460">
        <v>1291</v>
      </c>
      <c r="D26" s="460">
        <v>8336</v>
      </c>
      <c r="E26" s="460">
        <v>28910</v>
      </c>
      <c r="F26" s="460">
        <v>77391</v>
      </c>
      <c r="G26" s="460">
        <v>118459</v>
      </c>
      <c r="H26" s="460">
        <v>38980</v>
      </c>
      <c r="I26" s="485">
        <f t="shared" si="1"/>
        <v>273367</v>
      </c>
      <c r="J26" s="435" t="s">
        <v>239</v>
      </c>
      <c r="K26" s="436">
        <v>9</v>
      </c>
    </row>
    <row r="27" spans="1:24" s="12" customFormat="1" ht="17.649999999999999" customHeight="1" x14ac:dyDescent="0.2">
      <c r="A27" s="167"/>
      <c r="B27" s="458" t="s">
        <v>1471</v>
      </c>
      <c r="C27" s="104">
        <f t="shared" ref="C27:H27" si="4">SUM(C28:C36)</f>
        <v>1551</v>
      </c>
      <c r="D27" s="104">
        <f t="shared" si="4"/>
        <v>9283</v>
      </c>
      <c r="E27" s="104">
        <f t="shared" si="4"/>
        <v>37651</v>
      </c>
      <c r="F27" s="211">
        <f t="shared" si="4"/>
        <v>102432</v>
      </c>
      <c r="G27" s="533">
        <f t="shared" si="4"/>
        <v>126239</v>
      </c>
      <c r="H27" s="533">
        <f t="shared" si="4"/>
        <v>11732</v>
      </c>
      <c r="I27" s="533">
        <f t="shared" si="1"/>
        <v>288888</v>
      </c>
      <c r="J27" s="446" t="s">
        <v>14</v>
      </c>
      <c r="K27" s="459"/>
    </row>
    <row r="28" spans="1:24" s="12" customFormat="1" ht="17.649999999999999" customHeight="1" x14ac:dyDescent="0.2">
      <c r="A28" s="432">
        <v>1</v>
      </c>
      <c r="B28" s="433" t="s">
        <v>920</v>
      </c>
      <c r="C28" s="343">
        <v>46</v>
      </c>
      <c r="D28" s="343">
        <v>262</v>
      </c>
      <c r="E28" s="343">
        <v>937</v>
      </c>
      <c r="F28" s="343">
        <v>2253</v>
      </c>
      <c r="G28" s="343">
        <v>1835</v>
      </c>
      <c r="H28" s="343">
        <v>87</v>
      </c>
      <c r="I28" s="485">
        <f t="shared" si="1"/>
        <v>5420</v>
      </c>
      <c r="J28" s="435" t="s">
        <v>234</v>
      </c>
      <c r="K28" s="436">
        <v>1</v>
      </c>
    </row>
    <row r="29" spans="1:24" s="12" customFormat="1" ht="17.649999999999999" customHeight="1" x14ac:dyDescent="0.2">
      <c r="A29" s="346">
        <v>2</v>
      </c>
      <c r="B29" s="347" t="s">
        <v>921</v>
      </c>
      <c r="C29" s="233">
        <v>442</v>
      </c>
      <c r="D29" s="233">
        <v>2679</v>
      </c>
      <c r="E29" s="233">
        <v>10151</v>
      </c>
      <c r="F29" s="233">
        <v>25372</v>
      </c>
      <c r="G29" s="233">
        <v>29405</v>
      </c>
      <c r="H29" s="233">
        <v>1486</v>
      </c>
      <c r="I29" s="222">
        <f t="shared" si="1"/>
        <v>69535</v>
      </c>
      <c r="J29" s="350" t="s">
        <v>235</v>
      </c>
      <c r="K29" s="351">
        <v>2</v>
      </c>
    </row>
    <row r="30" spans="1:24" s="12" customFormat="1" ht="17.649999999999999" customHeight="1" x14ac:dyDescent="0.2">
      <c r="A30" s="432">
        <v>3</v>
      </c>
      <c r="B30" s="433" t="s">
        <v>922</v>
      </c>
      <c r="C30" s="343">
        <v>101</v>
      </c>
      <c r="D30" s="343">
        <v>730</v>
      </c>
      <c r="E30" s="343">
        <v>2956</v>
      </c>
      <c r="F30" s="343">
        <v>8458</v>
      </c>
      <c r="G30" s="343">
        <v>10932</v>
      </c>
      <c r="H30" s="343">
        <v>695</v>
      </c>
      <c r="I30" s="485">
        <f t="shared" si="1"/>
        <v>23872</v>
      </c>
      <c r="J30" s="435" t="s">
        <v>236</v>
      </c>
      <c r="K30" s="436">
        <v>3</v>
      </c>
    </row>
    <row r="31" spans="1:24" s="12" customFormat="1" ht="17.649999999999999" customHeight="1" x14ac:dyDescent="0.2">
      <c r="A31" s="346">
        <v>4</v>
      </c>
      <c r="B31" s="347" t="s">
        <v>923</v>
      </c>
      <c r="C31" s="233">
        <v>128</v>
      </c>
      <c r="D31" s="233">
        <v>609</v>
      </c>
      <c r="E31" s="233">
        <v>2432</v>
      </c>
      <c r="F31" s="233">
        <v>7635</v>
      </c>
      <c r="G31" s="233">
        <v>10984</v>
      </c>
      <c r="H31" s="233">
        <v>1397</v>
      </c>
      <c r="I31" s="222">
        <f t="shared" si="1"/>
        <v>23185</v>
      </c>
      <c r="J31" s="350" t="s">
        <v>237</v>
      </c>
      <c r="K31" s="351">
        <v>4</v>
      </c>
    </row>
    <row r="32" spans="1:24" s="12" customFormat="1" ht="17.649999999999999" customHeight="1" x14ac:dyDescent="0.2">
      <c r="A32" s="432">
        <v>5</v>
      </c>
      <c r="B32" s="433" t="s">
        <v>924</v>
      </c>
      <c r="C32" s="343">
        <v>178</v>
      </c>
      <c r="D32" s="343">
        <v>939</v>
      </c>
      <c r="E32" s="343">
        <v>3991</v>
      </c>
      <c r="F32" s="343">
        <v>12595</v>
      </c>
      <c r="G32" s="343">
        <v>23286</v>
      </c>
      <c r="H32" s="343">
        <v>2747</v>
      </c>
      <c r="I32" s="485">
        <f t="shared" si="1"/>
        <v>43736</v>
      </c>
      <c r="J32" s="435" t="s">
        <v>238</v>
      </c>
      <c r="K32" s="436">
        <v>5</v>
      </c>
    </row>
    <row r="33" spans="1:11" s="12" customFormat="1" ht="17.649999999999999" customHeight="1" x14ac:dyDescent="0.2">
      <c r="A33" s="346">
        <v>6</v>
      </c>
      <c r="B33" s="347" t="s">
        <v>925</v>
      </c>
      <c r="C33" s="233" t="s">
        <v>16</v>
      </c>
      <c r="D33" s="233">
        <v>5</v>
      </c>
      <c r="E33" s="233">
        <v>12</v>
      </c>
      <c r="F33" s="233">
        <v>40</v>
      </c>
      <c r="G33" s="233">
        <v>56</v>
      </c>
      <c r="H33" s="233">
        <v>5</v>
      </c>
      <c r="I33" s="222">
        <f t="shared" si="1"/>
        <v>118</v>
      </c>
      <c r="J33" s="350" t="s">
        <v>1200</v>
      </c>
      <c r="K33" s="351">
        <v>6</v>
      </c>
    </row>
    <row r="34" spans="1:11" s="12" customFormat="1" ht="17.649999999999999" customHeight="1" x14ac:dyDescent="0.2">
      <c r="A34" s="432">
        <v>7</v>
      </c>
      <c r="B34" s="433" t="s">
        <v>926</v>
      </c>
      <c r="C34" s="343">
        <v>98</v>
      </c>
      <c r="D34" s="343">
        <v>162</v>
      </c>
      <c r="E34" s="343">
        <v>401</v>
      </c>
      <c r="F34" s="343">
        <v>1002</v>
      </c>
      <c r="G34" s="343">
        <v>1430</v>
      </c>
      <c r="H34" s="343">
        <v>801</v>
      </c>
      <c r="I34" s="485">
        <f t="shared" si="1"/>
        <v>3894</v>
      </c>
      <c r="J34" s="435" t="s">
        <v>1476</v>
      </c>
      <c r="K34" s="436">
        <v>7</v>
      </c>
    </row>
    <row r="35" spans="1:11" s="12" customFormat="1" ht="17.649999999999999" customHeight="1" x14ac:dyDescent="0.2">
      <c r="A35" s="346">
        <v>8</v>
      </c>
      <c r="B35" s="347" t="s">
        <v>927</v>
      </c>
      <c r="C35" s="233">
        <v>5</v>
      </c>
      <c r="D35" s="233">
        <v>27</v>
      </c>
      <c r="E35" s="233">
        <v>144</v>
      </c>
      <c r="F35" s="233">
        <v>356</v>
      </c>
      <c r="G35" s="233">
        <v>363</v>
      </c>
      <c r="H35" s="233">
        <v>24</v>
      </c>
      <c r="I35" s="222">
        <f t="shared" si="1"/>
        <v>919</v>
      </c>
      <c r="J35" s="350" t="s">
        <v>1187</v>
      </c>
      <c r="K35" s="351">
        <v>8</v>
      </c>
    </row>
    <row r="36" spans="1:11" s="12" customFormat="1" ht="17.649999999999999" customHeight="1" x14ac:dyDescent="0.2">
      <c r="A36" s="438">
        <v>9</v>
      </c>
      <c r="B36" s="439" t="s">
        <v>928</v>
      </c>
      <c r="C36" s="461">
        <v>553</v>
      </c>
      <c r="D36" s="461">
        <v>3870</v>
      </c>
      <c r="E36" s="461">
        <v>16627</v>
      </c>
      <c r="F36" s="461">
        <v>44721</v>
      </c>
      <c r="G36" s="461">
        <v>47948</v>
      </c>
      <c r="H36" s="461">
        <v>4490</v>
      </c>
      <c r="I36" s="491">
        <f>SUM(C36:H36)</f>
        <v>118209</v>
      </c>
      <c r="J36" s="442" t="s">
        <v>239</v>
      </c>
      <c r="K36" s="443">
        <v>9</v>
      </c>
    </row>
  </sheetData>
  <mergeCells count="15">
    <mergeCell ref="A1:K1"/>
    <mergeCell ref="A2:K2"/>
    <mergeCell ref="A3:K3"/>
    <mergeCell ref="C4:I4"/>
    <mergeCell ref="A5:A6"/>
    <mergeCell ref="B5:B6"/>
    <mergeCell ref="C5:I5"/>
    <mergeCell ref="J5:J6"/>
    <mergeCell ref="K5:K6"/>
    <mergeCell ref="N18:N19"/>
    <mergeCell ref="N8:N9"/>
    <mergeCell ref="N10:N11"/>
    <mergeCell ref="N12:N13"/>
    <mergeCell ref="N14:N15"/>
    <mergeCell ref="N16:N1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8563F-0FF0-4666-AB23-E25717EC381D}">
  <sheetPr>
    <tabColor theme="5" tint="-0.499984740745262"/>
    <pageSetUpPr fitToPage="1"/>
  </sheetPr>
  <dimension ref="A1:N69"/>
  <sheetViews>
    <sheetView view="pageBreakPreview" zoomScale="60" zoomScaleNormal="100" workbookViewId="0">
      <selection activeCell="A90" sqref="A90"/>
    </sheetView>
  </sheetViews>
  <sheetFormatPr defaultColWidth="9.125" defaultRowHeight="12.75" x14ac:dyDescent="0.2"/>
  <cols>
    <col min="1" max="1" width="5.625" style="217" customWidth="1"/>
    <col min="2" max="2" width="35.75" style="17" customWidth="1"/>
    <col min="3" max="8" width="9.625" style="17" customWidth="1"/>
    <col min="9" max="9" width="10.75" style="17" customWidth="1"/>
    <col min="10" max="10" width="35.75" style="17" customWidth="1"/>
    <col min="11" max="11" width="5.625" style="217" customWidth="1"/>
    <col min="12" max="16384" width="9.125" style="17"/>
  </cols>
  <sheetData>
    <row r="1" spans="1:14" s="7" customFormat="1" ht="21" customHeight="1" x14ac:dyDescent="0.25">
      <c r="A1" s="1645" t="s">
        <v>1075</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875</v>
      </c>
    </row>
    <row r="3" spans="1:14" s="7" customFormat="1" ht="21" customHeight="1" x14ac:dyDescent="0.2">
      <c r="A3" s="1647" t="s">
        <v>1523</v>
      </c>
      <c r="B3" s="1647"/>
      <c r="C3" s="1647"/>
      <c r="D3" s="1647"/>
      <c r="E3" s="1647"/>
      <c r="F3" s="1647"/>
      <c r="G3" s="1647"/>
      <c r="H3" s="1647"/>
      <c r="I3" s="1647"/>
      <c r="J3" s="1647"/>
      <c r="K3" s="1647"/>
    </row>
    <row r="4" spans="1:14" s="12" customFormat="1" x14ac:dyDescent="0.2">
      <c r="A4" s="34" t="s">
        <v>852</v>
      </c>
      <c r="B4" s="34"/>
      <c r="C4" s="1648"/>
      <c r="D4" s="1648"/>
      <c r="E4" s="1648"/>
      <c r="F4" s="1648"/>
      <c r="G4" s="1648"/>
      <c r="H4" s="1648"/>
      <c r="I4" s="1648"/>
      <c r="J4" s="24"/>
      <c r="K4" s="218" t="s">
        <v>1838</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384" t="s">
        <v>5</v>
      </c>
      <c r="D6" s="385" t="s">
        <v>6</v>
      </c>
      <c r="E6" s="385" t="s">
        <v>7</v>
      </c>
      <c r="F6" s="385" t="s">
        <v>8</v>
      </c>
      <c r="G6" s="385" t="s">
        <v>9</v>
      </c>
      <c r="H6" s="385" t="s">
        <v>10</v>
      </c>
      <c r="I6" s="413" t="s">
        <v>1753</v>
      </c>
      <c r="J6" s="1653"/>
      <c r="K6" s="1683"/>
    </row>
    <row r="7" spans="1:14" s="541" customFormat="1" ht="25.15" customHeight="1" x14ac:dyDescent="0.2">
      <c r="A7" s="538"/>
      <c r="B7" s="539" t="s">
        <v>1220</v>
      </c>
      <c r="C7" s="102">
        <f t="shared" ref="C7:H7" si="0">C28+C49</f>
        <v>13244</v>
      </c>
      <c r="D7" s="102">
        <f t="shared" si="0"/>
        <v>86180</v>
      </c>
      <c r="E7" s="102">
        <f t="shared" si="0"/>
        <v>292361</v>
      </c>
      <c r="F7" s="102">
        <f t="shared" si="0"/>
        <v>678744</v>
      </c>
      <c r="G7" s="102">
        <f t="shared" si="0"/>
        <v>817424</v>
      </c>
      <c r="H7" s="102">
        <f t="shared" si="0"/>
        <v>160059</v>
      </c>
      <c r="I7" s="102">
        <f t="shared" ref="I7:I26" si="1">SUM(C7:H7)</f>
        <v>2048012</v>
      </c>
      <c r="J7" s="447" t="s">
        <v>883</v>
      </c>
      <c r="K7" s="540"/>
    </row>
    <row r="8" spans="1:14" s="12" customFormat="1" ht="19.899999999999999" customHeight="1" x14ac:dyDescent="0.2">
      <c r="A8" s="534" t="s">
        <v>970</v>
      </c>
      <c r="B8" s="535" t="s">
        <v>248</v>
      </c>
      <c r="C8" s="465">
        <f t="shared" ref="C8:G23" si="2">C29+C50</f>
        <v>216</v>
      </c>
      <c r="D8" s="465">
        <f t="shared" si="2"/>
        <v>1075</v>
      </c>
      <c r="E8" s="465">
        <f t="shared" si="2"/>
        <v>3520</v>
      </c>
      <c r="F8" s="465">
        <f t="shared" si="2"/>
        <v>8263</v>
      </c>
      <c r="G8" s="465">
        <f t="shared" si="2"/>
        <v>12147</v>
      </c>
      <c r="H8" s="465">
        <f>H29+H50</f>
        <v>3056</v>
      </c>
      <c r="I8" s="485">
        <f t="shared" si="1"/>
        <v>28277</v>
      </c>
      <c r="J8" s="536" t="s">
        <v>890</v>
      </c>
      <c r="K8" s="537" t="s">
        <v>970</v>
      </c>
    </row>
    <row r="9" spans="1:14" s="352" customFormat="1" ht="19.899999999999999" customHeight="1" x14ac:dyDescent="0.2">
      <c r="A9" s="547" t="s">
        <v>981</v>
      </c>
      <c r="B9" s="548" t="s">
        <v>891</v>
      </c>
      <c r="C9" s="464">
        <f t="shared" si="2"/>
        <v>146</v>
      </c>
      <c r="D9" s="464">
        <f t="shared" si="2"/>
        <v>2730</v>
      </c>
      <c r="E9" s="464">
        <f t="shared" si="2"/>
        <v>8148</v>
      </c>
      <c r="F9" s="464">
        <f t="shared" si="2"/>
        <v>12686</v>
      </c>
      <c r="G9" s="464">
        <f t="shared" si="2"/>
        <v>8393</v>
      </c>
      <c r="H9" s="464">
        <f t="shared" ref="H9:H26" si="3">H30+H51</f>
        <v>1230</v>
      </c>
      <c r="I9" s="222">
        <f t="shared" si="1"/>
        <v>33333</v>
      </c>
      <c r="J9" s="549" t="s">
        <v>249</v>
      </c>
      <c r="K9" s="550" t="s">
        <v>981</v>
      </c>
    </row>
    <row r="10" spans="1:14" s="38" customFormat="1" ht="19.899999999999999" customHeight="1" x14ac:dyDescent="0.2">
      <c r="A10" s="534" t="s">
        <v>982</v>
      </c>
      <c r="B10" s="535" t="s">
        <v>250</v>
      </c>
      <c r="C10" s="465">
        <f t="shared" si="2"/>
        <v>780</v>
      </c>
      <c r="D10" s="465">
        <f t="shared" si="2"/>
        <v>5007</v>
      </c>
      <c r="E10" s="465">
        <f t="shared" si="2"/>
        <v>16056</v>
      </c>
      <c r="F10" s="465">
        <f t="shared" si="2"/>
        <v>34217</v>
      </c>
      <c r="G10" s="465">
        <f t="shared" si="2"/>
        <v>39068</v>
      </c>
      <c r="H10" s="465">
        <f t="shared" si="3"/>
        <v>9080</v>
      </c>
      <c r="I10" s="485">
        <f t="shared" si="1"/>
        <v>104208</v>
      </c>
      <c r="J10" s="536" t="s">
        <v>251</v>
      </c>
      <c r="K10" s="537" t="s">
        <v>982</v>
      </c>
    </row>
    <row r="11" spans="1:14" s="352" customFormat="1" ht="30" customHeight="1" x14ac:dyDescent="0.2">
      <c r="A11" s="547" t="s">
        <v>1163</v>
      </c>
      <c r="B11" s="548" t="s">
        <v>1165</v>
      </c>
      <c r="C11" s="464">
        <f t="shared" si="2"/>
        <v>95</v>
      </c>
      <c r="D11" s="464">
        <f t="shared" si="2"/>
        <v>647</v>
      </c>
      <c r="E11" s="464">
        <f t="shared" si="2"/>
        <v>2229</v>
      </c>
      <c r="F11" s="464">
        <f t="shared" si="2"/>
        <v>4009</v>
      </c>
      <c r="G11" s="464">
        <f t="shared" si="2"/>
        <v>4048</v>
      </c>
      <c r="H11" s="464">
        <f t="shared" si="3"/>
        <v>563</v>
      </c>
      <c r="I11" s="222">
        <f t="shared" si="1"/>
        <v>11591</v>
      </c>
      <c r="J11" s="549" t="s">
        <v>1164</v>
      </c>
      <c r="K11" s="550" t="s">
        <v>1163</v>
      </c>
    </row>
    <row r="12" spans="1:14" s="38" customFormat="1" ht="19.899999999999999" customHeight="1" x14ac:dyDescent="0.2">
      <c r="A12" s="534" t="s">
        <v>983</v>
      </c>
      <c r="B12" s="535" t="s">
        <v>254</v>
      </c>
      <c r="C12" s="465">
        <f t="shared" si="2"/>
        <v>3685</v>
      </c>
      <c r="D12" s="465">
        <f t="shared" si="2"/>
        <v>22993</v>
      </c>
      <c r="E12" s="465">
        <f t="shared" si="2"/>
        <v>91722</v>
      </c>
      <c r="F12" s="465">
        <f t="shared" si="2"/>
        <v>226098</v>
      </c>
      <c r="G12" s="465">
        <f t="shared" si="2"/>
        <v>265960</v>
      </c>
      <c r="H12" s="465">
        <f t="shared" si="3"/>
        <v>51674</v>
      </c>
      <c r="I12" s="485">
        <f t="shared" si="1"/>
        <v>662132</v>
      </c>
      <c r="J12" s="536" t="s">
        <v>255</v>
      </c>
      <c r="K12" s="537" t="s">
        <v>983</v>
      </c>
    </row>
    <row r="13" spans="1:14" s="352" customFormat="1" ht="30" customHeight="1" x14ac:dyDescent="0.2">
      <c r="A13" s="547" t="s">
        <v>984</v>
      </c>
      <c r="B13" s="548" t="s">
        <v>1118</v>
      </c>
      <c r="C13" s="464">
        <f t="shared" si="2"/>
        <v>2575</v>
      </c>
      <c r="D13" s="464">
        <f t="shared" si="2"/>
        <v>11524</v>
      </c>
      <c r="E13" s="464">
        <f t="shared" si="2"/>
        <v>32566</v>
      </c>
      <c r="F13" s="464">
        <f t="shared" si="2"/>
        <v>77191</v>
      </c>
      <c r="G13" s="464">
        <f t="shared" si="2"/>
        <v>100841</v>
      </c>
      <c r="H13" s="464">
        <f t="shared" si="3"/>
        <v>18751</v>
      </c>
      <c r="I13" s="222">
        <f t="shared" si="1"/>
        <v>243448</v>
      </c>
      <c r="J13" s="549" t="s">
        <v>1117</v>
      </c>
      <c r="K13" s="550" t="s">
        <v>984</v>
      </c>
    </row>
    <row r="14" spans="1:14" s="51" customFormat="1" ht="19.899999999999999" customHeight="1" x14ac:dyDescent="0.2">
      <c r="A14" s="534" t="s">
        <v>985</v>
      </c>
      <c r="B14" s="535" t="s">
        <v>256</v>
      </c>
      <c r="C14" s="465">
        <f t="shared" si="2"/>
        <v>653</v>
      </c>
      <c r="D14" s="465">
        <f t="shared" si="2"/>
        <v>5464</v>
      </c>
      <c r="E14" s="465">
        <f t="shared" si="2"/>
        <v>19455</v>
      </c>
      <c r="F14" s="465">
        <f t="shared" si="2"/>
        <v>47029</v>
      </c>
      <c r="G14" s="465">
        <f t="shared" si="2"/>
        <v>58076</v>
      </c>
      <c r="H14" s="465">
        <f t="shared" si="3"/>
        <v>8187</v>
      </c>
      <c r="I14" s="485">
        <f t="shared" si="1"/>
        <v>138864</v>
      </c>
      <c r="J14" s="536" t="s">
        <v>257</v>
      </c>
      <c r="K14" s="537" t="s">
        <v>985</v>
      </c>
    </row>
    <row r="15" spans="1:14" s="352" customFormat="1" ht="19.899999999999999" customHeight="1" x14ac:dyDescent="0.2">
      <c r="A15" s="547" t="s">
        <v>986</v>
      </c>
      <c r="B15" s="548" t="s">
        <v>258</v>
      </c>
      <c r="C15" s="464">
        <f t="shared" si="2"/>
        <v>261</v>
      </c>
      <c r="D15" s="464">
        <f t="shared" si="2"/>
        <v>2029</v>
      </c>
      <c r="E15" s="464">
        <f t="shared" si="2"/>
        <v>7307</v>
      </c>
      <c r="F15" s="464">
        <f t="shared" si="2"/>
        <v>20710</v>
      </c>
      <c r="G15" s="464">
        <f t="shared" si="2"/>
        <v>36725</v>
      </c>
      <c r="H15" s="464">
        <f t="shared" si="3"/>
        <v>10803</v>
      </c>
      <c r="I15" s="222">
        <f t="shared" si="1"/>
        <v>77835</v>
      </c>
      <c r="J15" s="549" t="s">
        <v>1029</v>
      </c>
      <c r="K15" s="550" t="s">
        <v>986</v>
      </c>
    </row>
    <row r="16" spans="1:14" s="38" customFormat="1" ht="19.899999999999999" customHeight="1" x14ac:dyDescent="0.2">
      <c r="A16" s="534" t="s">
        <v>987</v>
      </c>
      <c r="B16" s="535" t="s">
        <v>259</v>
      </c>
      <c r="C16" s="465">
        <f t="shared" si="2"/>
        <v>139</v>
      </c>
      <c r="D16" s="465">
        <f t="shared" si="2"/>
        <v>1091</v>
      </c>
      <c r="E16" s="465">
        <f t="shared" si="2"/>
        <v>3710</v>
      </c>
      <c r="F16" s="465">
        <f t="shared" si="2"/>
        <v>9050</v>
      </c>
      <c r="G16" s="465">
        <f t="shared" si="2"/>
        <v>8776</v>
      </c>
      <c r="H16" s="465">
        <f t="shared" si="3"/>
        <v>876</v>
      </c>
      <c r="I16" s="485">
        <f t="shared" si="1"/>
        <v>23642</v>
      </c>
      <c r="J16" s="536" t="s">
        <v>260</v>
      </c>
      <c r="K16" s="537" t="s">
        <v>987</v>
      </c>
    </row>
    <row r="17" spans="1:11" s="352" customFormat="1" ht="19.899999999999999" customHeight="1" x14ac:dyDescent="0.2">
      <c r="A17" s="547" t="s">
        <v>988</v>
      </c>
      <c r="B17" s="548" t="s">
        <v>261</v>
      </c>
      <c r="C17" s="464">
        <f t="shared" si="2"/>
        <v>198</v>
      </c>
      <c r="D17" s="464">
        <f t="shared" si="2"/>
        <v>1148</v>
      </c>
      <c r="E17" s="464">
        <f t="shared" si="2"/>
        <v>3406</v>
      </c>
      <c r="F17" s="464">
        <f t="shared" si="2"/>
        <v>7900</v>
      </c>
      <c r="G17" s="464">
        <f t="shared" si="2"/>
        <v>7127</v>
      </c>
      <c r="H17" s="464">
        <f t="shared" si="3"/>
        <v>571</v>
      </c>
      <c r="I17" s="222">
        <f t="shared" si="1"/>
        <v>20350</v>
      </c>
      <c r="J17" s="549" t="s">
        <v>262</v>
      </c>
      <c r="K17" s="550" t="s">
        <v>988</v>
      </c>
    </row>
    <row r="18" spans="1:11" s="38" customFormat="1" ht="19.899999999999999" customHeight="1" x14ac:dyDescent="0.2">
      <c r="A18" s="534">
        <v>68</v>
      </c>
      <c r="B18" s="535" t="s">
        <v>263</v>
      </c>
      <c r="C18" s="465">
        <f t="shared" si="2"/>
        <v>164</v>
      </c>
      <c r="D18" s="465">
        <f t="shared" si="2"/>
        <v>813</v>
      </c>
      <c r="E18" s="465">
        <f t="shared" si="2"/>
        <v>2575</v>
      </c>
      <c r="F18" s="465">
        <f t="shared" si="2"/>
        <v>6434</v>
      </c>
      <c r="G18" s="465">
        <f t="shared" si="2"/>
        <v>7300</v>
      </c>
      <c r="H18" s="465">
        <f t="shared" si="3"/>
        <v>1358</v>
      </c>
      <c r="I18" s="485">
        <f t="shared" si="1"/>
        <v>18644</v>
      </c>
      <c r="J18" s="536" t="s">
        <v>264</v>
      </c>
      <c r="K18" s="537">
        <v>68</v>
      </c>
    </row>
    <row r="19" spans="1:11" s="352" customFormat="1" ht="30" customHeight="1" x14ac:dyDescent="0.2">
      <c r="A19" s="547" t="s">
        <v>989</v>
      </c>
      <c r="B19" s="548" t="s">
        <v>265</v>
      </c>
      <c r="C19" s="464">
        <f t="shared" si="2"/>
        <v>565</v>
      </c>
      <c r="D19" s="464">
        <f t="shared" si="2"/>
        <v>2721</v>
      </c>
      <c r="E19" s="464">
        <f t="shared" si="2"/>
        <v>7359</v>
      </c>
      <c r="F19" s="464">
        <f t="shared" si="2"/>
        <v>17459</v>
      </c>
      <c r="G19" s="464">
        <f t="shared" si="2"/>
        <v>18752</v>
      </c>
      <c r="H19" s="464">
        <f t="shared" si="3"/>
        <v>2867</v>
      </c>
      <c r="I19" s="222">
        <f t="shared" si="1"/>
        <v>49723</v>
      </c>
      <c r="J19" s="549" t="s">
        <v>266</v>
      </c>
      <c r="K19" s="550" t="s">
        <v>989</v>
      </c>
    </row>
    <row r="20" spans="1:11" s="38" customFormat="1" ht="30" customHeight="1" x14ac:dyDescent="0.2">
      <c r="A20" s="534" t="s">
        <v>990</v>
      </c>
      <c r="B20" s="535" t="s">
        <v>267</v>
      </c>
      <c r="C20" s="465">
        <f t="shared" si="2"/>
        <v>862</v>
      </c>
      <c r="D20" s="465">
        <f t="shared" si="2"/>
        <v>4512</v>
      </c>
      <c r="E20" s="465">
        <f t="shared" si="2"/>
        <v>18009</v>
      </c>
      <c r="F20" s="465">
        <f t="shared" si="2"/>
        <v>55310</v>
      </c>
      <c r="G20" s="465">
        <f t="shared" si="2"/>
        <v>85763</v>
      </c>
      <c r="H20" s="465">
        <f t="shared" si="3"/>
        <v>24281</v>
      </c>
      <c r="I20" s="485">
        <f t="shared" si="1"/>
        <v>188737</v>
      </c>
      <c r="J20" s="536" t="s">
        <v>268</v>
      </c>
      <c r="K20" s="537" t="s">
        <v>990</v>
      </c>
    </row>
    <row r="21" spans="1:11" s="352" customFormat="1" ht="30" customHeight="1" x14ac:dyDescent="0.2">
      <c r="A21" s="547">
        <v>84</v>
      </c>
      <c r="B21" s="548" t="s">
        <v>269</v>
      </c>
      <c r="C21" s="464">
        <f t="shared" si="2"/>
        <v>415</v>
      </c>
      <c r="D21" s="464">
        <f t="shared" si="2"/>
        <v>6877</v>
      </c>
      <c r="E21" s="464">
        <f t="shared" si="2"/>
        <v>17665</v>
      </c>
      <c r="F21" s="464">
        <f t="shared" si="2"/>
        <v>30232</v>
      </c>
      <c r="G21" s="464">
        <f t="shared" si="2"/>
        <v>40525</v>
      </c>
      <c r="H21" s="464">
        <f t="shared" si="3"/>
        <v>14510</v>
      </c>
      <c r="I21" s="222">
        <f t="shared" si="1"/>
        <v>110224</v>
      </c>
      <c r="J21" s="549" t="s">
        <v>1119</v>
      </c>
      <c r="K21" s="550">
        <v>84</v>
      </c>
    </row>
    <row r="22" spans="1:11" s="51" customFormat="1" ht="19.899999999999999" customHeight="1" x14ac:dyDescent="0.2">
      <c r="A22" s="534">
        <v>85</v>
      </c>
      <c r="B22" s="535" t="s">
        <v>270</v>
      </c>
      <c r="C22" s="465">
        <f t="shared" si="2"/>
        <v>367</v>
      </c>
      <c r="D22" s="465">
        <f t="shared" si="2"/>
        <v>3858</v>
      </c>
      <c r="E22" s="465">
        <f t="shared" si="2"/>
        <v>12743</v>
      </c>
      <c r="F22" s="465">
        <f t="shared" si="2"/>
        <v>21944</v>
      </c>
      <c r="G22" s="465">
        <f t="shared" si="2"/>
        <v>17456</v>
      </c>
      <c r="H22" s="465">
        <f t="shared" si="3"/>
        <v>1422</v>
      </c>
      <c r="I22" s="485">
        <f t="shared" si="1"/>
        <v>57790</v>
      </c>
      <c r="J22" s="536" t="s">
        <v>271</v>
      </c>
      <c r="K22" s="537">
        <v>85</v>
      </c>
    </row>
    <row r="23" spans="1:11" s="352" customFormat="1" ht="19.899999999999999" customHeight="1" x14ac:dyDescent="0.2">
      <c r="A23" s="547" t="s">
        <v>991</v>
      </c>
      <c r="B23" s="548" t="s">
        <v>272</v>
      </c>
      <c r="C23" s="464">
        <f t="shared" si="2"/>
        <v>455</v>
      </c>
      <c r="D23" s="464">
        <f t="shared" si="2"/>
        <v>4174</v>
      </c>
      <c r="E23" s="464">
        <f t="shared" si="2"/>
        <v>12796</v>
      </c>
      <c r="F23" s="464">
        <f t="shared" si="2"/>
        <v>26043</v>
      </c>
      <c r="G23" s="464">
        <f t="shared" si="2"/>
        <v>27856</v>
      </c>
      <c r="H23" s="464">
        <f t="shared" si="3"/>
        <v>1499</v>
      </c>
      <c r="I23" s="222">
        <f t="shared" si="1"/>
        <v>72823</v>
      </c>
      <c r="J23" s="549" t="s">
        <v>1030</v>
      </c>
      <c r="K23" s="550" t="s">
        <v>991</v>
      </c>
    </row>
    <row r="24" spans="1:11" s="51" customFormat="1" ht="19.899999999999999" customHeight="1" x14ac:dyDescent="0.2">
      <c r="A24" s="534" t="s">
        <v>992</v>
      </c>
      <c r="B24" s="535" t="s">
        <v>273</v>
      </c>
      <c r="C24" s="465">
        <f t="shared" ref="C24:G27" si="4">C45+C66</f>
        <v>129</v>
      </c>
      <c r="D24" s="465">
        <f t="shared" si="4"/>
        <v>700</v>
      </c>
      <c r="E24" s="465">
        <f t="shared" si="4"/>
        <v>2132</v>
      </c>
      <c r="F24" s="465">
        <f t="shared" si="4"/>
        <v>4372</v>
      </c>
      <c r="G24" s="465">
        <f t="shared" si="4"/>
        <v>4944</v>
      </c>
      <c r="H24" s="465">
        <f t="shared" si="3"/>
        <v>818</v>
      </c>
      <c r="I24" s="485">
        <f t="shared" si="1"/>
        <v>13095</v>
      </c>
      <c r="J24" s="536" t="s">
        <v>274</v>
      </c>
      <c r="K24" s="537" t="s">
        <v>992</v>
      </c>
    </row>
    <row r="25" spans="1:11" s="352" customFormat="1" ht="19.899999999999999" customHeight="1" x14ac:dyDescent="0.2">
      <c r="A25" s="547" t="s">
        <v>993</v>
      </c>
      <c r="B25" s="548" t="s">
        <v>275</v>
      </c>
      <c r="C25" s="464">
        <f t="shared" si="4"/>
        <v>118</v>
      </c>
      <c r="D25" s="464">
        <f t="shared" si="4"/>
        <v>848</v>
      </c>
      <c r="E25" s="464">
        <f t="shared" si="4"/>
        <v>2838</v>
      </c>
      <c r="F25" s="464">
        <f t="shared" si="4"/>
        <v>6241</v>
      </c>
      <c r="G25" s="464">
        <f t="shared" si="4"/>
        <v>7129</v>
      </c>
      <c r="H25" s="464">
        <f t="shared" si="3"/>
        <v>1465</v>
      </c>
      <c r="I25" s="222">
        <f t="shared" si="1"/>
        <v>18639</v>
      </c>
      <c r="J25" s="549" t="s">
        <v>276</v>
      </c>
      <c r="K25" s="550" t="s">
        <v>993</v>
      </c>
    </row>
    <row r="26" spans="1:11" s="38" customFormat="1" ht="30" customHeight="1" x14ac:dyDescent="0.2">
      <c r="A26" s="534" t="s">
        <v>994</v>
      </c>
      <c r="B26" s="535" t="s">
        <v>1529</v>
      </c>
      <c r="C26" s="465">
        <f t="shared" si="4"/>
        <v>1320</v>
      </c>
      <c r="D26" s="465">
        <f t="shared" si="4"/>
        <v>7524</v>
      </c>
      <c r="E26" s="465">
        <f t="shared" si="4"/>
        <v>26781</v>
      </c>
      <c r="F26" s="465">
        <f t="shared" si="4"/>
        <v>61204</v>
      </c>
      <c r="G26" s="465">
        <f t="shared" si="4"/>
        <v>63481</v>
      </c>
      <c r="H26" s="465">
        <f t="shared" si="3"/>
        <v>6930</v>
      </c>
      <c r="I26" s="485">
        <f t="shared" si="1"/>
        <v>167240</v>
      </c>
      <c r="J26" s="536" t="s">
        <v>1031</v>
      </c>
      <c r="K26" s="537" t="s">
        <v>994</v>
      </c>
    </row>
    <row r="27" spans="1:11" s="352" customFormat="1" ht="30" customHeight="1" x14ac:dyDescent="0.2">
      <c r="A27" s="551">
        <v>99</v>
      </c>
      <c r="B27" s="552" t="s">
        <v>277</v>
      </c>
      <c r="C27" s="553">
        <f t="shared" si="4"/>
        <v>101</v>
      </c>
      <c r="D27" s="553">
        <f t="shared" si="4"/>
        <v>445</v>
      </c>
      <c r="E27" s="553">
        <f t="shared" si="4"/>
        <v>1344</v>
      </c>
      <c r="F27" s="553">
        <f t="shared" si="4"/>
        <v>2352</v>
      </c>
      <c r="G27" s="553">
        <f t="shared" si="4"/>
        <v>3057</v>
      </c>
      <c r="H27" s="553">
        <f>H48+H69</f>
        <v>118</v>
      </c>
      <c r="I27" s="554">
        <f t="shared" ref="I27:I69" si="5">SUM(C27:H27)</f>
        <v>7417</v>
      </c>
      <c r="J27" s="555" t="s">
        <v>1032</v>
      </c>
      <c r="K27" s="556">
        <v>99</v>
      </c>
    </row>
    <row r="28" spans="1:11" s="541" customFormat="1" ht="25.15" customHeight="1" x14ac:dyDescent="0.2">
      <c r="A28" s="538"/>
      <c r="B28" s="414" t="s">
        <v>706</v>
      </c>
      <c r="C28" s="102">
        <f t="shared" ref="C28:H28" si="6">SUM(C29:C48)</f>
        <v>11687</v>
      </c>
      <c r="D28" s="102">
        <f t="shared" si="6"/>
        <v>75181</v>
      </c>
      <c r="E28" s="102">
        <f t="shared" si="6"/>
        <v>246837</v>
      </c>
      <c r="F28" s="102">
        <f t="shared" si="6"/>
        <v>560432</v>
      </c>
      <c r="G28" s="102">
        <f t="shared" si="6"/>
        <v>674526</v>
      </c>
      <c r="H28" s="102">
        <f t="shared" si="6"/>
        <v>144237</v>
      </c>
      <c r="I28" s="102">
        <f t="shared" si="5"/>
        <v>1712900</v>
      </c>
      <c r="J28" s="447" t="s">
        <v>13</v>
      </c>
      <c r="K28" s="540"/>
    </row>
    <row r="29" spans="1:11" s="12" customFormat="1" ht="19.899999999999999" customHeight="1" x14ac:dyDescent="0.2">
      <c r="A29" s="451" t="s">
        <v>970</v>
      </c>
      <c r="B29" s="313" t="s">
        <v>248</v>
      </c>
      <c r="C29" s="489">
        <v>215</v>
      </c>
      <c r="D29" s="489">
        <v>1065</v>
      </c>
      <c r="E29" s="489">
        <v>3501</v>
      </c>
      <c r="F29" s="489">
        <v>8189</v>
      </c>
      <c r="G29" s="489">
        <v>12041</v>
      </c>
      <c r="H29" s="489">
        <v>3048</v>
      </c>
      <c r="I29" s="485">
        <f t="shared" si="5"/>
        <v>28059</v>
      </c>
      <c r="J29" s="315" t="s">
        <v>890</v>
      </c>
      <c r="K29" s="452" t="s">
        <v>970</v>
      </c>
    </row>
    <row r="30" spans="1:11" s="352" customFormat="1" ht="19.899999999999999" customHeight="1" x14ac:dyDescent="0.2">
      <c r="A30" s="557" t="s">
        <v>981</v>
      </c>
      <c r="B30" s="558" t="s">
        <v>891</v>
      </c>
      <c r="C30" s="193">
        <v>131</v>
      </c>
      <c r="D30" s="193">
        <v>2619</v>
      </c>
      <c r="E30" s="193">
        <v>7636</v>
      </c>
      <c r="F30" s="193">
        <v>11487</v>
      </c>
      <c r="G30" s="193">
        <v>7291</v>
      </c>
      <c r="H30" s="193">
        <v>1083</v>
      </c>
      <c r="I30" s="222">
        <f t="shared" si="5"/>
        <v>30247</v>
      </c>
      <c r="J30" s="559" t="s">
        <v>249</v>
      </c>
      <c r="K30" s="560" t="s">
        <v>981</v>
      </c>
    </row>
    <row r="31" spans="1:11" s="38" customFormat="1" ht="19.899999999999999" customHeight="1" x14ac:dyDescent="0.2">
      <c r="A31" s="451" t="s">
        <v>982</v>
      </c>
      <c r="B31" s="313" t="s">
        <v>250</v>
      </c>
      <c r="C31" s="489">
        <v>665</v>
      </c>
      <c r="D31" s="489">
        <v>4843</v>
      </c>
      <c r="E31" s="489">
        <v>15632</v>
      </c>
      <c r="F31" s="489">
        <v>33111</v>
      </c>
      <c r="G31" s="489">
        <v>37569</v>
      </c>
      <c r="H31" s="489">
        <v>8426</v>
      </c>
      <c r="I31" s="485">
        <f t="shared" si="5"/>
        <v>100246</v>
      </c>
      <c r="J31" s="315" t="s">
        <v>251</v>
      </c>
      <c r="K31" s="452" t="s">
        <v>982</v>
      </c>
    </row>
    <row r="32" spans="1:11" s="352" customFormat="1" ht="30" customHeight="1" x14ac:dyDescent="0.2">
      <c r="A32" s="557" t="s">
        <v>1163</v>
      </c>
      <c r="B32" s="558" t="s">
        <v>1165</v>
      </c>
      <c r="C32" s="193">
        <v>87</v>
      </c>
      <c r="D32" s="193">
        <v>621</v>
      </c>
      <c r="E32" s="193">
        <v>2139</v>
      </c>
      <c r="F32" s="193">
        <v>3619</v>
      </c>
      <c r="G32" s="193">
        <v>3662</v>
      </c>
      <c r="H32" s="193">
        <v>424</v>
      </c>
      <c r="I32" s="222">
        <f t="shared" si="5"/>
        <v>10552</v>
      </c>
      <c r="J32" s="559" t="s">
        <v>1164</v>
      </c>
      <c r="K32" s="560" t="s">
        <v>1163</v>
      </c>
    </row>
    <row r="33" spans="1:11" s="38" customFormat="1" ht="19.899999999999999" customHeight="1" x14ac:dyDescent="0.2">
      <c r="A33" s="451" t="s">
        <v>983</v>
      </c>
      <c r="B33" s="313" t="s">
        <v>254</v>
      </c>
      <c r="C33" s="489">
        <v>3640</v>
      </c>
      <c r="D33" s="489">
        <v>22684</v>
      </c>
      <c r="E33" s="489">
        <v>90650</v>
      </c>
      <c r="F33" s="489">
        <v>222689</v>
      </c>
      <c r="G33" s="489">
        <v>261942</v>
      </c>
      <c r="H33" s="489">
        <v>50635</v>
      </c>
      <c r="I33" s="485">
        <f t="shared" si="5"/>
        <v>652240</v>
      </c>
      <c r="J33" s="315" t="s">
        <v>255</v>
      </c>
      <c r="K33" s="452" t="s">
        <v>983</v>
      </c>
    </row>
    <row r="34" spans="1:11" s="352" customFormat="1" ht="30" customHeight="1" x14ac:dyDescent="0.2">
      <c r="A34" s="557" t="s">
        <v>984</v>
      </c>
      <c r="B34" s="558" t="s">
        <v>1118</v>
      </c>
      <c r="C34" s="193">
        <v>2441</v>
      </c>
      <c r="D34" s="193">
        <v>11014</v>
      </c>
      <c r="E34" s="193">
        <v>30515</v>
      </c>
      <c r="F34" s="193">
        <v>70111</v>
      </c>
      <c r="G34" s="193">
        <v>89456</v>
      </c>
      <c r="H34" s="193">
        <v>17468</v>
      </c>
      <c r="I34" s="222">
        <f t="shared" si="5"/>
        <v>221005</v>
      </c>
      <c r="J34" s="559" t="s">
        <v>1117</v>
      </c>
      <c r="K34" s="560" t="s">
        <v>984</v>
      </c>
    </row>
    <row r="35" spans="1:11" s="51" customFormat="1" ht="19.899999999999999" customHeight="1" x14ac:dyDescent="0.2">
      <c r="A35" s="451" t="s">
        <v>985</v>
      </c>
      <c r="B35" s="313" t="s">
        <v>256</v>
      </c>
      <c r="C35" s="489">
        <v>624</v>
      </c>
      <c r="D35" s="489">
        <v>5368</v>
      </c>
      <c r="E35" s="489">
        <v>18814</v>
      </c>
      <c r="F35" s="489">
        <v>43427</v>
      </c>
      <c r="G35" s="489">
        <v>47266</v>
      </c>
      <c r="H35" s="489">
        <v>7128</v>
      </c>
      <c r="I35" s="485">
        <f t="shared" si="5"/>
        <v>122627</v>
      </c>
      <c r="J35" s="315" t="s">
        <v>257</v>
      </c>
      <c r="K35" s="452" t="s">
        <v>985</v>
      </c>
    </row>
    <row r="36" spans="1:11" s="352" customFormat="1" ht="19.899999999999999" customHeight="1" x14ac:dyDescent="0.2">
      <c r="A36" s="557" t="s">
        <v>986</v>
      </c>
      <c r="B36" s="558" t="s">
        <v>258</v>
      </c>
      <c r="C36" s="193">
        <v>243</v>
      </c>
      <c r="D36" s="193">
        <v>1865</v>
      </c>
      <c r="E36" s="193">
        <v>6630</v>
      </c>
      <c r="F36" s="193">
        <v>18060</v>
      </c>
      <c r="G36" s="193">
        <v>30867</v>
      </c>
      <c r="H36" s="193">
        <v>9454</v>
      </c>
      <c r="I36" s="222">
        <f t="shared" si="5"/>
        <v>67119</v>
      </c>
      <c r="J36" s="559" t="s">
        <v>1029</v>
      </c>
      <c r="K36" s="560" t="s">
        <v>986</v>
      </c>
    </row>
    <row r="37" spans="1:11" s="38" customFormat="1" ht="19.899999999999999" customHeight="1" x14ac:dyDescent="0.2">
      <c r="A37" s="451" t="s">
        <v>987</v>
      </c>
      <c r="B37" s="313" t="s">
        <v>259</v>
      </c>
      <c r="C37" s="489">
        <v>135</v>
      </c>
      <c r="D37" s="489">
        <v>998</v>
      </c>
      <c r="E37" s="489">
        <v>3230</v>
      </c>
      <c r="F37" s="489">
        <v>7562</v>
      </c>
      <c r="G37" s="489">
        <v>7032</v>
      </c>
      <c r="H37" s="489">
        <v>623</v>
      </c>
      <c r="I37" s="485">
        <f t="shared" si="5"/>
        <v>19580</v>
      </c>
      <c r="J37" s="315" t="s">
        <v>260</v>
      </c>
      <c r="K37" s="452" t="s">
        <v>987</v>
      </c>
    </row>
    <row r="38" spans="1:11" s="352" customFormat="1" ht="19.899999999999999" customHeight="1" x14ac:dyDescent="0.2">
      <c r="A38" s="557" t="s">
        <v>988</v>
      </c>
      <c r="B38" s="558" t="s">
        <v>261</v>
      </c>
      <c r="C38" s="193">
        <v>178</v>
      </c>
      <c r="D38" s="193">
        <v>997</v>
      </c>
      <c r="E38" s="193">
        <v>2711</v>
      </c>
      <c r="F38" s="193">
        <v>5825</v>
      </c>
      <c r="G38" s="193">
        <v>4607</v>
      </c>
      <c r="H38" s="193">
        <v>339</v>
      </c>
      <c r="I38" s="222">
        <f t="shared" si="5"/>
        <v>14657</v>
      </c>
      <c r="J38" s="559" t="s">
        <v>262</v>
      </c>
      <c r="K38" s="560" t="s">
        <v>988</v>
      </c>
    </row>
    <row r="39" spans="1:11" s="38" customFormat="1" ht="19.899999999999999" customHeight="1" x14ac:dyDescent="0.2">
      <c r="A39" s="451">
        <v>68</v>
      </c>
      <c r="B39" s="313" t="s">
        <v>263</v>
      </c>
      <c r="C39" s="489">
        <v>160</v>
      </c>
      <c r="D39" s="489">
        <v>767</v>
      </c>
      <c r="E39" s="489">
        <v>2426</v>
      </c>
      <c r="F39" s="489">
        <v>5865</v>
      </c>
      <c r="G39" s="489">
        <v>6626</v>
      </c>
      <c r="H39" s="489">
        <v>1269</v>
      </c>
      <c r="I39" s="485">
        <f t="shared" si="5"/>
        <v>17113</v>
      </c>
      <c r="J39" s="315" t="s">
        <v>264</v>
      </c>
      <c r="K39" s="452">
        <v>68</v>
      </c>
    </row>
    <row r="40" spans="1:11" s="352" customFormat="1" ht="30" customHeight="1" x14ac:dyDescent="0.2">
      <c r="A40" s="557" t="s">
        <v>989</v>
      </c>
      <c r="B40" s="558" t="s">
        <v>265</v>
      </c>
      <c r="C40" s="193">
        <v>486</v>
      </c>
      <c r="D40" s="193">
        <v>2414</v>
      </c>
      <c r="E40" s="193">
        <v>6202</v>
      </c>
      <c r="F40" s="193">
        <v>14202</v>
      </c>
      <c r="G40" s="193">
        <v>14803</v>
      </c>
      <c r="H40" s="193">
        <v>2609</v>
      </c>
      <c r="I40" s="222">
        <f t="shared" si="5"/>
        <v>40716</v>
      </c>
      <c r="J40" s="559" t="s">
        <v>266</v>
      </c>
      <c r="K40" s="560" t="s">
        <v>989</v>
      </c>
    </row>
    <row r="41" spans="1:11" s="38" customFormat="1" ht="30" customHeight="1" x14ac:dyDescent="0.2">
      <c r="A41" s="451" t="s">
        <v>990</v>
      </c>
      <c r="B41" s="313" t="s">
        <v>267</v>
      </c>
      <c r="C41" s="489">
        <v>702</v>
      </c>
      <c r="D41" s="489">
        <v>3881</v>
      </c>
      <c r="E41" s="489">
        <v>15285</v>
      </c>
      <c r="F41" s="489">
        <v>44578</v>
      </c>
      <c r="G41" s="489">
        <v>69884</v>
      </c>
      <c r="H41" s="489">
        <v>21418</v>
      </c>
      <c r="I41" s="485">
        <f t="shared" si="5"/>
        <v>155748</v>
      </c>
      <c r="J41" s="315" t="s">
        <v>268</v>
      </c>
      <c r="K41" s="452" t="s">
        <v>990</v>
      </c>
    </row>
    <row r="42" spans="1:11" s="352" customFormat="1" ht="30" customHeight="1" x14ac:dyDescent="0.2">
      <c r="A42" s="557">
        <v>84</v>
      </c>
      <c r="B42" s="558" t="s">
        <v>269</v>
      </c>
      <c r="C42" s="193">
        <v>385</v>
      </c>
      <c r="D42" s="193">
        <v>6337</v>
      </c>
      <c r="E42" s="193">
        <v>14598</v>
      </c>
      <c r="F42" s="193">
        <v>22862</v>
      </c>
      <c r="G42" s="193">
        <v>31923</v>
      </c>
      <c r="H42" s="193">
        <v>13005</v>
      </c>
      <c r="I42" s="222">
        <f t="shared" si="5"/>
        <v>89110</v>
      </c>
      <c r="J42" s="559" t="s">
        <v>1119</v>
      </c>
      <c r="K42" s="560">
        <v>84</v>
      </c>
    </row>
    <row r="43" spans="1:11" s="51" customFormat="1" ht="19.899999999999999" customHeight="1" x14ac:dyDescent="0.2">
      <c r="A43" s="451">
        <v>85</v>
      </c>
      <c r="B43" s="313" t="s">
        <v>270</v>
      </c>
      <c r="C43" s="489">
        <v>277</v>
      </c>
      <c r="D43" s="489">
        <v>2006</v>
      </c>
      <c r="E43" s="489">
        <v>5277</v>
      </c>
      <c r="F43" s="489">
        <v>7687</v>
      </c>
      <c r="G43" s="489">
        <v>5133</v>
      </c>
      <c r="H43" s="489">
        <v>385</v>
      </c>
      <c r="I43" s="485">
        <f t="shared" si="5"/>
        <v>20765</v>
      </c>
      <c r="J43" s="315" t="s">
        <v>271</v>
      </c>
      <c r="K43" s="452">
        <v>85</v>
      </c>
    </row>
    <row r="44" spans="1:11" s="352" customFormat="1" ht="19.899999999999999" customHeight="1" x14ac:dyDescent="0.2">
      <c r="A44" s="557" t="s">
        <v>991</v>
      </c>
      <c r="B44" s="558" t="s">
        <v>272</v>
      </c>
      <c r="C44" s="193">
        <v>359</v>
      </c>
      <c r="D44" s="193">
        <v>2524</v>
      </c>
      <c r="E44" s="193">
        <v>6555</v>
      </c>
      <c r="F44" s="193">
        <v>11682</v>
      </c>
      <c r="G44" s="193">
        <v>10142</v>
      </c>
      <c r="H44" s="193">
        <v>544</v>
      </c>
      <c r="I44" s="222">
        <f t="shared" si="5"/>
        <v>31806</v>
      </c>
      <c r="J44" s="559" t="s">
        <v>1030</v>
      </c>
      <c r="K44" s="560" t="s">
        <v>991</v>
      </c>
    </row>
    <row r="45" spans="1:11" s="51" customFormat="1" ht="19.899999999999999" customHeight="1" x14ac:dyDescent="0.2">
      <c r="A45" s="451" t="s">
        <v>992</v>
      </c>
      <c r="B45" s="313" t="s">
        <v>273</v>
      </c>
      <c r="C45" s="489">
        <v>95</v>
      </c>
      <c r="D45" s="489">
        <v>605</v>
      </c>
      <c r="E45" s="489">
        <v>1686</v>
      </c>
      <c r="F45" s="489">
        <v>3125</v>
      </c>
      <c r="G45" s="489">
        <v>3180</v>
      </c>
      <c r="H45" s="489">
        <v>656</v>
      </c>
      <c r="I45" s="485">
        <f t="shared" si="5"/>
        <v>9347</v>
      </c>
      <c r="J45" s="315" t="s">
        <v>274</v>
      </c>
      <c r="K45" s="452" t="s">
        <v>992</v>
      </c>
    </row>
    <row r="46" spans="1:11" s="352" customFormat="1" ht="19.899999999999999" customHeight="1" x14ac:dyDescent="0.2">
      <c r="A46" s="557" t="s">
        <v>993</v>
      </c>
      <c r="B46" s="558" t="s">
        <v>275</v>
      </c>
      <c r="C46" s="193">
        <v>84</v>
      </c>
      <c r="D46" s="193">
        <v>639</v>
      </c>
      <c r="E46" s="193">
        <v>1825</v>
      </c>
      <c r="F46" s="193">
        <v>3878</v>
      </c>
      <c r="G46" s="193">
        <v>4757</v>
      </c>
      <c r="H46" s="193">
        <v>1159</v>
      </c>
      <c r="I46" s="222">
        <f t="shared" si="5"/>
        <v>12342</v>
      </c>
      <c r="J46" s="559" t="s">
        <v>276</v>
      </c>
      <c r="K46" s="560" t="s">
        <v>993</v>
      </c>
    </row>
    <row r="47" spans="1:11" s="38" customFormat="1" ht="30" customHeight="1" x14ac:dyDescent="0.2">
      <c r="A47" s="451" t="s">
        <v>994</v>
      </c>
      <c r="B47" s="313" t="s">
        <v>1529</v>
      </c>
      <c r="C47" s="489">
        <v>744</v>
      </c>
      <c r="D47" s="489">
        <v>3702</v>
      </c>
      <c r="E47" s="489">
        <v>10635</v>
      </c>
      <c r="F47" s="489">
        <v>21008</v>
      </c>
      <c r="G47" s="489">
        <v>24529</v>
      </c>
      <c r="H47" s="489">
        <v>4506</v>
      </c>
      <c r="I47" s="485">
        <f t="shared" si="5"/>
        <v>65124</v>
      </c>
      <c r="J47" s="315" t="s">
        <v>1031</v>
      </c>
      <c r="K47" s="452" t="s">
        <v>994</v>
      </c>
    </row>
    <row r="48" spans="1:11" s="352" customFormat="1" ht="30" customHeight="1" x14ac:dyDescent="0.2">
      <c r="A48" s="561">
        <v>99</v>
      </c>
      <c r="B48" s="562" t="s">
        <v>277</v>
      </c>
      <c r="C48" s="563">
        <v>36</v>
      </c>
      <c r="D48" s="563">
        <v>232</v>
      </c>
      <c r="E48" s="563">
        <v>890</v>
      </c>
      <c r="F48" s="563">
        <v>1465</v>
      </c>
      <c r="G48" s="563">
        <v>1816</v>
      </c>
      <c r="H48" s="563">
        <v>58</v>
      </c>
      <c r="I48" s="554">
        <f t="shared" si="5"/>
        <v>4497</v>
      </c>
      <c r="J48" s="564" t="s">
        <v>1032</v>
      </c>
      <c r="K48" s="565">
        <v>99</v>
      </c>
    </row>
    <row r="49" spans="1:11" s="541" customFormat="1" ht="25.15" customHeight="1" x14ac:dyDescent="0.2">
      <c r="A49" s="538"/>
      <c r="B49" s="414" t="s">
        <v>1468</v>
      </c>
      <c r="C49" s="102">
        <f t="shared" ref="C49:H49" si="7">SUM(C50:C69)</f>
        <v>1557</v>
      </c>
      <c r="D49" s="102">
        <f t="shared" si="7"/>
        <v>10999</v>
      </c>
      <c r="E49" s="102">
        <f t="shared" si="7"/>
        <v>45524</v>
      </c>
      <c r="F49" s="102">
        <f t="shared" si="7"/>
        <v>118312</v>
      </c>
      <c r="G49" s="102">
        <f t="shared" si="7"/>
        <v>142898</v>
      </c>
      <c r="H49" s="102">
        <f t="shared" si="7"/>
        <v>15822</v>
      </c>
      <c r="I49" s="102">
        <f t="shared" si="5"/>
        <v>335112</v>
      </c>
      <c r="J49" s="447" t="s">
        <v>14</v>
      </c>
      <c r="K49" s="540"/>
    </row>
    <row r="50" spans="1:11" s="12" customFormat="1" ht="19.899999999999999" customHeight="1" x14ac:dyDescent="0.2">
      <c r="A50" s="451" t="s">
        <v>970</v>
      </c>
      <c r="B50" s="313" t="s">
        <v>248</v>
      </c>
      <c r="C50" s="489">
        <v>1</v>
      </c>
      <c r="D50" s="489">
        <v>10</v>
      </c>
      <c r="E50" s="489">
        <v>19</v>
      </c>
      <c r="F50" s="489">
        <v>74</v>
      </c>
      <c r="G50" s="489">
        <v>106</v>
      </c>
      <c r="H50" s="489">
        <v>8</v>
      </c>
      <c r="I50" s="485">
        <f t="shared" si="5"/>
        <v>218</v>
      </c>
      <c r="J50" s="315" t="s">
        <v>890</v>
      </c>
      <c r="K50" s="452" t="s">
        <v>970</v>
      </c>
    </row>
    <row r="51" spans="1:11" s="352" customFormat="1" ht="19.899999999999999" customHeight="1" x14ac:dyDescent="0.2">
      <c r="A51" s="557" t="s">
        <v>981</v>
      </c>
      <c r="B51" s="558" t="s">
        <v>891</v>
      </c>
      <c r="C51" s="193">
        <v>15</v>
      </c>
      <c r="D51" s="193">
        <v>111</v>
      </c>
      <c r="E51" s="193">
        <v>512</v>
      </c>
      <c r="F51" s="193">
        <v>1199</v>
      </c>
      <c r="G51" s="193">
        <v>1102</v>
      </c>
      <c r="H51" s="193">
        <v>147</v>
      </c>
      <c r="I51" s="222">
        <f t="shared" si="5"/>
        <v>3086</v>
      </c>
      <c r="J51" s="559" t="s">
        <v>249</v>
      </c>
      <c r="K51" s="560" t="s">
        <v>981</v>
      </c>
    </row>
    <row r="52" spans="1:11" s="38" customFormat="1" ht="19.899999999999999" customHeight="1" x14ac:dyDescent="0.2">
      <c r="A52" s="451" t="s">
        <v>982</v>
      </c>
      <c r="B52" s="313" t="s">
        <v>250</v>
      </c>
      <c r="C52" s="489">
        <v>115</v>
      </c>
      <c r="D52" s="489">
        <v>164</v>
      </c>
      <c r="E52" s="489">
        <v>424</v>
      </c>
      <c r="F52" s="489">
        <v>1106</v>
      </c>
      <c r="G52" s="489">
        <v>1499</v>
      </c>
      <c r="H52" s="489">
        <v>654</v>
      </c>
      <c r="I52" s="485">
        <f t="shared" si="5"/>
        <v>3962</v>
      </c>
      <c r="J52" s="315" t="s">
        <v>251</v>
      </c>
      <c r="K52" s="452" t="s">
        <v>982</v>
      </c>
    </row>
    <row r="53" spans="1:11" s="352" customFormat="1" ht="30" customHeight="1" x14ac:dyDescent="0.2">
      <c r="A53" s="557" t="s">
        <v>1163</v>
      </c>
      <c r="B53" s="558" t="s">
        <v>1165</v>
      </c>
      <c r="C53" s="193">
        <v>8</v>
      </c>
      <c r="D53" s="193">
        <v>26</v>
      </c>
      <c r="E53" s="193">
        <v>90</v>
      </c>
      <c r="F53" s="193">
        <v>390</v>
      </c>
      <c r="G53" s="193">
        <v>386</v>
      </c>
      <c r="H53" s="193">
        <v>139</v>
      </c>
      <c r="I53" s="222">
        <f t="shared" si="5"/>
        <v>1039</v>
      </c>
      <c r="J53" s="559" t="s">
        <v>1164</v>
      </c>
      <c r="K53" s="560" t="s">
        <v>1163</v>
      </c>
    </row>
    <row r="54" spans="1:11" s="38" customFormat="1" ht="19.899999999999999" customHeight="1" x14ac:dyDescent="0.2">
      <c r="A54" s="451" t="s">
        <v>983</v>
      </c>
      <c r="B54" s="313" t="s">
        <v>254</v>
      </c>
      <c r="C54" s="489">
        <v>45</v>
      </c>
      <c r="D54" s="489">
        <v>309</v>
      </c>
      <c r="E54" s="489">
        <v>1072</v>
      </c>
      <c r="F54" s="489">
        <v>3409</v>
      </c>
      <c r="G54" s="489">
        <v>4018</v>
      </c>
      <c r="H54" s="489">
        <v>1039</v>
      </c>
      <c r="I54" s="485">
        <f t="shared" si="5"/>
        <v>9892</v>
      </c>
      <c r="J54" s="315" t="s">
        <v>255</v>
      </c>
      <c r="K54" s="452" t="s">
        <v>983</v>
      </c>
    </row>
    <row r="55" spans="1:11" s="352" customFormat="1" ht="30" customHeight="1" x14ac:dyDescent="0.2">
      <c r="A55" s="557" t="s">
        <v>984</v>
      </c>
      <c r="B55" s="558" t="s">
        <v>1118</v>
      </c>
      <c r="C55" s="193">
        <v>134</v>
      </c>
      <c r="D55" s="193">
        <v>510</v>
      </c>
      <c r="E55" s="193">
        <v>2051</v>
      </c>
      <c r="F55" s="193">
        <v>7080</v>
      </c>
      <c r="G55" s="193">
        <v>11385</v>
      </c>
      <c r="H55" s="193">
        <v>1283</v>
      </c>
      <c r="I55" s="222">
        <f t="shared" si="5"/>
        <v>22443</v>
      </c>
      <c r="J55" s="559" t="s">
        <v>1117</v>
      </c>
      <c r="K55" s="560" t="s">
        <v>984</v>
      </c>
    </row>
    <row r="56" spans="1:11" s="51" customFormat="1" ht="19.899999999999999" customHeight="1" x14ac:dyDescent="0.2">
      <c r="A56" s="451" t="s">
        <v>985</v>
      </c>
      <c r="B56" s="313" t="s">
        <v>256</v>
      </c>
      <c r="C56" s="489">
        <v>29</v>
      </c>
      <c r="D56" s="489">
        <v>96</v>
      </c>
      <c r="E56" s="489">
        <v>641</v>
      </c>
      <c r="F56" s="489">
        <v>3602</v>
      </c>
      <c r="G56" s="489">
        <v>10810</v>
      </c>
      <c r="H56" s="489">
        <v>1059</v>
      </c>
      <c r="I56" s="485">
        <f t="shared" si="5"/>
        <v>16237</v>
      </c>
      <c r="J56" s="315" t="s">
        <v>257</v>
      </c>
      <c r="K56" s="452" t="s">
        <v>985</v>
      </c>
    </row>
    <row r="57" spans="1:11" s="352" customFormat="1" ht="19.899999999999999" customHeight="1" x14ac:dyDescent="0.2">
      <c r="A57" s="557" t="s">
        <v>986</v>
      </c>
      <c r="B57" s="558" t="s">
        <v>258</v>
      </c>
      <c r="C57" s="193">
        <v>18</v>
      </c>
      <c r="D57" s="193">
        <v>164</v>
      </c>
      <c r="E57" s="193">
        <v>677</v>
      </c>
      <c r="F57" s="193">
        <v>2650</v>
      </c>
      <c r="G57" s="193">
        <v>5858</v>
      </c>
      <c r="H57" s="193">
        <v>1349</v>
      </c>
      <c r="I57" s="222">
        <f t="shared" si="5"/>
        <v>10716</v>
      </c>
      <c r="J57" s="559" t="s">
        <v>1029</v>
      </c>
      <c r="K57" s="560" t="s">
        <v>986</v>
      </c>
    </row>
    <row r="58" spans="1:11" s="38" customFormat="1" ht="19.899999999999999" customHeight="1" x14ac:dyDescent="0.2">
      <c r="A58" s="451" t="s">
        <v>987</v>
      </c>
      <c r="B58" s="313" t="s">
        <v>259</v>
      </c>
      <c r="C58" s="489">
        <v>4</v>
      </c>
      <c r="D58" s="489">
        <v>93</v>
      </c>
      <c r="E58" s="489">
        <v>480</v>
      </c>
      <c r="F58" s="489">
        <v>1488</v>
      </c>
      <c r="G58" s="489">
        <v>1744</v>
      </c>
      <c r="H58" s="489">
        <v>253</v>
      </c>
      <c r="I58" s="485">
        <f t="shared" si="5"/>
        <v>4062</v>
      </c>
      <c r="J58" s="315" t="s">
        <v>260</v>
      </c>
      <c r="K58" s="452" t="s">
        <v>987</v>
      </c>
    </row>
    <row r="59" spans="1:11" s="352" customFormat="1" ht="19.899999999999999" customHeight="1" x14ac:dyDescent="0.2">
      <c r="A59" s="557" t="s">
        <v>988</v>
      </c>
      <c r="B59" s="558" t="s">
        <v>261</v>
      </c>
      <c r="C59" s="193">
        <v>20</v>
      </c>
      <c r="D59" s="193">
        <v>151</v>
      </c>
      <c r="E59" s="193">
        <v>695</v>
      </c>
      <c r="F59" s="193">
        <v>2075</v>
      </c>
      <c r="G59" s="193">
        <v>2520</v>
      </c>
      <c r="H59" s="193">
        <v>232</v>
      </c>
      <c r="I59" s="222">
        <f t="shared" si="5"/>
        <v>5693</v>
      </c>
      <c r="J59" s="559" t="s">
        <v>262</v>
      </c>
      <c r="K59" s="560" t="s">
        <v>988</v>
      </c>
    </row>
    <row r="60" spans="1:11" s="38" customFormat="1" ht="19.899999999999999" customHeight="1" x14ac:dyDescent="0.2">
      <c r="A60" s="451">
        <v>68</v>
      </c>
      <c r="B60" s="313" t="s">
        <v>263</v>
      </c>
      <c r="C60" s="489">
        <v>4</v>
      </c>
      <c r="D60" s="489">
        <v>46</v>
      </c>
      <c r="E60" s="489">
        <v>149</v>
      </c>
      <c r="F60" s="489">
        <v>569</v>
      </c>
      <c r="G60" s="489">
        <v>674</v>
      </c>
      <c r="H60" s="489">
        <v>89</v>
      </c>
      <c r="I60" s="485">
        <f t="shared" si="5"/>
        <v>1531</v>
      </c>
      <c r="J60" s="315" t="s">
        <v>264</v>
      </c>
      <c r="K60" s="452">
        <v>68</v>
      </c>
    </row>
    <row r="61" spans="1:11" s="352" customFormat="1" ht="30" customHeight="1" x14ac:dyDescent="0.2">
      <c r="A61" s="557" t="s">
        <v>989</v>
      </c>
      <c r="B61" s="558" t="s">
        <v>265</v>
      </c>
      <c r="C61" s="193">
        <v>79</v>
      </c>
      <c r="D61" s="193">
        <v>307</v>
      </c>
      <c r="E61" s="193">
        <v>1157</v>
      </c>
      <c r="F61" s="193">
        <v>3257</v>
      </c>
      <c r="G61" s="193">
        <v>3949</v>
      </c>
      <c r="H61" s="193">
        <v>258</v>
      </c>
      <c r="I61" s="222">
        <f t="shared" si="5"/>
        <v>9007</v>
      </c>
      <c r="J61" s="559" t="s">
        <v>266</v>
      </c>
      <c r="K61" s="560" t="s">
        <v>989</v>
      </c>
    </row>
    <row r="62" spans="1:11" s="38" customFormat="1" ht="30" customHeight="1" x14ac:dyDescent="0.2">
      <c r="A62" s="451" t="s">
        <v>990</v>
      </c>
      <c r="B62" s="313" t="s">
        <v>267</v>
      </c>
      <c r="C62" s="489">
        <v>160</v>
      </c>
      <c r="D62" s="489">
        <v>631</v>
      </c>
      <c r="E62" s="489">
        <v>2724</v>
      </c>
      <c r="F62" s="489">
        <v>10732</v>
      </c>
      <c r="G62" s="489">
        <v>15879</v>
      </c>
      <c r="H62" s="489">
        <v>2863</v>
      </c>
      <c r="I62" s="485">
        <f t="shared" si="5"/>
        <v>32989</v>
      </c>
      <c r="J62" s="315" t="s">
        <v>268</v>
      </c>
      <c r="K62" s="452" t="s">
        <v>990</v>
      </c>
    </row>
    <row r="63" spans="1:11" s="352" customFormat="1" ht="30" customHeight="1" x14ac:dyDescent="0.2">
      <c r="A63" s="557">
        <v>84</v>
      </c>
      <c r="B63" s="558" t="s">
        <v>269</v>
      </c>
      <c r="C63" s="193">
        <v>30</v>
      </c>
      <c r="D63" s="193">
        <v>540</v>
      </c>
      <c r="E63" s="193">
        <v>3067</v>
      </c>
      <c r="F63" s="193">
        <v>7370</v>
      </c>
      <c r="G63" s="193">
        <v>8602</v>
      </c>
      <c r="H63" s="193">
        <v>1505</v>
      </c>
      <c r="I63" s="222">
        <f t="shared" si="5"/>
        <v>21114</v>
      </c>
      <c r="J63" s="559" t="s">
        <v>1119</v>
      </c>
      <c r="K63" s="560">
        <v>84</v>
      </c>
    </row>
    <row r="64" spans="1:11" s="51" customFormat="1" ht="19.899999999999999" customHeight="1" x14ac:dyDescent="0.2">
      <c r="A64" s="451">
        <v>85</v>
      </c>
      <c r="B64" s="313" t="s">
        <v>270</v>
      </c>
      <c r="C64" s="489">
        <v>90</v>
      </c>
      <c r="D64" s="489">
        <v>1852</v>
      </c>
      <c r="E64" s="489">
        <v>7466</v>
      </c>
      <c r="F64" s="489">
        <v>14257</v>
      </c>
      <c r="G64" s="489">
        <v>12323</v>
      </c>
      <c r="H64" s="489">
        <v>1037</v>
      </c>
      <c r="I64" s="485">
        <f t="shared" si="5"/>
        <v>37025</v>
      </c>
      <c r="J64" s="315" t="s">
        <v>271</v>
      </c>
      <c r="K64" s="452">
        <v>85</v>
      </c>
    </row>
    <row r="65" spans="1:11" s="352" customFormat="1" ht="19.899999999999999" customHeight="1" x14ac:dyDescent="0.2">
      <c r="A65" s="557" t="s">
        <v>991</v>
      </c>
      <c r="B65" s="558" t="s">
        <v>272</v>
      </c>
      <c r="C65" s="193">
        <v>96</v>
      </c>
      <c r="D65" s="193">
        <v>1650</v>
      </c>
      <c r="E65" s="193">
        <v>6241</v>
      </c>
      <c r="F65" s="193">
        <v>14361</v>
      </c>
      <c r="G65" s="193">
        <v>17714</v>
      </c>
      <c r="H65" s="193">
        <v>955</v>
      </c>
      <c r="I65" s="222">
        <f t="shared" si="5"/>
        <v>41017</v>
      </c>
      <c r="J65" s="559" t="s">
        <v>1030</v>
      </c>
      <c r="K65" s="560" t="s">
        <v>991</v>
      </c>
    </row>
    <row r="66" spans="1:11" s="51" customFormat="1" ht="19.899999999999999" customHeight="1" x14ac:dyDescent="0.2">
      <c r="A66" s="451" t="s">
        <v>992</v>
      </c>
      <c r="B66" s="313" t="s">
        <v>273</v>
      </c>
      <c r="C66" s="489">
        <v>34</v>
      </c>
      <c r="D66" s="489">
        <v>95</v>
      </c>
      <c r="E66" s="489">
        <v>446</v>
      </c>
      <c r="F66" s="489">
        <v>1247</v>
      </c>
      <c r="G66" s="489">
        <v>1764</v>
      </c>
      <c r="H66" s="489">
        <v>162</v>
      </c>
      <c r="I66" s="485">
        <f t="shared" si="5"/>
        <v>3748</v>
      </c>
      <c r="J66" s="315" t="s">
        <v>274</v>
      </c>
      <c r="K66" s="452" t="s">
        <v>992</v>
      </c>
    </row>
    <row r="67" spans="1:11" s="352" customFormat="1" ht="19.899999999999999" customHeight="1" x14ac:dyDescent="0.2">
      <c r="A67" s="557" t="s">
        <v>993</v>
      </c>
      <c r="B67" s="558" t="s">
        <v>275</v>
      </c>
      <c r="C67" s="193">
        <v>34</v>
      </c>
      <c r="D67" s="193">
        <v>209</v>
      </c>
      <c r="E67" s="193">
        <v>1013</v>
      </c>
      <c r="F67" s="193">
        <v>2363</v>
      </c>
      <c r="G67" s="193">
        <v>2372</v>
      </c>
      <c r="H67" s="193">
        <v>306</v>
      </c>
      <c r="I67" s="222">
        <f t="shared" si="5"/>
        <v>6297</v>
      </c>
      <c r="J67" s="559" t="s">
        <v>276</v>
      </c>
      <c r="K67" s="560" t="s">
        <v>993</v>
      </c>
    </row>
    <row r="68" spans="1:11" s="38" customFormat="1" ht="30" customHeight="1" x14ac:dyDescent="0.2">
      <c r="A68" s="451" t="s">
        <v>994</v>
      </c>
      <c r="B68" s="313" t="s">
        <v>1529</v>
      </c>
      <c r="C68" s="489">
        <v>576</v>
      </c>
      <c r="D68" s="489">
        <v>3822</v>
      </c>
      <c r="E68" s="489">
        <v>16146</v>
      </c>
      <c r="F68" s="489">
        <v>40196</v>
      </c>
      <c r="G68" s="489">
        <v>38952</v>
      </c>
      <c r="H68" s="489">
        <v>2424</v>
      </c>
      <c r="I68" s="485">
        <f t="shared" si="5"/>
        <v>102116</v>
      </c>
      <c r="J68" s="315" t="s">
        <v>1031</v>
      </c>
      <c r="K68" s="452" t="s">
        <v>994</v>
      </c>
    </row>
    <row r="69" spans="1:11" s="352" customFormat="1" ht="30" customHeight="1" x14ac:dyDescent="0.2">
      <c r="A69" s="566">
        <v>99</v>
      </c>
      <c r="B69" s="567" t="s">
        <v>277</v>
      </c>
      <c r="C69" s="196">
        <v>65</v>
      </c>
      <c r="D69" s="196">
        <v>213</v>
      </c>
      <c r="E69" s="196">
        <v>454</v>
      </c>
      <c r="F69" s="196">
        <v>887</v>
      </c>
      <c r="G69" s="196">
        <v>1241</v>
      </c>
      <c r="H69" s="196">
        <v>60</v>
      </c>
      <c r="I69" s="488">
        <f t="shared" si="5"/>
        <v>2920</v>
      </c>
      <c r="J69" s="568" t="s">
        <v>1032</v>
      </c>
      <c r="K69" s="569">
        <v>99</v>
      </c>
    </row>
  </sheetData>
  <mergeCells count="9">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10" man="1"/>
    <brk id="48"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61538-A434-4B20-B526-E4264F08A5F1}">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1419</v>
      </c>
      <c r="I42" s="1435" t="s">
        <v>1420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755A1-4007-4E2D-A2DF-43C5D069DC2A}">
  <sheetPr>
    <tabColor theme="5" tint="-0.499984740745262"/>
    <pageSetUpPr fitToPage="1"/>
  </sheetPr>
  <dimension ref="A1:N66"/>
  <sheetViews>
    <sheetView view="pageBreakPreview" topLeftCell="A39" zoomScale="60" zoomScaleNormal="100" workbookViewId="0">
      <selection activeCell="A90" sqref="A90"/>
    </sheetView>
  </sheetViews>
  <sheetFormatPr defaultColWidth="9.125" defaultRowHeight="12.75" x14ac:dyDescent="0.2"/>
  <cols>
    <col min="1" max="1" width="5.625" style="405" customWidth="1"/>
    <col min="2" max="2" width="35.75" style="17" customWidth="1"/>
    <col min="3" max="8" width="9.625" style="17" customWidth="1"/>
    <col min="9" max="9" width="10.75" style="17" customWidth="1"/>
    <col min="10" max="10" width="35.75" style="17" customWidth="1"/>
    <col min="11" max="11" width="5.625" style="405" customWidth="1"/>
    <col min="12" max="16384" width="9.125" style="17"/>
  </cols>
  <sheetData>
    <row r="1" spans="1:14" s="7" customFormat="1" ht="21" customHeight="1" x14ac:dyDescent="0.25">
      <c r="A1" s="1645" t="s">
        <v>1076</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877</v>
      </c>
    </row>
    <row r="3" spans="1:14" s="7" customFormat="1" ht="21" customHeight="1" x14ac:dyDescent="0.2">
      <c r="A3" s="1647" t="s">
        <v>1593</v>
      </c>
      <c r="B3" s="1647"/>
      <c r="C3" s="1647"/>
      <c r="D3" s="1647"/>
      <c r="E3" s="1647"/>
      <c r="F3" s="1647"/>
      <c r="G3" s="1647"/>
      <c r="H3" s="1647"/>
      <c r="I3" s="1647"/>
      <c r="J3" s="1647"/>
      <c r="K3" s="1647"/>
    </row>
    <row r="4" spans="1:14" s="12" customFormat="1" x14ac:dyDescent="0.2">
      <c r="A4" s="34" t="s">
        <v>860</v>
      </c>
      <c r="B4" s="34"/>
      <c r="C4" s="1648"/>
      <c r="D4" s="1648"/>
      <c r="E4" s="1648"/>
      <c r="F4" s="1648"/>
      <c r="G4" s="1648"/>
      <c r="H4" s="1648"/>
      <c r="I4" s="1648"/>
      <c r="J4" s="24"/>
      <c r="K4" s="409" t="s">
        <v>861</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404" t="s">
        <v>5</v>
      </c>
      <c r="D6" s="406" t="s">
        <v>6</v>
      </c>
      <c r="E6" s="406" t="s">
        <v>7</v>
      </c>
      <c r="F6" s="406" t="s">
        <v>8</v>
      </c>
      <c r="G6" s="406" t="s">
        <v>9</v>
      </c>
      <c r="H6" s="406" t="s">
        <v>10</v>
      </c>
      <c r="I6" s="413" t="s">
        <v>1753</v>
      </c>
      <c r="J6" s="1653"/>
      <c r="K6" s="1683"/>
    </row>
    <row r="7" spans="1:14" s="541" customFormat="1" ht="25.15" customHeight="1" x14ac:dyDescent="0.2">
      <c r="A7" s="538"/>
      <c r="B7" s="539" t="s">
        <v>1220</v>
      </c>
      <c r="C7" s="102">
        <f t="shared" ref="C7:H16" si="0">C27+C47</f>
        <v>83</v>
      </c>
      <c r="D7" s="102">
        <f t="shared" si="0"/>
        <v>6766</v>
      </c>
      <c r="E7" s="102">
        <f t="shared" si="0"/>
        <v>19226</v>
      </c>
      <c r="F7" s="102">
        <f t="shared" si="0"/>
        <v>32644</v>
      </c>
      <c r="G7" s="102">
        <f t="shared" si="0"/>
        <v>39473</v>
      </c>
      <c r="H7" s="102">
        <f t="shared" si="0"/>
        <v>15298</v>
      </c>
      <c r="I7" s="102">
        <f t="shared" ref="I7:I18" si="1">SUM(C7:H7)</f>
        <v>113490</v>
      </c>
      <c r="J7" s="447" t="s">
        <v>883</v>
      </c>
      <c r="K7" s="540"/>
    </row>
    <row r="8" spans="1:14" s="12" customFormat="1" ht="19.899999999999999" customHeight="1" x14ac:dyDescent="0.2">
      <c r="A8" s="534" t="s">
        <v>970</v>
      </c>
      <c r="B8" s="535" t="s">
        <v>248</v>
      </c>
      <c r="C8" s="465">
        <f t="shared" si="0"/>
        <v>2</v>
      </c>
      <c r="D8" s="465">
        <f t="shared" si="0"/>
        <v>8</v>
      </c>
      <c r="E8" s="465">
        <f t="shared" si="0"/>
        <v>6</v>
      </c>
      <c r="F8" s="465">
        <f t="shared" si="0"/>
        <v>9</v>
      </c>
      <c r="G8" s="465">
        <f t="shared" si="0"/>
        <v>5</v>
      </c>
      <c r="H8" s="465">
        <f t="shared" si="0"/>
        <v>2</v>
      </c>
      <c r="I8" s="485">
        <f t="shared" si="1"/>
        <v>32</v>
      </c>
      <c r="J8" s="536" t="s">
        <v>890</v>
      </c>
      <c r="K8" s="537" t="s">
        <v>970</v>
      </c>
    </row>
    <row r="9" spans="1:14" s="352" customFormat="1" ht="19.899999999999999" customHeight="1" x14ac:dyDescent="0.2">
      <c r="A9" s="547" t="s">
        <v>981</v>
      </c>
      <c r="B9" s="548" t="s">
        <v>891</v>
      </c>
      <c r="C9" s="464">
        <f t="shared" si="0"/>
        <v>1</v>
      </c>
      <c r="D9" s="464">
        <f t="shared" si="0"/>
        <v>270</v>
      </c>
      <c r="E9" s="464">
        <f t="shared" si="0"/>
        <v>799</v>
      </c>
      <c r="F9" s="464">
        <f t="shared" si="0"/>
        <v>2130</v>
      </c>
      <c r="G9" s="464">
        <f t="shared" si="0"/>
        <v>2171</v>
      </c>
      <c r="H9" s="464">
        <f t="shared" si="0"/>
        <v>460</v>
      </c>
      <c r="I9" s="222">
        <f t="shared" si="1"/>
        <v>5831</v>
      </c>
      <c r="J9" s="549" t="s">
        <v>249</v>
      </c>
      <c r="K9" s="550" t="s">
        <v>981</v>
      </c>
    </row>
    <row r="10" spans="1:14" s="38" customFormat="1" ht="19.899999999999999" customHeight="1" x14ac:dyDescent="0.2">
      <c r="A10" s="534" t="s">
        <v>982</v>
      </c>
      <c r="B10" s="535" t="s">
        <v>250</v>
      </c>
      <c r="C10" s="465">
        <f t="shared" si="0"/>
        <v>3</v>
      </c>
      <c r="D10" s="465">
        <f t="shared" si="0"/>
        <v>224</v>
      </c>
      <c r="E10" s="465">
        <f t="shared" si="0"/>
        <v>379</v>
      </c>
      <c r="F10" s="465">
        <f t="shared" si="0"/>
        <v>507</v>
      </c>
      <c r="G10" s="465">
        <f t="shared" si="0"/>
        <v>863</v>
      </c>
      <c r="H10" s="465">
        <f t="shared" si="0"/>
        <v>604</v>
      </c>
      <c r="I10" s="485">
        <f t="shared" si="1"/>
        <v>2580</v>
      </c>
      <c r="J10" s="536" t="s">
        <v>251</v>
      </c>
      <c r="K10" s="537" t="s">
        <v>982</v>
      </c>
    </row>
    <row r="11" spans="1:14" s="352" customFormat="1" ht="30" customHeight="1" x14ac:dyDescent="0.2">
      <c r="A11" s="547" t="s">
        <v>1163</v>
      </c>
      <c r="B11" s="548" t="s">
        <v>1165</v>
      </c>
      <c r="C11" s="1474">
        <f t="shared" si="0"/>
        <v>0</v>
      </c>
      <c r="D11" s="464">
        <f t="shared" si="0"/>
        <v>85</v>
      </c>
      <c r="E11" s="464">
        <f t="shared" si="0"/>
        <v>371</v>
      </c>
      <c r="F11" s="464">
        <f t="shared" si="0"/>
        <v>518</v>
      </c>
      <c r="G11" s="464">
        <f t="shared" si="0"/>
        <v>447</v>
      </c>
      <c r="H11" s="464">
        <f t="shared" si="0"/>
        <v>153</v>
      </c>
      <c r="I11" s="222">
        <f t="shared" si="1"/>
        <v>1574</v>
      </c>
      <c r="J11" s="549" t="s">
        <v>1164</v>
      </c>
      <c r="K11" s="550" t="s">
        <v>1163</v>
      </c>
    </row>
    <row r="12" spans="1:14" s="38" customFormat="1" ht="19.899999999999999" customHeight="1" x14ac:dyDescent="0.2">
      <c r="A12" s="534" t="s">
        <v>983</v>
      </c>
      <c r="B12" s="535" t="s">
        <v>254</v>
      </c>
      <c r="C12" s="465">
        <f t="shared" si="0"/>
        <v>12</v>
      </c>
      <c r="D12" s="465">
        <f t="shared" si="0"/>
        <v>140</v>
      </c>
      <c r="E12" s="465">
        <f t="shared" si="0"/>
        <v>254</v>
      </c>
      <c r="F12" s="465">
        <f t="shared" si="0"/>
        <v>476</v>
      </c>
      <c r="G12" s="465">
        <f t="shared" si="0"/>
        <v>426</v>
      </c>
      <c r="H12" s="465">
        <f t="shared" si="0"/>
        <v>226</v>
      </c>
      <c r="I12" s="485">
        <f t="shared" si="1"/>
        <v>1534</v>
      </c>
      <c r="J12" s="536" t="s">
        <v>255</v>
      </c>
      <c r="K12" s="537" t="s">
        <v>983</v>
      </c>
    </row>
    <row r="13" spans="1:14" s="352" customFormat="1" ht="30" customHeight="1" x14ac:dyDescent="0.2">
      <c r="A13" s="547" t="s">
        <v>984</v>
      </c>
      <c r="B13" s="548" t="s">
        <v>1118</v>
      </c>
      <c r="C13" s="464">
        <f t="shared" si="0"/>
        <v>21</v>
      </c>
      <c r="D13" s="464">
        <f t="shared" si="0"/>
        <v>351</v>
      </c>
      <c r="E13" s="464">
        <f t="shared" si="0"/>
        <v>280</v>
      </c>
      <c r="F13" s="464">
        <f t="shared" si="0"/>
        <v>517</v>
      </c>
      <c r="G13" s="464">
        <f t="shared" si="0"/>
        <v>354</v>
      </c>
      <c r="H13" s="464">
        <f t="shared" si="0"/>
        <v>63</v>
      </c>
      <c r="I13" s="222">
        <f t="shared" si="1"/>
        <v>1586</v>
      </c>
      <c r="J13" s="549" t="s">
        <v>1117</v>
      </c>
      <c r="K13" s="550" t="s">
        <v>984</v>
      </c>
    </row>
    <row r="14" spans="1:14" s="51" customFormat="1" ht="19.899999999999999" customHeight="1" x14ac:dyDescent="0.2">
      <c r="A14" s="534" t="s">
        <v>985</v>
      </c>
      <c r="B14" s="535" t="s">
        <v>256</v>
      </c>
      <c r="C14" s="465">
        <f t="shared" si="0"/>
        <v>1</v>
      </c>
      <c r="D14" s="465">
        <f t="shared" si="0"/>
        <v>99</v>
      </c>
      <c r="E14" s="465">
        <f t="shared" si="0"/>
        <v>302</v>
      </c>
      <c r="F14" s="465">
        <f t="shared" si="0"/>
        <v>508</v>
      </c>
      <c r="G14" s="465">
        <f t="shared" si="0"/>
        <v>1028</v>
      </c>
      <c r="H14" s="465">
        <f t="shared" si="0"/>
        <v>179</v>
      </c>
      <c r="I14" s="485">
        <f t="shared" si="1"/>
        <v>2117</v>
      </c>
      <c r="J14" s="536" t="s">
        <v>257</v>
      </c>
      <c r="K14" s="537" t="s">
        <v>985</v>
      </c>
    </row>
    <row r="15" spans="1:14" s="352" customFormat="1" ht="19.899999999999999" customHeight="1" x14ac:dyDescent="0.2">
      <c r="A15" s="547" t="s">
        <v>986</v>
      </c>
      <c r="B15" s="548" t="s">
        <v>258</v>
      </c>
      <c r="C15" s="464">
        <f t="shared" si="0"/>
        <v>1</v>
      </c>
      <c r="D15" s="464">
        <f t="shared" si="0"/>
        <v>161</v>
      </c>
      <c r="E15" s="464">
        <f t="shared" si="0"/>
        <v>271</v>
      </c>
      <c r="F15" s="464">
        <f t="shared" si="0"/>
        <v>249</v>
      </c>
      <c r="G15" s="464">
        <f t="shared" si="0"/>
        <v>747</v>
      </c>
      <c r="H15" s="464">
        <f t="shared" si="0"/>
        <v>717</v>
      </c>
      <c r="I15" s="222">
        <f t="shared" si="1"/>
        <v>2146</v>
      </c>
      <c r="J15" s="549" t="s">
        <v>1029</v>
      </c>
      <c r="K15" s="550" t="s">
        <v>986</v>
      </c>
    </row>
    <row r="16" spans="1:14" s="38" customFormat="1" ht="19.899999999999999" customHeight="1" x14ac:dyDescent="0.2">
      <c r="A16" s="534" t="s">
        <v>987</v>
      </c>
      <c r="B16" s="535" t="s">
        <v>259</v>
      </c>
      <c r="C16" s="465">
        <f t="shared" si="0"/>
        <v>2</v>
      </c>
      <c r="D16" s="465">
        <f t="shared" si="0"/>
        <v>218</v>
      </c>
      <c r="E16" s="465">
        <f t="shared" si="0"/>
        <v>607</v>
      </c>
      <c r="F16" s="465">
        <f t="shared" si="0"/>
        <v>978</v>
      </c>
      <c r="G16" s="465">
        <f t="shared" si="0"/>
        <v>981</v>
      </c>
      <c r="H16" s="465">
        <f t="shared" si="0"/>
        <v>157</v>
      </c>
      <c r="I16" s="485">
        <f t="shared" si="1"/>
        <v>2943</v>
      </c>
      <c r="J16" s="536" t="s">
        <v>260</v>
      </c>
      <c r="K16" s="537" t="s">
        <v>987</v>
      </c>
    </row>
    <row r="17" spans="1:11" s="352" customFormat="1" ht="19.899999999999999" customHeight="1" x14ac:dyDescent="0.2">
      <c r="A17" s="547" t="s">
        <v>988</v>
      </c>
      <c r="B17" s="548" t="s">
        <v>261</v>
      </c>
      <c r="C17" s="464">
        <f t="shared" ref="C17:H26" si="2">C37+C57</f>
        <v>4</v>
      </c>
      <c r="D17" s="464">
        <f t="shared" si="2"/>
        <v>104</v>
      </c>
      <c r="E17" s="464">
        <f t="shared" si="2"/>
        <v>415</v>
      </c>
      <c r="F17" s="464">
        <f t="shared" si="2"/>
        <v>1312</v>
      </c>
      <c r="G17" s="464">
        <f t="shared" si="2"/>
        <v>1881</v>
      </c>
      <c r="H17" s="464">
        <f t="shared" si="2"/>
        <v>223</v>
      </c>
      <c r="I17" s="222">
        <f t="shared" si="1"/>
        <v>3939</v>
      </c>
      <c r="J17" s="549" t="s">
        <v>262</v>
      </c>
      <c r="K17" s="550" t="s">
        <v>988</v>
      </c>
    </row>
    <row r="18" spans="1:11" s="38" customFormat="1" ht="19.899999999999999" customHeight="1" x14ac:dyDescent="0.2">
      <c r="A18" s="534">
        <v>68</v>
      </c>
      <c r="B18" s="535" t="s">
        <v>263</v>
      </c>
      <c r="C18" s="465">
        <f t="shared" si="2"/>
        <v>4</v>
      </c>
      <c r="D18" s="465">
        <f t="shared" si="2"/>
        <v>49</v>
      </c>
      <c r="E18" s="465">
        <f t="shared" si="2"/>
        <v>105</v>
      </c>
      <c r="F18" s="465">
        <f t="shared" si="2"/>
        <v>179</v>
      </c>
      <c r="G18" s="465">
        <f t="shared" si="2"/>
        <v>158</v>
      </c>
      <c r="H18" s="465">
        <f t="shared" si="2"/>
        <v>16</v>
      </c>
      <c r="I18" s="485">
        <f t="shared" si="1"/>
        <v>511</v>
      </c>
      <c r="J18" s="536" t="s">
        <v>264</v>
      </c>
      <c r="K18" s="537">
        <v>68</v>
      </c>
    </row>
    <row r="19" spans="1:11" s="352" customFormat="1" ht="30" customHeight="1" x14ac:dyDescent="0.2">
      <c r="A19" s="547" t="s">
        <v>989</v>
      </c>
      <c r="B19" s="548" t="s">
        <v>265</v>
      </c>
      <c r="C19" s="464">
        <f t="shared" si="2"/>
        <v>6</v>
      </c>
      <c r="D19" s="464">
        <f t="shared" si="2"/>
        <v>164</v>
      </c>
      <c r="E19" s="464">
        <f t="shared" si="2"/>
        <v>192</v>
      </c>
      <c r="F19" s="464">
        <f t="shared" si="2"/>
        <v>403</v>
      </c>
      <c r="G19" s="464">
        <f t="shared" si="2"/>
        <v>317</v>
      </c>
      <c r="H19" s="464">
        <f t="shared" si="2"/>
        <v>39</v>
      </c>
      <c r="I19" s="222">
        <f t="shared" ref="I19:I66" si="3">SUM(C19:H19)</f>
        <v>1121</v>
      </c>
      <c r="J19" s="549" t="s">
        <v>266</v>
      </c>
      <c r="K19" s="550" t="s">
        <v>989</v>
      </c>
    </row>
    <row r="20" spans="1:11" s="38" customFormat="1" ht="30" customHeight="1" x14ac:dyDescent="0.2">
      <c r="A20" s="534" t="s">
        <v>990</v>
      </c>
      <c r="B20" s="535" t="s">
        <v>267</v>
      </c>
      <c r="C20" s="465">
        <f t="shared" si="2"/>
        <v>4</v>
      </c>
      <c r="D20" s="465">
        <f t="shared" si="2"/>
        <v>262</v>
      </c>
      <c r="E20" s="465">
        <f t="shared" si="2"/>
        <v>409</v>
      </c>
      <c r="F20" s="465">
        <f t="shared" si="2"/>
        <v>1032</v>
      </c>
      <c r="G20" s="465">
        <f t="shared" si="2"/>
        <v>673</v>
      </c>
      <c r="H20" s="465">
        <f t="shared" si="2"/>
        <v>748</v>
      </c>
      <c r="I20" s="485">
        <f t="shared" si="3"/>
        <v>3128</v>
      </c>
      <c r="J20" s="536" t="s">
        <v>268</v>
      </c>
      <c r="K20" s="537" t="s">
        <v>990</v>
      </c>
    </row>
    <row r="21" spans="1:11" s="352" customFormat="1" ht="30" customHeight="1" x14ac:dyDescent="0.2">
      <c r="A21" s="547">
        <v>84</v>
      </c>
      <c r="B21" s="548" t="s">
        <v>269</v>
      </c>
      <c r="C21" s="464">
        <f t="shared" si="2"/>
        <v>15</v>
      </c>
      <c r="D21" s="464">
        <f t="shared" si="2"/>
        <v>2873</v>
      </c>
      <c r="E21" s="464">
        <f t="shared" si="2"/>
        <v>8917</v>
      </c>
      <c r="F21" s="464">
        <f t="shared" si="2"/>
        <v>15984</v>
      </c>
      <c r="G21" s="464">
        <f t="shared" si="2"/>
        <v>22430</v>
      </c>
      <c r="H21" s="464">
        <f t="shared" si="2"/>
        <v>10540</v>
      </c>
      <c r="I21" s="222">
        <f t="shared" si="3"/>
        <v>60759</v>
      </c>
      <c r="J21" s="549" t="s">
        <v>1119</v>
      </c>
      <c r="K21" s="550">
        <v>84</v>
      </c>
    </row>
    <row r="22" spans="1:11" s="51" customFormat="1" ht="19.899999999999999" customHeight="1" x14ac:dyDescent="0.2">
      <c r="A22" s="534">
        <v>85</v>
      </c>
      <c r="B22" s="535" t="s">
        <v>270</v>
      </c>
      <c r="C22" s="465">
        <f t="shared" si="2"/>
        <v>4</v>
      </c>
      <c r="D22" s="465">
        <f t="shared" si="2"/>
        <v>1003</v>
      </c>
      <c r="E22" s="465">
        <f t="shared" si="2"/>
        <v>3730</v>
      </c>
      <c r="F22" s="465">
        <f t="shared" si="2"/>
        <v>4762</v>
      </c>
      <c r="G22" s="465">
        <f t="shared" si="2"/>
        <v>4061</v>
      </c>
      <c r="H22" s="465">
        <f t="shared" si="2"/>
        <v>418</v>
      </c>
      <c r="I22" s="485">
        <f t="shared" si="3"/>
        <v>13978</v>
      </c>
      <c r="J22" s="536" t="s">
        <v>271</v>
      </c>
      <c r="K22" s="537">
        <v>85</v>
      </c>
    </row>
    <row r="23" spans="1:11" s="352" customFormat="1" ht="19.899999999999999" customHeight="1" x14ac:dyDescent="0.2">
      <c r="A23" s="547" t="s">
        <v>991</v>
      </c>
      <c r="B23" s="548" t="s">
        <v>272</v>
      </c>
      <c r="C23" s="464">
        <f t="shared" si="2"/>
        <v>2</v>
      </c>
      <c r="D23" s="464">
        <f t="shared" si="2"/>
        <v>546</v>
      </c>
      <c r="E23" s="464">
        <f t="shared" si="2"/>
        <v>1610</v>
      </c>
      <c r="F23" s="464">
        <f t="shared" si="2"/>
        <v>2229</v>
      </c>
      <c r="G23" s="464">
        <f t="shared" si="2"/>
        <v>2104</v>
      </c>
      <c r="H23" s="464">
        <f t="shared" si="2"/>
        <v>519</v>
      </c>
      <c r="I23" s="222">
        <f t="shared" si="3"/>
        <v>7010</v>
      </c>
      <c r="J23" s="549" t="s">
        <v>1030</v>
      </c>
      <c r="K23" s="550" t="s">
        <v>991</v>
      </c>
    </row>
    <row r="24" spans="1:11" s="51" customFormat="1" ht="19.899999999999999" customHeight="1" x14ac:dyDescent="0.2">
      <c r="A24" s="534" t="s">
        <v>992</v>
      </c>
      <c r="B24" s="535" t="s">
        <v>273</v>
      </c>
      <c r="C24" s="1475">
        <f t="shared" si="2"/>
        <v>0</v>
      </c>
      <c r="D24" s="465">
        <f t="shared" si="2"/>
        <v>181</v>
      </c>
      <c r="E24" s="465">
        <f t="shared" si="2"/>
        <v>528</v>
      </c>
      <c r="F24" s="465">
        <f t="shared" si="2"/>
        <v>763</v>
      </c>
      <c r="G24" s="465">
        <f t="shared" si="2"/>
        <v>725</v>
      </c>
      <c r="H24" s="465">
        <f t="shared" si="2"/>
        <v>210</v>
      </c>
      <c r="I24" s="485">
        <f t="shared" si="3"/>
        <v>2407</v>
      </c>
      <c r="J24" s="536" t="s">
        <v>274</v>
      </c>
      <c r="K24" s="537" t="s">
        <v>992</v>
      </c>
    </row>
    <row r="25" spans="1:11" s="352" customFormat="1" ht="19.899999999999999" customHeight="1" x14ac:dyDescent="0.2">
      <c r="A25" s="547" t="s">
        <v>993</v>
      </c>
      <c r="B25" s="548" t="s">
        <v>275</v>
      </c>
      <c r="C25" s="464">
        <f t="shared" si="2"/>
        <v>1</v>
      </c>
      <c r="D25" s="464">
        <f t="shared" si="2"/>
        <v>13</v>
      </c>
      <c r="E25" s="464">
        <f t="shared" si="2"/>
        <v>30</v>
      </c>
      <c r="F25" s="464">
        <f t="shared" si="2"/>
        <v>58</v>
      </c>
      <c r="G25" s="464">
        <f t="shared" si="2"/>
        <v>59</v>
      </c>
      <c r="H25" s="464">
        <f t="shared" si="2"/>
        <v>22</v>
      </c>
      <c r="I25" s="222">
        <f t="shared" si="3"/>
        <v>183</v>
      </c>
      <c r="J25" s="549" t="s">
        <v>276</v>
      </c>
      <c r="K25" s="550" t="s">
        <v>993</v>
      </c>
    </row>
    <row r="26" spans="1:11" s="352" customFormat="1" ht="30" customHeight="1" x14ac:dyDescent="0.2">
      <c r="A26" s="542">
        <v>99</v>
      </c>
      <c r="B26" s="543" t="s">
        <v>277</v>
      </c>
      <c r="C26" s="1476">
        <f t="shared" si="2"/>
        <v>0</v>
      </c>
      <c r="D26" s="544">
        <f t="shared" si="2"/>
        <v>15</v>
      </c>
      <c r="E26" s="544">
        <f t="shared" si="2"/>
        <v>21</v>
      </c>
      <c r="F26" s="544">
        <f t="shared" si="2"/>
        <v>30</v>
      </c>
      <c r="G26" s="544">
        <f t="shared" si="2"/>
        <v>43</v>
      </c>
      <c r="H26" s="544">
        <f t="shared" si="2"/>
        <v>2</v>
      </c>
      <c r="I26" s="513">
        <f t="shared" si="3"/>
        <v>111</v>
      </c>
      <c r="J26" s="545" t="s">
        <v>1032</v>
      </c>
      <c r="K26" s="546">
        <v>99</v>
      </c>
    </row>
    <row r="27" spans="1:11" s="541" customFormat="1" ht="25.15" customHeight="1" x14ac:dyDescent="0.2">
      <c r="A27" s="538"/>
      <c r="B27" s="414" t="s">
        <v>706</v>
      </c>
      <c r="C27" s="102">
        <f t="shared" ref="C27:H27" si="4">SUM(C28:C46)</f>
        <v>77</v>
      </c>
      <c r="D27" s="102">
        <f t="shared" si="4"/>
        <v>5050</v>
      </c>
      <c r="E27" s="102">
        <f t="shared" si="4"/>
        <v>11353</v>
      </c>
      <c r="F27" s="102">
        <f t="shared" si="4"/>
        <v>16764</v>
      </c>
      <c r="G27" s="102">
        <f t="shared" si="4"/>
        <v>22814</v>
      </c>
      <c r="H27" s="102">
        <f t="shared" si="4"/>
        <v>11208</v>
      </c>
      <c r="I27" s="102">
        <f t="shared" si="3"/>
        <v>67266</v>
      </c>
      <c r="J27" s="447" t="s">
        <v>13</v>
      </c>
      <c r="K27" s="540"/>
    </row>
    <row r="28" spans="1:11" s="12" customFormat="1" ht="19.899999999999999" customHeight="1" x14ac:dyDescent="0.2">
      <c r="A28" s="451" t="s">
        <v>970</v>
      </c>
      <c r="B28" s="313" t="s">
        <v>248</v>
      </c>
      <c r="C28" s="489">
        <v>2</v>
      </c>
      <c r="D28" s="489">
        <v>8</v>
      </c>
      <c r="E28" s="489">
        <v>4</v>
      </c>
      <c r="F28" s="489">
        <v>9</v>
      </c>
      <c r="G28" s="489">
        <v>4</v>
      </c>
      <c r="H28" s="489">
        <v>2</v>
      </c>
      <c r="I28" s="485">
        <f t="shared" si="3"/>
        <v>29</v>
      </c>
      <c r="J28" s="315" t="s">
        <v>890</v>
      </c>
      <c r="K28" s="452" t="s">
        <v>970</v>
      </c>
    </row>
    <row r="29" spans="1:11" s="352" customFormat="1" ht="19.899999999999999" customHeight="1" x14ac:dyDescent="0.2">
      <c r="A29" s="557" t="s">
        <v>981</v>
      </c>
      <c r="B29" s="558" t="s">
        <v>891</v>
      </c>
      <c r="C29" s="193">
        <v>1</v>
      </c>
      <c r="D29" s="193">
        <v>262</v>
      </c>
      <c r="E29" s="193">
        <v>713</v>
      </c>
      <c r="F29" s="193">
        <v>1639</v>
      </c>
      <c r="G29" s="193">
        <v>1469</v>
      </c>
      <c r="H29" s="193">
        <v>358</v>
      </c>
      <c r="I29" s="222">
        <f t="shared" si="3"/>
        <v>4442</v>
      </c>
      <c r="J29" s="559" t="s">
        <v>249</v>
      </c>
      <c r="K29" s="560" t="s">
        <v>981</v>
      </c>
    </row>
    <row r="30" spans="1:11" s="38" customFormat="1" ht="19.899999999999999" customHeight="1" x14ac:dyDescent="0.2">
      <c r="A30" s="451" t="s">
        <v>982</v>
      </c>
      <c r="B30" s="313" t="s">
        <v>250</v>
      </c>
      <c r="C30" s="489">
        <v>3</v>
      </c>
      <c r="D30" s="489">
        <v>213</v>
      </c>
      <c r="E30" s="489">
        <v>335</v>
      </c>
      <c r="F30" s="489">
        <v>395</v>
      </c>
      <c r="G30" s="489">
        <v>728</v>
      </c>
      <c r="H30" s="489">
        <v>456</v>
      </c>
      <c r="I30" s="485">
        <f t="shared" si="3"/>
        <v>2130</v>
      </c>
      <c r="J30" s="315" t="s">
        <v>251</v>
      </c>
      <c r="K30" s="452" t="s">
        <v>982</v>
      </c>
    </row>
    <row r="31" spans="1:11" s="352" customFormat="1" ht="30" customHeight="1" x14ac:dyDescent="0.2">
      <c r="A31" s="557" t="s">
        <v>1163</v>
      </c>
      <c r="B31" s="558" t="s">
        <v>1165</v>
      </c>
      <c r="C31" s="1477">
        <v>0</v>
      </c>
      <c r="D31" s="193">
        <v>76</v>
      </c>
      <c r="E31" s="193">
        <v>338</v>
      </c>
      <c r="F31" s="193">
        <v>295</v>
      </c>
      <c r="G31" s="193">
        <v>233</v>
      </c>
      <c r="H31" s="193">
        <v>24</v>
      </c>
      <c r="I31" s="222">
        <f t="shared" si="3"/>
        <v>966</v>
      </c>
      <c r="J31" s="559" t="s">
        <v>1164</v>
      </c>
      <c r="K31" s="560" t="s">
        <v>1163</v>
      </c>
    </row>
    <row r="32" spans="1:11" s="38" customFormat="1" ht="19.899999999999999" customHeight="1" x14ac:dyDescent="0.2">
      <c r="A32" s="451" t="s">
        <v>983</v>
      </c>
      <c r="B32" s="313" t="s">
        <v>254</v>
      </c>
      <c r="C32" s="489">
        <v>12</v>
      </c>
      <c r="D32" s="489">
        <v>94</v>
      </c>
      <c r="E32" s="489">
        <v>165</v>
      </c>
      <c r="F32" s="489">
        <v>316</v>
      </c>
      <c r="G32" s="489">
        <v>256</v>
      </c>
      <c r="H32" s="489">
        <v>31</v>
      </c>
      <c r="I32" s="485">
        <f t="shared" si="3"/>
        <v>874</v>
      </c>
      <c r="J32" s="315" t="s">
        <v>255</v>
      </c>
      <c r="K32" s="452" t="s">
        <v>983</v>
      </c>
    </row>
    <row r="33" spans="1:11" s="352" customFormat="1" ht="30" customHeight="1" x14ac:dyDescent="0.2">
      <c r="A33" s="557" t="s">
        <v>984</v>
      </c>
      <c r="B33" s="558" t="s">
        <v>1118</v>
      </c>
      <c r="C33" s="193">
        <v>21</v>
      </c>
      <c r="D33" s="193">
        <v>338</v>
      </c>
      <c r="E33" s="193">
        <v>221</v>
      </c>
      <c r="F33" s="193">
        <v>280</v>
      </c>
      <c r="G33" s="193">
        <v>254</v>
      </c>
      <c r="H33" s="193">
        <v>51</v>
      </c>
      <c r="I33" s="222">
        <f t="shared" si="3"/>
        <v>1165</v>
      </c>
      <c r="J33" s="559" t="s">
        <v>1117</v>
      </c>
      <c r="K33" s="560" t="s">
        <v>984</v>
      </c>
    </row>
    <row r="34" spans="1:11" s="51" customFormat="1" ht="19.899999999999999" customHeight="1" x14ac:dyDescent="0.2">
      <c r="A34" s="451" t="s">
        <v>985</v>
      </c>
      <c r="B34" s="313" t="s">
        <v>256</v>
      </c>
      <c r="C34" s="489">
        <v>1</v>
      </c>
      <c r="D34" s="489">
        <v>92</v>
      </c>
      <c r="E34" s="489">
        <v>260</v>
      </c>
      <c r="F34" s="489">
        <v>360</v>
      </c>
      <c r="G34" s="489">
        <v>674</v>
      </c>
      <c r="H34" s="489">
        <v>112</v>
      </c>
      <c r="I34" s="485">
        <f t="shared" si="3"/>
        <v>1499</v>
      </c>
      <c r="J34" s="315" t="s">
        <v>257</v>
      </c>
      <c r="K34" s="452" t="s">
        <v>985</v>
      </c>
    </row>
    <row r="35" spans="1:11" s="352" customFormat="1" ht="19.899999999999999" customHeight="1" x14ac:dyDescent="0.2">
      <c r="A35" s="557" t="s">
        <v>986</v>
      </c>
      <c r="B35" s="558" t="s">
        <v>258</v>
      </c>
      <c r="C35" s="193">
        <v>1</v>
      </c>
      <c r="D35" s="193">
        <v>100</v>
      </c>
      <c r="E35" s="193">
        <v>131</v>
      </c>
      <c r="F35" s="193">
        <v>102</v>
      </c>
      <c r="G35" s="193">
        <v>500</v>
      </c>
      <c r="H35" s="193">
        <v>368</v>
      </c>
      <c r="I35" s="222">
        <f t="shared" si="3"/>
        <v>1202</v>
      </c>
      <c r="J35" s="559" t="s">
        <v>1029</v>
      </c>
      <c r="K35" s="560" t="s">
        <v>986</v>
      </c>
    </row>
    <row r="36" spans="1:11" s="38" customFormat="1" ht="19.899999999999999" customHeight="1" x14ac:dyDescent="0.2">
      <c r="A36" s="451" t="s">
        <v>987</v>
      </c>
      <c r="B36" s="313" t="s">
        <v>259</v>
      </c>
      <c r="C36" s="489">
        <v>2</v>
      </c>
      <c r="D36" s="489">
        <v>194</v>
      </c>
      <c r="E36" s="489">
        <v>454</v>
      </c>
      <c r="F36" s="489">
        <v>597</v>
      </c>
      <c r="G36" s="489">
        <v>528</v>
      </c>
      <c r="H36" s="489">
        <v>57</v>
      </c>
      <c r="I36" s="485">
        <f t="shared" si="3"/>
        <v>1832</v>
      </c>
      <c r="J36" s="315" t="s">
        <v>260</v>
      </c>
      <c r="K36" s="452" t="s">
        <v>987</v>
      </c>
    </row>
    <row r="37" spans="1:11" s="352" customFormat="1" ht="19.899999999999999" customHeight="1" x14ac:dyDescent="0.2">
      <c r="A37" s="557" t="s">
        <v>988</v>
      </c>
      <c r="B37" s="558" t="s">
        <v>261</v>
      </c>
      <c r="C37" s="193">
        <v>4</v>
      </c>
      <c r="D37" s="193">
        <v>82</v>
      </c>
      <c r="E37" s="193">
        <v>240</v>
      </c>
      <c r="F37" s="193">
        <v>574</v>
      </c>
      <c r="G37" s="193">
        <v>809</v>
      </c>
      <c r="H37" s="193">
        <v>83</v>
      </c>
      <c r="I37" s="222">
        <f t="shared" si="3"/>
        <v>1792</v>
      </c>
      <c r="J37" s="559" t="s">
        <v>262</v>
      </c>
      <c r="K37" s="560" t="s">
        <v>988</v>
      </c>
    </row>
    <row r="38" spans="1:11" s="38" customFormat="1" ht="19.899999999999999" customHeight="1" x14ac:dyDescent="0.2">
      <c r="A38" s="451">
        <v>68</v>
      </c>
      <c r="B38" s="313" t="s">
        <v>263</v>
      </c>
      <c r="C38" s="489">
        <v>4</v>
      </c>
      <c r="D38" s="489">
        <v>37</v>
      </c>
      <c r="E38" s="489">
        <v>85</v>
      </c>
      <c r="F38" s="489">
        <v>117</v>
      </c>
      <c r="G38" s="489">
        <v>78</v>
      </c>
      <c r="H38" s="489">
        <v>9</v>
      </c>
      <c r="I38" s="485">
        <f t="shared" si="3"/>
        <v>330</v>
      </c>
      <c r="J38" s="315" t="s">
        <v>264</v>
      </c>
      <c r="K38" s="452">
        <v>68</v>
      </c>
    </row>
    <row r="39" spans="1:11" s="352" customFormat="1" ht="30" customHeight="1" x14ac:dyDescent="0.2">
      <c r="A39" s="557" t="s">
        <v>989</v>
      </c>
      <c r="B39" s="558" t="s">
        <v>265</v>
      </c>
      <c r="C39" s="193">
        <v>5</v>
      </c>
      <c r="D39" s="193">
        <v>137</v>
      </c>
      <c r="E39" s="193">
        <v>143</v>
      </c>
      <c r="F39" s="193">
        <v>174</v>
      </c>
      <c r="G39" s="193">
        <v>178</v>
      </c>
      <c r="H39" s="193">
        <v>16</v>
      </c>
      <c r="I39" s="222">
        <f t="shared" si="3"/>
        <v>653</v>
      </c>
      <c r="J39" s="559" t="s">
        <v>266</v>
      </c>
      <c r="K39" s="560" t="s">
        <v>989</v>
      </c>
    </row>
    <row r="40" spans="1:11" s="38" customFormat="1" ht="30" customHeight="1" x14ac:dyDescent="0.2">
      <c r="A40" s="451" t="s">
        <v>990</v>
      </c>
      <c r="B40" s="313" t="s">
        <v>267</v>
      </c>
      <c r="C40" s="489">
        <v>2</v>
      </c>
      <c r="D40" s="489">
        <v>212</v>
      </c>
      <c r="E40" s="489">
        <v>172</v>
      </c>
      <c r="F40" s="489">
        <v>174</v>
      </c>
      <c r="G40" s="489">
        <v>149</v>
      </c>
      <c r="H40" s="489">
        <v>36</v>
      </c>
      <c r="I40" s="485">
        <f t="shared" si="3"/>
        <v>745</v>
      </c>
      <c r="J40" s="315" t="s">
        <v>268</v>
      </c>
      <c r="K40" s="452" t="s">
        <v>990</v>
      </c>
    </row>
    <row r="41" spans="1:11" s="352" customFormat="1" ht="30" customHeight="1" x14ac:dyDescent="0.2">
      <c r="A41" s="557">
        <v>84</v>
      </c>
      <c r="B41" s="558" t="s">
        <v>269</v>
      </c>
      <c r="C41" s="193">
        <v>15</v>
      </c>
      <c r="D41" s="193">
        <v>2493</v>
      </c>
      <c r="E41" s="193">
        <v>6387</v>
      </c>
      <c r="F41" s="193">
        <v>10023</v>
      </c>
      <c r="G41" s="193">
        <v>15573</v>
      </c>
      <c r="H41" s="193">
        <v>9241</v>
      </c>
      <c r="I41" s="222">
        <f t="shared" si="3"/>
        <v>43732</v>
      </c>
      <c r="J41" s="559" t="s">
        <v>1119</v>
      </c>
      <c r="K41" s="560">
        <v>84</v>
      </c>
    </row>
    <row r="42" spans="1:11" s="51" customFormat="1" ht="19.899999999999999" customHeight="1" x14ac:dyDescent="0.2">
      <c r="A42" s="451">
        <v>85</v>
      </c>
      <c r="B42" s="313" t="s">
        <v>270</v>
      </c>
      <c r="C42" s="489">
        <v>2</v>
      </c>
      <c r="D42" s="489">
        <v>260</v>
      </c>
      <c r="E42" s="489">
        <v>674</v>
      </c>
      <c r="F42" s="489">
        <v>562</v>
      </c>
      <c r="G42" s="489">
        <v>418</v>
      </c>
      <c r="H42" s="489">
        <v>70</v>
      </c>
      <c r="I42" s="485">
        <f t="shared" si="3"/>
        <v>1986</v>
      </c>
      <c r="J42" s="315" t="s">
        <v>271</v>
      </c>
      <c r="K42" s="452">
        <v>85</v>
      </c>
    </row>
    <row r="43" spans="1:11" s="352" customFormat="1" ht="19.899999999999999" customHeight="1" x14ac:dyDescent="0.2">
      <c r="A43" s="557" t="s">
        <v>991</v>
      </c>
      <c r="B43" s="558" t="s">
        <v>272</v>
      </c>
      <c r="C43" s="193">
        <v>1</v>
      </c>
      <c r="D43" s="193">
        <v>263</v>
      </c>
      <c r="E43" s="193">
        <v>561</v>
      </c>
      <c r="F43" s="193">
        <v>642</v>
      </c>
      <c r="G43" s="193">
        <v>474</v>
      </c>
      <c r="H43" s="193">
        <v>124</v>
      </c>
      <c r="I43" s="222">
        <f t="shared" si="3"/>
        <v>2065</v>
      </c>
      <c r="J43" s="559" t="s">
        <v>1030</v>
      </c>
      <c r="K43" s="560" t="s">
        <v>991</v>
      </c>
    </row>
    <row r="44" spans="1:11" s="51" customFormat="1" ht="19.899999999999999" customHeight="1" x14ac:dyDescent="0.2">
      <c r="A44" s="451" t="s">
        <v>992</v>
      </c>
      <c r="B44" s="313" t="s">
        <v>273</v>
      </c>
      <c r="C44" s="489" t="s">
        <v>16</v>
      </c>
      <c r="D44" s="489">
        <v>166</v>
      </c>
      <c r="E44" s="489">
        <v>429</v>
      </c>
      <c r="F44" s="489">
        <v>459</v>
      </c>
      <c r="G44" s="489">
        <v>420</v>
      </c>
      <c r="H44" s="489">
        <v>165</v>
      </c>
      <c r="I44" s="485">
        <f t="shared" si="3"/>
        <v>1639</v>
      </c>
      <c r="J44" s="315" t="s">
        <v>274</v>
      </c>
      <c r="K44" s="452" t="s">
        <v>992</v>
      </c>
    </row>
    <row r="45" spans="1:11" s="352" customFormat="1" ht="19.899999999999999" customHeight="1" x14ac:dyDescent="0.2">
      <c r="A45" s="557" t="s">
        <v>993</v>
      </c>
      <c r="B45" s="558" t="s">
        <v>275</v>
      </c>
      <c r="C45" s="193">
        <v>1</v>
      </c>
      <c r="D45" s="193">
        <v>10</v>
      </c>
      <c r="E45" s="193">
        <v>20</v>
      </c>
      <c r="F45" s="193">
        <v>23</v>
      </c>
      <c r="G45" s="193">
        <v>33</v>
      </c>
      <c r="H45" s="193">
        <v>5</v>
      </c>
      <c r="I45" s="222">
        <f t="shared" si="3"/>
        <v>92</v>
      </c>
      <c r="J45" s="559" t="s">
        <v>276</v>
      </c>
      <c r="K45" s="560" t="s">
        <v>993</v>
      </c>
    </row>
    <row r="46" spans="1:11" s="352" customFormat="1" ht="30" customHeight="1" x14ac:dyDescent="0.2">
      <c r="A46" s="528">
        <v>99</v>
      </c>
      <c r="B46" s="514" t="s">
        <v>277</v>
      </c>
      <c r="C46" s="512" t="s">
        <v>16</v>
      </c>
      <c r="D46" s="512">
        <v>13</v>
      </c>
      <c r="E46" s="512">
        <v>21</v>
      </c>
      <c r="F46" s="512">
        <v>23</v>
      </c>
      <c r="G46" s="512">
        <v>36</v>
      </c>
      <c r="H46" s="512" t="s">
        <v>16</v>
      </c>
      <c r="I46" s="513">
        <f t="shared" si="3"/>
        <v>93</v>
      </c>
      <c r="J46" s="529" t="s">
        <v>1032</v>
      </c>
      <c r="K46" s="530">
        <v>99</v>
      </c>
    </row>
    <row r="47" spans="1:11" s="541" customFormat="1" ht="25.15" customHeight="1" x14ac:dyDescent="0.2">
      <c r="A47" s="538"/>
      <c r="B47" s="414" t="s">
        <v>1468</v>
      </c>
      <c r="C47" s="102">
        <f t="shared" ref="C47:H47" si="5">SUM(C48:C66)</f>
        <v>6</v>
      </c>
      <c r="D47" s="102">
        <f t="shared" si="5"/>
        <v>1716</v>
      </c>
      <c r="E47" s="102">
        <f t="shared" si="5"/>
        <v>7873</v>
      </c>
      <c r="F47" s="102">
        <f t="shared" si="5"/>
        <v>15880</v>
      </c>
      <c r="G47" s="102">
        <f t="shared" si="5"/>
        <v>16659</v>
      </c>
      <c r="H47" s="102">
        <f t="shared" si="5"/>
        <v>4090</v>
      </c>
      <c r="I47" s="102">
        <f t="shared" si="3"/>
        <v>46224</v>
      </c>
      <c r="J47" s="447" t="s">
        <v>14</v>
      </c>
      <c r="K47" s="540"/>
    </row>
    <row r="48" spans="1:11" s="12" customFormat="1" ht="19.899999999999999" customHeight="1" x14ac:dyDescent="0.2">
      <c r="A48" s="451" t="s">
        <v>970</v>
      </c>
      <c r="B48" s="313" t="s">
        <v>248</v>
      </c>
      <c r="C48" s="489" t="s">
        <v>16</v>
      </c>
      <c r="D48" s="489" t="s">
        <v>16</v>
      </c>
      <c r="E48" s="489">
        <v>2</v>
      </c>
      <c r="F48" s="489" t="s">
        <v>16</v>
      </c>
      <c r="G48" s="489">
        <v>1</v>
      </c>
      <c r="H48" s="489" t="s">
        <v>16</v>
      </c>
      <c r="I48" s="485">
        <f t="shared" si="3"/>
        <v>3</v>
      </c>
      <c r="J48" s="315" t="s">
        <v>890</v>
      </c>
      <c r="K48" s="452" t="s">
        <v>970</v>
      </c>
    </row>
    <row r="49" spans="1:11" s="352" customFormat="1" ht="19.899999999999999" customHeight="1" x14ac:dyDescent="0.2">
      <c r="A49" s="557" t="s">
        <v>981</v>
      </c>
      <c r="B49" s="558" t="s">
        <v>891</v>
      </c>
      <c r="C49" s="193" t="s">
        <v>16</v>
      </c>
      <c r="D49" s="193">
        <v>8</v>
      </c>
      <c r="E49" s="193">
        <v>86</v>
      </c>
      <c r="F49" s="193">
        <v>491</v>
      </c>
      <c r="G49" s="193">
        <v>702</v>
      </c>
      <c r="H49" s="193">
        <v>102</v>
      </c>
      <c r="I49" s="222">
        <f t="shared" si="3"/>
        <v>1389</v>
      </c>
      <c r="J49" s="559" t="s">
        <v>249</v>
      </c>
      <c r="K49" s="560" t="s">
        <v>981</v>
      </c>
    </row>
    <row r="50" spans="1:11" s="38" customFormat="1" ht="19.899999999999999" customHeight="1" x14ac:dyDescent="0.2">
      <c r="A50" s="451" t="s">
        <v>982</v>
      </c>
      <c r="B50" s="313" t="s">
        <v>250</v>
      </c>
      <c r="C50" s="489" t="s">
        <v>16</v>
      </c>
      <c r="D50" s="489">
        <v>11</v>
      </c>
      <c r="E50" s="489">
        <v>44</v>
      </c>
      <c r="F50" s="489">
        <v>112</v>
      </c>
      <c r="G50" s="489">
        <v>135</v>
      </c>
      <c r="H50" s="489">
        <v>148</v>
      </c>
      <c r="I50" s="485">
        <f t="shared" si="3"/>
        <v>450</v>
      </c>
      <c r="J50" s="315" t="s">
        <v>251</v>
      </c>
      <c r="K50" s="452" t="s">
        <v>982</v>
      </c>
    </row>
    <row r="51" spans="1:11" s="352" customFormat="1" ht="30" customHeight="1" x14ac:dyDescent="0.2">
      <c r="A51" s="557" t="s">
        <v>1163</v>
      </c>
      <c r="B51" s="558" t="s">
        <v>1165</v>
      </c>
      <c r="C51" s="1477">
        <v>0</v>
      </c>
      <c r="D51" s="193">
        <v>9</v>
      </c>
      <c r="E51" s="193">
        <v>33</v>
      </c>
      <c r="F51" s="193">
        <v>223</v>
      </c>
      <c r="G51" s="193">
        <v>214</v>
      </c>
      <c r="H51" s="193">
        <v>129</v>
      </c>
      <c r="I51" s="222">
        <f t="shared" si="3"/>
        <v>608</v>
      </c>
      <c r="J51" s="559" t="s">
        <v>1164</v>
      </c>
      <c r="K51" s="560" t="s">
        <v>1163</v>
      </c>
    </row>
    <row r="52" spans="1:11" s="38" customFormat="1" ht="19.899999999999999" customHeight="1" x14ac:dyDescent="0.2">
      <c r="A52" s="451" t="s">
        <v>983</v>
      </c>
      <c r="B52" s="313" t="s">
        <v>254</v>
      </c>
      <c r="C52" s="489" t="s">
        <v>16</v>
      </c>
      <c r="D52" s="489">
        <v>46</v>
      </c>
      <c r="E52" s="489">
        <v>89</v>
      </c>
      <c r="F52" s="489">
        <v>160</v>
      </c>
      <c r="G52" s="489">
        <v>170</v>
      </c>
      <c r="H52" s="489">
        <v>195</v>
      </c>
      <c r="I52" s="485">
        <f t="shared" si="3"/>
        <v>660</v>
      </c>
      <c r="J52" s="315" t="s">
        <v>255</v>
      </c>
      <c r="K52" s="452" t="s">
        <v>983</v>
      </c>
    </row>
    <row r="53" spans="1:11" s="352" customFormat="1" ht="30" customHeight="1" x14ac:dyDescent="0.2">
      <c r="A53" s="557" t="s">
        <v>984</v>
      </c>
      <c r="B53" s="558" t="s">
        <v>1118</v>
      </c>
      <c r="C53" s="193" t="s">
        <v>16</v>
      </c>
      <c r="D53" s="193">
        <v>13</v>
      </c>
      <c r="E53" s="193">
        <v>59</v>
      </c>
      <c r="F53" s="193">
        <v>237</v>
      </c>
      <c r="G53" s="193">
        <v>100</v>
      </c>
      <c r="H53" s="193">
        <v>12</v>
      </c>
      <c r="I53" s="222">
        <f t="shared" si="3"/>
        <v>421</v>
      </c>
      <c r="J53" s="559" t="s">
        <v>1117</v>
      </c>
      <c r="K53" s="560" t="s">
        <v>984</v>
      </c>
    </row>
    <row r="54" spans="1:11" s="51" customFormat="1" ht="19.899999999999999" customHeight="1" x14ac:dyDescent="0.2">
      <c r="A54" s="451" t="s">
        <v>985</v>
      </c>
      <c r="B54" s="313" t="s">
        <v>256</v>
      </c>
      <c r="C54" s="489" t="s">
        <v>16</v>
      </c>
      <c r="D54" s="489">
        <v>7</v>
      </c>
      <c r="E54" s="489">
        <v>42</v>
      </c>
      <c r="F54" s="489">
        <v>148</v>
      </c>
      <c r="G54" s="489">
        <v>354</v>
      </c>
      <c r="H54" s="489">
        <v>67</v>
      </c>
      <c r="I54" s="485">
        <f t="shared" si="3"/>
        <v>618</v>
      </c>
      <c r="J54" s="315" t="s">
        <v>257</v>
      </c>
      <c r="K54" s="452" t="s">
        <v>985</v>
      </c>
    </row>
    <row r="55" spans="1:11" s="352" customFormat="1" ht="19.899999999999999" customHeight="1" x14ac:dyDescent="0.2">
      <c r="A55" s="557" t="s">
        <v>986</v>
      </c>
      <c r="B55" s="558" t="s">
        <v>258</v>
      </c>
      <c r="C55" s="193" t="s">
        <v>16</v>
      </c>
      <c r="D55" s="193">
        <v>61</v>
      </c>
      <c r="E55" s="193">
        <v>140</v>
      </c>
      <c r="F55" s="193">
        <v>147</v>
      </c>
      <c r="G55" s="193">
        <v>247</v>
      </c>
      <c r="H55" s="193">
        <v>349</v>
      </c>
      <c r="I55" s="222">
        <f t="shared" si="3"/>
        <v>944</v>
      </c>
      <c r="J55" s="559" t="s">
        <v>1029</v>
      </c>
      <c r="K55" s="560" t="s">
        <v>986</v>
      </c>
    </row>
    <row r="56" spans="1:11" s="38" customFormat="1" ht="19.899999999999999" customHeight="1" x14ac:dyDescent="0.2">
      <c r="A56" s="451" t="s">
        <v>987</v>
      </c>
      <c r="B56" s="313" t="s">
        <v>259</v>
      </c>
      <c r="C56" s="489" t="s">
        <v>16</v>
      </c>
      <c r="D56" s="489">
        <v>24</v>
      </c>
      <c r="E56" s="489">
        <v>153</v>
      </c>
      <c r="F56" s="489">
        <v>381</v>
      </c>
      <c r="G56" s="489">
        <v>453</v>
      </c>
      <c r="H56" s="489">
        <v>100</v>
      </c>
      <c r="I56" s="485">
        <f t="shared" si="3"/>
        <v>1111</v>
      </c>
      <c r="J56" s="315" t="s">
        <v>260</v>
      </c>
      <c r="K56" s="452" t="s">
        <v>987</v>
      </c>
    </row>
    <row r="57" spans="1:11" s="352" customFormat="1" ht="19.899999999999999" customHeight="1" x14ac:dyDescent="0.2">
      <c r="A57" s="557" t="s">
        <v>988</v>
      </c>
      <c r="B57" s="558" t="s">
        <v>261</v>
      </c>
      <c r="C57" s="193" t="s">
        <v>16</v>
      </c>
      <c r="D57" s="193">
        <v>22</v>
      </c>
      <c r="E57" s="193">
        <v>175</v>
      </c>
      <c r="F57" s="193">
        <v>738</v>
      </c>
      <c r="G57" s="193">
        <v>1072</v>
      </c>
      <c r="H57" s="193">
        <v>140</v>
      </c>
      <c r="I57" s="222">
        <f t="shared" si="3"/>
        <v>2147</v>
      </c>
      <c r="J57" s="559" t="s">
        <v>262</v>
      </c>
      <c r="K57" s="560" t="s">
        <v>988</v>
      </c>
    </row>
    <row r="58" spans="1:11" s="38" customFormat="1" ht="19.899999999999999" customHeight="1" x14ac:dyDescent="0.2">
      <c r="A58" s="451">
        <v>68</v>
      </c>
      <c r="B58" s="313" t="s">
        <v>263</v>
      </c>
      <c r="C58" s="489" t="s">
        <v>16</v>
      </c>
      <c r="D58" s="489">
        <v>12</v>
      </c>
      <c r="E58" s="489">
        <v>20</v>
      </c>
      <c r="F58" s="489">
        <v>62</v>
      </c>
      <c r="G58" s="489">
        <v>80</v>
      </c>
      <c r="H58" s="489">
        <v>7</v>
      </c>
      <c r="I58" s="485">
        <f t="shared" si="3"/>
        <v>181</v>
      </c>
      <c r="J58" s="315" t="s">
        <v>264</v>
      </c>
      <c r="K58" s="452">
        <v>68</v>
      </c>
    </row>
    <row r="59" spans="1:11" s="352" customFormat="1" ht="30" customHeight="1" x14ac:dyDescent="0.2">
      <c r="A59" s="557" t="s">
        <v>989</v>
      </c>
      <c r="B59" s="558" t="s">
        <v>265</v>
      </c>
      <c r="C59" s="193">
        <v>1</v>
      </c>
      <c r="D59" s="193">
        <v>27</v>
      </c>
      <c r="E59" s="193">
        <v>49</v>
      </c>
      <c r="F59" s="193">
        <v>229</v>
      </c>
      <c r="G59" s="193">
        <v>139</v>
      </c>
      <c r="H59" s="193">
        <v>23</v>
      </c>
      <c r="I59" s="222">
        <f t="shared" si="3"/>
        <v>468</v>
      </c>
      <c r="J59" s="559" t="s">
        <v>266</v>
      </c>
      <c r="K59" s="560" t="s">
        <v>989</v>
      </c>
    </row>
    <row r="60" spans="1:11" s="38" customFormat="1" ht="30" customHeight="1" x14ac:dyDescent="0.2">
      <c r="A60" s="451" t="s">
        <v>990</v>
      </c>
      <c r="B60" s="313" t="s">
        <v>267</v>
      </c>
      <c r="C60" s="489">
        <v>2</v>
      </c>
      <c r="D60" s="489">
        <v>50</v>
      </c>
      <c r="E60" s="489">
        <v>237</v>
      </c>
      <c r="F60" s="489">
        <v>858</v>
      </c>
      <c r="G60" s="489">
        <v>524</v>
      </c>
      <c r="H60" s="489">
        <v>712</v>
      </c>
      <c r="I60" s="485">
        <f t="shared" si="3"/>
        <v>2383</v>
      </c>
      <c r="J60" s="315" t="s">
        <v>268</v>
      </c>
      <c r="K60" s="452" t="s">
        <v>990</v>
      </c>
    </row>
    <row r="61" spans="1:11" s="352" customFormat="1" ht="30" customHeight="1" x14ac:dyDescent="0.2">
      <c r="A61" s="557">
        <v>84</v>
      </c>
      <c r="B61" s="558" t="s">
        <v>269</v>
      </c>
      <c r="C61" s="193" t="s">
        <v>16</v>
      </c>
      <c r="D61" s="193">
        <v>380</v>
      </c>
      <c r="E61" s="193">
        <v>2530</v>
      </c>
      <c r="F61" s="193">
        <v>5961</v>
      </c>
      <c r="G61" s="193">
        <v>6857</v>
      </c>
      <c r="H61" s="193">
        <v>1299</v>
      </c>
      <c r="I61" s="222">
        <f t="shared" si="3"/>
        <v>17027</v>
      </c>
      <c r="J61" s="559" t="s">
        <v>1119</v>
      </c>
      <c r="K61" s="560">
        <v>84</v>
      </c>
    </row>
    <row r="62" spans="1:11" s="51" customFormat="1" ht="19.899999999999999" customHeight="1" x14ac:dyDescent="0.2">
      <c r="A62" s="451">
        <v>85</v>
      </c>
      <c r="B62" s="313" t="s">
        <v>270</v>
      </c>
      <c r="C62" s="489">
        <v>2</v>
      </c>
      <c r="D62" s="489">
        <v>743</v>
      </c>
      <c r="E62" s="489">
        <v>3056</v>
      </c>
      <c r="F62" s="489">
        <v>4200</v>
      </c>
      <c r="G62" s="489">
        <v>3643</v>
      </c>
      <c r="H62" s="489">
        <v>348</v>
      </c>
      <c r="I62" s="485">
        <f t="shared" si="3"/>
        <v>11992</v>
      </c>
      <c r="J62" s="315" t="s">
        <v>271</v>
      </c>
      <c r="K62" s="452">
        <v>85</v>
      </c>
    </row>
    <row r="63" spans="1:11" s="352" customFormat="1" ht="19.899999999999999" customHeight="1" x14ac:dyDescent="0.2">
      <c r="A63" s="557" t="s">
        <v>991</v>
      </c>
      <c r="B63" s="558" t="s">
        <v>272</v>
      </c>
      <c r="C63" s="193">
        <v>1</v>
      </c>
      <c r="D63" s="193">
        <v>283</v>
      </c>
      <c r="E63" s="193">
        <v>1049</v>
      </c>
      <c r="F63" s="193">
        <v>1587</v>
      </c>
      <c r="G63" s="193">
        <v>1630</v>
      </c>
      <c r="H63" s="193">
        <v>395</v>
      </c>
      <c r="I63" s="222">
        <f t="shared" si="3"/>
        <v>4945</v>
      </c>
      <c r="J63" s="559" t="s">
        <v>1030</v>
      </c>
      <c r="K63" s="560" t="s">
        <v>991</v>
      </c>
    </row>
    <row r="64" spans="1:11" s="51" customFormat="1" ht="19.899999999999999" customHeight="1" x14ac:dyDescent="0.2">
      <c r="A64" s="451" t="s">
        <v>992</v>
      </c>
      <c r="B64" s="313" t="s">
        <v>273</v>
      </c>
      <c r="C64" s="489" t="s">
        <v>16</v>
      </c>
      <c r="D64" s="489">
        <v>15</v>
      </c>
      <c r="E64" s="489">
        <v>99</v>
      </c>
      <c r="F64" s="489">
        <v>304</v>
      </c>
      <c r="G64" s="489">
        <v>305</v>
      </c>
      <c r="H64" s="489">
        <v>45</v>
      </c>
      <c r="I64" s="485">
        <f t="shared" si="3"/>
        <v>768</v>
      </c>
      <c r="J64" s="315" t="s">
        <v>274</v>
      </c>
      <c r="K64" s="452" t="s">
        <v>992</v>
      </c>
    </row>
    <row r="65" spans="1:11" s="352" customFormat="1" ht="19.899999999999999" customHeight="1" x14ac:dyDescent="0.2">
      <c r="A65" s="557" t="s">
        <v>993</v>
      </c>
      <c r="B65" s="558" t="s">
        <v>275</v>
      </c>
      <c r="C65" s="193" t="s">
        <v>16</v>
      </c>
      <c r="D65" s="193">
        <v>3</v>
      </c>
      <c r="E65" s="193">
        <v>10</v>
      </c>
      <c r="F65" s="193">
        <v>35</v>
      </c>
      <c r="G65" s="193">
        <v>26</v>
      </c>
      <c r="H65" s="193">
        <v>17</v>
      </c>
      <c r="I65" s="222">
        <f t="shared" si="3"/>
        <v>91</v>
      </c>
      <c r="J65" s="559" t="s">
        <v>276</v>
      </c>
      <c r="K65" s="560" t="s">
        <v>993</v>
      </c>
    </row>
    <row r="66" spans="1:11" s="352" customFormat="1" ht="30" customHeight="1" x14ac:dyDescent="0.2">
      <c r="A66" s="453">
        <v>99</v>
      </c>
      <c r="B66" s="316" t="s">
        <v>277</v>
      </c>
      <c r="C66" s="490" t="s">
        <v>16</v>
      </c>
      <c r="D66" s="490">
        <v>2</v>
      </c>
      <c r="E66" s="490" t="s">
        <v>16</v>
      </c>
      <c r="F66" s="490">
        <v>7</v>
      </c>
      <c r="G66" s="490">
        <v>7</v>
      </c>
      <c r="H66" s="490">
        <v>2</v>
      </c>
      <c r="I66" s="491">
        <f t="shared" si="3"/>
        <v>18</v>
      </c>
      <c r="J66" s="319" t="s">
        <v>1032</v>
      </c>
      <c r="K66" s="454">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6" max="10" man="1"/>
    <brk id="46" max="10"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40A-CD7C-4BFD-B937-8510A6240203}">
  <sheetPr>
    <tabColor theme="5" tint="-0.499984740745262"/>
    <pageSetUpPr fitToPage="1"/>
  </sheetPr>
  <dimension ref="A1:N69"/>
  <sheetViews>
    <sheetView view="pageBreakPreview" topLeftCell="A42" zoomScale="60" zoomScaleNormal="100" workbookViewId="0">
      <selection activeCell="A90" sqref="A90"/>
    </sheetView>
  </sheetViews>
  <sheetFormatPr defaultColWidth="9.125" defaultRowHeight="12.75" x14ac:dyDescent="0.2"/>
  <cols>
    <col min="1" max="1" width="5.625" style="405" customWidth="1"/>
    <col min="2" max="2" width="35.75" style="17" customWidth="1"/>
    <col min="3" max="8" width="9.625" style="17" customWidth="1"/>
    <col min="9" max="9" width="10.75" style="17" customWidth="1"/>
    <col min="10" max="10" width="35.75" style="17" customWidth="1"/>
    <col min="11" max="11" width="5.625" style="405" customWidth="1"/>
    <col min="12" max="16384" width="9.125" style="17"/>
  </cols>
  <sheetData>
    <row r="1" spans="1:14" s="7" customFormat="1" ht="21" customHeight="1" x14ac:dyDescent="0.25">
      <c r="A1" s="1645" t="s">
        <v>1077</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879</v>
      </c>
    </row>
    <row r="3" spans="1:14" s="7" customFormat="1" ht="21" customHeight="1" x14ac:dyDescent="0.2">
      <c r="A3" s="1647" t="s">
        <v>1596</v>
      </c>
      <c r="B3" s="1647"/>
      <c r="C3" s="1647"/>
      <c r="D3" s="1647"/>
      <c r="E3" s="1647"/>
      <c r="F3" s="1647"/>
      <c r="G3" s="1647"/>
      <c r="H3" s="1647"/>
      <c r="I3" s="1647"/>
      <c r="J3" s="1647"/>
      <c r="K3" s="1647"/>
    </row>
    <row r="4" spans="1:14" s="12" customFormat="1" x14ac:dyDescent="0.2">
      <c r="A4" s="34" t="s">
        <v>862</v>
      </c>
      <c r="B4" s="34"/>
      <c r="C4" s="1648"/>
      <c r="D4" s="1648"/>
      <c r="E4" s="1648"/>
      <c r="F4" s="1648"/>
      <c r="G4" s="1648"/>
      <c r="H4" s="1648"/>
      <c r="I4" s="1648"/>
      <c r="J4" s="24"/>
      <c r="K4" s="409" t="s">
        <v>863</v>
      </c>
    </row>
    <row r="5" spans="1:14" s="38" customFormat="1" ht="22.9" customHeight="1" x14ac:dyDescent="0.2">
      <c r="A5" s="1676" t="s">
        <v>980</v>
      </c>
      <c r="B5" s="1678" t="s">
        <v>1166</v>
      </c>
      <c r="C5" s="1651" t="s">
        <v>938</v>
      </c>
      <c r="D5" s="1651"/>
      <c r="E5" s="1651"/>
      <c r="F5" s="1651"/>
      <c r="G5" s="1651"/>
      <c r="H5" s="1651"/>
      <c r="I5" s="1651"/>
      <c r="J5" s="1652" t="s">
        <v>1167</v>
      </c>
      <c r="K5" s="1682" t="s">
        <v>980</v>
      </c>
    </row>
    <row r="6" spans="1:14" s="9" customFormat="1" ht="27" customHeight="1" x14ac:dyDescent="0.2">
      <c r="A6" s="1677"/>
      <c r="B6" s="1679"/>
      <c r="C6" s="404" t="s">
        <v>5</v>
      </c>
      <c r="D6" s="406" t="s">
        <v>6</v>
      </c>
      <c r="E6" s="406" t="s">
        <v>7</v>
      </c>
      <c r="F6" s="406" t="s">
        <v>8</v>
      </c>
      <c r="G6" s="406" t="s">
        <v>9</v>
      </c>
      <c r="H6" s="406" t="s">
        <v>10</v>
      </c>
      <c r="I6" s="413" t="s">
        <v>1753</v>
      </c>
      <c r="J6" s="1653"/>
      <c r="K6" s="1683"/>
    </row>
    <row r="7" spans="1:14" s="541" customFormat="1" ht="25.15" customHeight="1" x14ac:dyDescent="0.2">
      <c r="A7" s="538"/>
      <c r="B7" s="539" t="s">
        <v>1220</v>
      </c>
      <c r="C7" s="102">
        <f t="shared" ref="C7:H7" si="0">C28+C49</f>
        <v>13161</v>
      </c>
      <c r="D7" s="102">
        <f t="shared" si="0"/>
        <v>79414</v>
      </c>
      <c r="E7" s="102">
        <f t="shared" si="0"/>
        <v>273135</v>
      </c>
      <c r="F7" s="102">
        <f t="shared" si="0"/>
        <v>646100</v>
      </c>
      <c r="G7" s="102">
        <f t="shared" si="0"/>
        <v>777951</v>
      </c>
      <c r="H7" s="102">
        <f t="shared" si="0"/>
        <v>144761</v>
      </c>
      <c r="I7" s="102">
        <f>SUM(C7:H7)</f>
        <v>1934522</v>
      </c>
      <c r="J7" s="447" t="s">
        <v>883</v>
      </c>
      <c r="K7" s="540"/>
    </row>
    <row r="8" spans="1:14" s="12" customFormat="1" ht="19.899999999999999" customHeight="1" x14ac:dyDescent="0.2">
      <c r="A8" s="534" t="s">
        <v>970</v>
      </c>
      <c r="B8" s="535" t="s">
        <v>248</v>
      </c>
      <c r="C8" s="465">
        <f t="shared" ref="C8:G23" si="1">C29+C50</f>
        <v>214</v>
      </c>
      <c r="D8" s="465">
        <f t="shared" si="1"/>
        <v>1067</v>
      </c>
      <c r="E8" s="465">
        <f t="shared" si="1"/>
        <v>3514</v>
      </c>
      <c r="F8" s="465">
        <f t="shared" si="1"/>
        <v>8254</v>
      </c>
      <c r="G8" s="465">
        <f t="shared" si="1"/>
        <v>12142</v>
      </c>
      <c r="H8" s="465">
        <f>H29+H50</f>
        <v>3054</v>
      </c>
      <c r="I8" s="485">
        <f>SUM(C8:H8)</f>
        <v>28245</v>
      </c>
      <c r="J8" s="536" t="s">
        <v>890</v>
      </c>
      <c r="K8" s="537" t="s">
        <v>970</v>
      </c>
    </row>
    <row r="9" spans="1:14" s="352" customFormat="1" ht="19.899999999999999" customHeight="1" x14ac:dyDescent="0.2">
      <c r="A9" s="547" t="s">
        <v>981</v>
      </c>
      <c r="B9" s="548" t="s">
        <v>891</v>
      </c>
      <c r="C9" s="464">
        <f t="shared" si="1"/>
        <v>145</v>
      </c>
      <c r="D9" s="464">
        <f t="shared" si="1"/>
        <v>2460</v>
      </c>
      <c r="E9" s="464">
        <f t="shared" si="1"/>
        <v>7349</v>
      </c>
      <c r="F9" s="464">
        <f t="shared" si="1"/>
        <v>10556</v>
      </c>
      <c r="G9" s="464">
        <f t="shared" si="1"/>
        <v>6222</v>
      </c>
      <c r="H9" s="464">
        <f t="shared" ref="H9:H27" si="2">H30+H51</f>
        <v>770</v>
      </c>
      <c r="I9" s="222">
        <f t="shared" ref="I9:I69" si="3">SUM(C9:H9)</f>
        <v>27502</v>
      </c>
      <c r="J9" s="549" t="s">
        <v>249</v>
      </c>
      <c r="K9" s="550" t="s">
        <v>981</v>
      </c>
    </row>
    <row r="10" spans="1:14" s="38" customFormat="1" ht="19.899999999999999" customHeight="1" x14ac:dyDescent="0.2">
      <c r="A10" s="534" t="s">
        <v>982</v>
      </c>
      <c r="B10" s="535" t="s">
        <v>250</v>
      </c>
      <c r="C10" s="465">
        <f t="shared" si="1"/>
        <v>777</v>
      </c>
      <c r="D10" s="465">
        <f t="shared" si="1"/>
        <v>4783</v>
      </c>
      <c r="E10" s="465">
        <f t="shared" si="1"/>
        <v>15677</v>
      </c>
      <c r="F10" s="465">
        <f t="shared" si="1"/>
        <v>33710</v>
      </c>
      <c r="G10" s="465">
        <f t="shared" si="1"/>
        <v>38205</v>
      </c>
      <c r="H10" s="465">
        <f t="shared" si="2"/>
        <v>8476</v>
      </c>
      <c r="I10" s="485">
        <f t="shared" si="3"/>
        <v>101628</v>
      </c>
      <c r="J10" s="536" t="s">
        <v>251</v>
      </c>
      <c r="K10" s="537" t="s">
        <v>982</v>
      </c>
    </row>
    <row r="11" spans="1:14" s="352" customFormat="1" ht="30" customHeight="1" x14ac:dyDescent="0.2">
      <c r="A11" s="547" t="s">
        <v>1163</v>
      </c>
      <c r="B11" s="548" t="s">
        <v>1165</v>
      </c>
      <c r="C11" s="464">
        <f t="shared" si="1"/>
        <v>95</v>
      </c>
      <c r="D11" s="464">
        <f t="shared" si="1"/>
        <v>562</v>
      </c>
      <c r="E11" s="464">
        <f t="shared" si="1"/>
        <v>1858</v>
      </c>
      <c r="F11" s="464">
        <f t="shared" si="1"/>
        <v>3491</v>
      </c>
      <c r="G11" s="464">
        <f t="shared" si="1"/>
        <v>3601</v>
      </c>
      <c r="H11" s="464">
        <f t="shared" si="2"/>
        <v>410</v>
      </c>
      <c r="I11" s="222">
        <f t="shared" si="3"/>
        <v>10017</v>
      </c>
      <c r="J11" s="549" t="s">
        <v>1164</v>
      </c>
      <c r="K11" s="550" t="s">
        <v>1163</v>
      </c>
    </row>
    <row r="12" spans="1:14" s="38" customFormat="1" ht="19.899999999999999" customHeight="1" x14ac:dyDescent="0.2">
      <c r="A12" s="534" t="s">
        <v>983</v>
      </c>
      <c r="B12" s="535" t="s">
        <v>254</v>
      </c>
      <c r="C12" s="465">
        <f t="shared" si="1"/>
        <v>3673</v>
      </c>
      <c r="D12" s="465">
        <f t="shared" si="1"/>
        <v>22853</v>
      </c>
      <c r="E12" s="465">
        <f t="shared" si="1"/>
        <v>91468</v>
      </c>
      <c r="F12" s="465">
        <f t="shared" si="1"/>
        <v>225622</v>
      </c>
      <c r="G12" s="465">
        <f t="shared" si="1"/>
        <v>265534</v>
      </c>
      <c r="H12" s="465">
        <f t="shared" si="2"/>
        <v>51448</v>
      </c>
      <c r="I12" s="485">
        <f t="shared" si="3"/>
        <v>660598</v>
      </c>
      <c r="J12" s="536" t="s">
        <v>255</v>
      </c>
      <c r="K12" s="537" t="s">
        <v>983</v>
      </c>
    </row>
    <row r="13" spans="1:14" s="352" customFormat="1" ht="30" customHeight="1" x14ac:dyDescent="0.2">
      <c r="A13" s="547" t="s">
        <v>984</v>
      </c>
      <c r="B13" s="548" t="s">
        <v>1118</v>
      </c>
      <c r="C13" s="464">
        <f t="shared" si="1"/>
        <v>2554</v>
      </c>
      <c r="D13" s="464">
        <f t="shared" si="1"/>
        <v>11173</v>
      </c>
      <c r="E13" s="464">
        <f t="shared" si="1"/>
        <v>32286</v>
      </c>
      <c r="F13" s="464">
        <f t="shared" si="1"/>
        <v>76674</v>
      </c>
      <c r="G13" s="464">
        <f t="shared" si="1"/>
        <v>100487</v>
      </c>
      <c r="H13" s="464">
        <f t="shared" si="2"/>
        <v>18688</v>
      </c>
      <c r="I13" s="222">
        <f t="shared" si="3"/>
        <v>241862</v>
      </c>
      <c r="J13" s="549" t="s">
        <v>1117</v>
      </c>
      <c r="K13" s="550" t="s">
        <v>984</v>
      </c>
    </row>
    <row r="14" spans="1:14" s="51" customFormat="1" ht="19.899999999999999" customHeight="1" x14ac:dyDescent="0.2">
      <c r="A14" s="534" t="s">
        <v>985</v>
      </c>
      <c r="B14" s="535" t="s">
        <v>256</v>
      </c>
      <c r="C14" s="465">
        <f t="shared" si="1"/>
        <v>652</v>
      </c>
      <c r="D14" s="465">
        <f t="shared" si="1"/>
        <v>5365</v>
      </c>
      <c r="E14" s="465">
        <f t="shared" si="1"/>
        <v>19153</v>
      </c>
      <c r="F14" s="465">
        <f t="shared" si="1"/>
        <v>46521</v>
      </c>
      <c r="G14" s="465">
        <f t="shared" si="1"/>
        <v>57048</v>
      </c>
      <c r="H14" s="465">
        <f t="shared" si="2"/>
        <v>8008</v>
      </c>
      <c r="I14" s="485">
        <f t="shared" si="3"/>
        <v>136747</v>
      </c>
      <c r="J14" s="536" t="s">
        <v>257</v>
      </c>
      <c r="K14" s="537" t="s">
        <v>985</v>
      </c>
    </row>
    <row r="15" spans="1:14" s="352" customFormat="1" ht="19.899999999999999" customHeight="1" x14ac:dyDescent="0.2">
      <c r="A15" s="547" t="s">
        <v>986</v>
      </c>
      <c r="B15" s="548" t="s">
        <v>258</v>
      </c>
      <c r="C15" s="464">
        <f t="shared" si="1"/>
        <v>260</v>
      </c>
      <c r="D15" s="464">
        <f t="shared" si="1"/>
        <v>1868</v>
      </c>
      <c r="E15" s="464">
        <f t="shared" si="1"/>
        <v>7036</v>
      </c>
      <c r="F15" s="464">
        <f t="shared" si="1"/>
        <v>20461</v>
      </c>
      <c r="G15" s="464">
        <f t="shared" si="1"/>
        <v>35978</v>
      </c>
      <c r="H15" s="464">
        <f t="shared" si="2"/>
        <v>10086</v>
      </c>
      <c r="I15" s="222">
        <f t="shared" si="3"/>
        <v>75689</v>
      </c>
      <c r="J15" s="549" t="s">
        <v>1029</v>
      </c>
      <c r="K15" s="550" t="s">
        <v>986</v>
      </c>
    </row>
    <row r="16" spans="1:14" s="38" customFormat="1" ht="19.899999999999999" customHeight="1" x14ac:dyDescent="0.2">
      <c r="A16" s="534" t="s">
        <v>987</v>
      </c>
      <c r="B16" s="535" t="s">
        <v>259</v>
      </c>
      <c r="C16" s="465">
        <f t="shared" si="1"/>
        <v>137</v>
      </c>
      <c r="D16" s="465">
        <f t="shared" si="1"/>
        <v>873</v>
      </c>
      <c r="E16" s="465">
        <f t="shared" si="1"/>
        <v>3103</v>
      </c>
      <c r="F16" s="465">
        <f t="shared" si="1"/>
        <v>8072</v>
      </c>
      <c r="G16" s="465">
        <f t="shared" si="1"/>
        <v>7795</v>
      </c>
      <c r="H16" s="465">
        <f t="shared" si="2"/>
        <v>719</v>
      </c>
      <c r="I16" s="485">
        <f t="shared" si="3"/>
        <v>20699</v>
      </c>
      <c r="J16" s="536" t="s">
        <v>260</v>
      </c>
      <c r="K16" s="537" t="s">
        <v>987</v>
      </c>
    </row>
    <row r="17" spans="1:11" s="352" customFormat="1" ht="19.899999999999999" customHeight="1" x14ac:dyDescent="0.2">
      <c r="A17" s="547" t="s">
        <v>988</v>
      </c>
      <c r="B17" s="548" t="s">
        <v>261</v>
      </c>
      <c r="C17" s="464">
        <f t="shared" si="1"/>
        <v>194</v>
      </c>
      <c r="D17" s="464">
        <f t="shared" si="1"/>
        <v>1044</v>
      </c>
      <c r="E17" s="464">
        <f t="shared" si="1"/>
        <v>2991</v>
      </c>
      <c r="F17" s="464">
        <f t="shared" si="1"/>
        <v>6588</v>
      </c>
      <c r="G17" s="464">
        <f t="shared" si="1"/>
        <v>5246</v>
      </c>
      <c r="H17" s="464">
        <f t="shared" si="2"/>
        <v>348</v>
      </c>
      <c r="I17" s="222">
        <f t="shared" si="3"/>
        <v>16411</v>
      </c>
      <c r="J17" s="549" t="s">
        <v>262</v>
      </c>
      <c r="K17" s="550" t="s">
        <v>988</v>
      </c>
    </row>
    <row r="18" spans="1:11" s="38" customFormat="1" ht="19.899999999999999" customHeight="1" x14ac:dyDescent="0.2">
      <c r="A18" s="534">
        <v>68</v>
      </c>
      <c r="B18" s="535" t="s">
        <v>263</v>
      </c>
      <c r="C18" s="465">
        <f t="shared" si="1"/>
        <v>160</v>
      </c>
      <c r="D18" s="465">
        <f t="shared" si="1"/>
        <v>764</v>
      </c>
      <c r="E18" s="465">
        <f t="shared" si="1"/>
        <v>2470</v>
      </c>
      <c r="F18" s="465">
        <f t="shared" si="1"/>
        <v>6255</v>
      </c>
      <c r="G18" s="465">
        <f t="shared" si="1"/>
        <v>7142</v>
      </c>
      <c r="H18" s="465">
        <f t="shared" si="2"/>
        <v>1342</v>
      </c>
      <c r="I18" s="485">
        <f t="shared" si="3"/>
        <v>18133</v>
      </c>
      <c r="J18" s="536" t="s">
        <v>264</v>
      </c>
      <c r="K18" s="537">
        <v>68</v>
      </c>
    </row>
    <row r="19" spans="1:11" s="352" customFormat="1" ht="30" customHeight="1" x14ac:dyDescent="0.2">
      <c r="A19" s="547" t="s">
        <v>989</v>
      </c>
      <c r="B19" s="548" t="s">
        <v>265</v>
      </c>
      <c r="C19" s="464">
        <f t="shared" si="1"/>
        <v>559</v>
      </c>
      <c r="D19" s="464">
        <f t="shared" si="1"/>
        <v>2557</v>
      </c>
      <c r="E19" s="464">
        <f t="shared" si="1"/>
        <v>7167</v>
      </c>
      <c r="F19" s="464">
        <f t="shared" si="1"/>
        <v>17056</v>
      </c>
      <c r="G19" s="464">
        <f t="shared" si="1"/>
        <v>18435</v>
      </c>
      <c r="H19" s="464">
        <f t="shared" si="2"/>
        <v>2828</v>
      </c>
      <c r="I19" s="222">
        <f t="shared" si="3"/>
        <v>48602</v>
      </c>
      <c r="J19" s="549" t="s">
        <v>266</v>
      </c>
      <c r="K19" s="550" t="s">
        <v>989</v>
      </c>
    </row>
    <row r="20" spans="1:11" s="38" customFormat="1" ht="30" customHeight="1" x14ac:dyDescent="0.2">
      <c r="A20" s="534" t="s">
        <v>990</v>
      </c>
      <c r="B20" s="535" t="s">
        <v>267</v>
      </c>
      <c r="C20" s="465">
        <f t="shared" si="1"/>
        <v>858</v>
      </c>
      <c r="D20" s="465">
        <f t="shared" si="1"/>
        <v>4250</v>
      </c>
      <c r="E20" s="465">
        <f t="shared" si="1"/>
        <v>17600</v>
      </c>
      <c r="F20" s="465">
        <f t="shared" si="1"/>
        <v>54278</v>
      </c>
      <c r="G20" s="465">
        <f t="shared" si="1"/>
        <v>85090</v>
      </c>
      <c r="H20" s="465">
        <f t="shared" si="2"/>
        <v>23533</v>
      </c>
      <c r="I20" s="485">
        <f t="shared" si="3"/>
        <v>185609</v>
      </c>
      <c r="J20" s="536" t="s">
        <v>268</v>
      </c>
      <c r="K20" s="537" t="s">
        <v>990</v>
      </c>
    </row>
    <row r="21" spans="1:11" s="352" customFormat="1" ht="30" customHeight="1" x14ac:dyDescent="0.2">
      <c r="A21" s="547">
        <v>84</v>
      </c>
      <c r="B21" s="548" t="s">
        <v>269</v>
      </c>
      <c r="C21" s="464">
        <f t="shared" si="1"/>
        <v>400</v>
      </c>
      <c r="D21" s="464">
        <f t="shared" si="1"/>
        <v>4004</v>
      </c>
      <c r="E21" s="464">
        <f t="shared" si="1"/>
        <v>8748</v>
      </c>
      <c r="F21" s="464">
        <f t="shared" si="1"/>
        <v>14248</v>
      </c>
      <c r="G21" s="464">
        <f t="shared" si="1"/>
        <v>18095</v>
      </c>
      <c r="H21" s="464">
        <f t="shared" si="2"/>
        <v>3970</v>
      </c>
      <c r="I21" s="222">
        <f t="shared" si="3"/>
        <v>49465</v>
      </c>
      <c r="J21" s="549" t="s">
        <v>1119</v>
      </c>
      <c r="K21" s="550">
        <v>84</v>
      </c>
    </row>
    <row r="22" spans="1:11" s="51" customFormat="1" ht="19.899999999999999" customHeight="1" x14ac:dyDescent="0.2">
      <c r="A22" s="534">
        <v>85</v>
      </c>
      <c r="B22" s="535" t="s">
        <v>270</v>
      </c>
      <c r="C22" s="465">
        <f t="shared" si="1"/>
        <v>363</v>
      </c>
      <c r="D22" s="465">
        <f t="shared" si="1"/>
        <v>2855</v>
      </c>
      <c r="E22" s="465">
        <f t="shared" si="1"/>
        <v>9013</v>
      </c>
      <c r="F22" s="465">
        <f t="shared" si="1"/>
        <v>17182</v>
      </c>
      <c r="G22" s="465">
        <f t="shared" si="1"/>
        <v>13395</v>
      </c>
      <c r="H22" s="465">
        <f t="shared" si="2"/>
        <v>1004</v>
      </c>
      <c r="I22" s="485">
        <f t="shared" si="3"/>
        <v>43812</v>
      </c>
      <c r="J22" s="536" t="s">
        <v>271</v>
      </c>
      <c r="K22" s="537">
        <v>85</v>
      </c>
    </row>
    <row r="23" spans="1:11" s="352" customFormat="1" ht="19.899999999999999" customHeight="1" x14ac:dyDescent="0.2">
      <c r="A23" s="547" t="s">
        <v>991</v>
      </c>
      <c r="B23" s="548" t="s">
        <v>272</v>
      </c>
      <c r="C23" s="464">
        <f t="shared" si="1"/>
        <v>453</v>
      </c>
      <c r="D23" s="464">
        <f t="shared" si="1"/>
        <v>3628</v>
      </c>
      <c r="E23" s="464">
        <f t="shared" si="1"/>
        <v>11186</v>
      </c>
      <c r="F23" s="464">
        <f t="shared" si="1"/>
        <v>23814</v>
      </c>
      <c r="G23" s="464">
        <f t="shared" si="1"/>
        <v>25752</v>
      </c>
      <c r="H23" s="464">
        <f t="shared" si="2"/>
        <v>980</v>
      </c>
      <c r="I23" s="222">
        <f t="shared" si="3"/>
        <v>65813</v>
      </c>
      <c r="J23" s="549" t="s">
        <v>1030</v>
      </c>
      <c r="K23" s="550" t="s">
        <v>991</v>
      </c>
    </row>
    <row r="24" spans="1:11" s="51" customFormat="1" ht="19.899999999999999" customHeight="1" x14ac:dyDescent="0.2">
      <c r="A24" s="534" t="s">
        <v>992</v>
      </c>
      <c r="B24" s="535" t="s">
        <v>273</v>
      </c>
      <c r="C24" s="465">
        <f t="shared" ref="C24:G27" si="4">C45+C66</f>
        <v>129</v>
      </c>
      <c r="D24" s="465">
        <f t="shared" si="4"/>
        <v>519</v>
      </c>
      <c r="E24" s="465">
        <f t="shared" si="4"/>
        <v>1604</v>
      </c>
      <c r="F24" s="465">
        <f t="shared" si="4"/>
        <v>3609</v>
      </c>
      <c r="G24" s="465">
        <f t="shared" si="4"/>
        <v>4219</v>
      </c>
      <c r="H24" s="465">
        <f t="shared" si="2"/>
        <v>608</v>
      </c>
      <c r="I24" s="485">
        <f t="shared" si="3"/>
        <v>10688</v>
      </c>
      <c r="J24" s="536" t="s">
        <v>274</v>
      </c>
      <c r="K24" s="537" t="s">
        <v>992</v>
      </c>
    </row>
    <row r="25" spans="1:11" s="352" customFormat="1" ht="19.899999999999999" customHeight="1" x14ac:dyDescent="0.2">
      <c r="A25" s="547" t="s">
        <v>993</v>
      </c>
      <c r="B25" s="548" t="s">
        <v>275</v>
      </c>
      <c r="C25" s="464">
        <f t="shared" si="4"/>
        <v>117</v>
      </c>
      <c r="D25" s="464">
        <f t="shared" si="4"/>
        <v>835</v>
      </c>
      <c r="E25" s="464">
        <f t="shared" si="4"/>
        <v>2808</v>
      </c>
      <c r="F25" s="464">
        <f t="shared" si="4"/>
        <v>6183</v>
      </c>
      <c r="G25" s="464">
        <f t="shared" si="4"/>
        <v>7070</v>
      </c>
      <c r="H25" s="464">
        <f t="shared" si="2"/>
        <v>1443</v>
      </c>
      <c r="I25" s="222">
        <f t="shared" si="3"/>
        <v>18456</v>
      </c>
      <c r="J25" s="549" t="s">
        <v>276</v>
      </c>
      <c r="K25" s="550" t="s">
        <v>993</v>
      </c>
    </row>
    <row r="26" spans="1:11" s="38" customFormat="1" ht="30" customHeight="1" x14ac:dyDescent="0.2">
      <c r="A26" s="534" t="s">
        <v>994</v>
      </c>
      <c r="B26" s="535" t="s">
        <v>1529</v>
      </c>
      <c r="C26" s="465">
        <f t="shared" si="4"/>
        <v>1320</v>
      </c>
      <c r="D26" s="465">
        <f t="shared" si="4"/>
        <v>7524</v>
      </c>
      <c r="E26" s="465">
        <f t="shared" si="4"/>
        <v>26781</v>
      </c>
      <c r="F26" s="465">
        <f t="shared" si="4"/>
        <v>61204</v>
      </c>
      <c r="G26" s="465">
        <f t="shared" si="4"/>
        <v>63481</v>
      </c>
      <c r="H26" s="465">
        <f t="shared" si="2"/>
        <v>6930</v>
      </c>
      <c r="I26" s="485">
        <f t="shared" si="3"/>
        <v>167240</v>
      </c>
      <c r="J26" s="536" t="s">
        <v>1031</v>
      </c>
      <c r="K26" s="537" t="s">
        <v>994</v>
      </c>
    </row>
    <row r="27" spans="1:11" s="352" customFormat="1" ht="30" customHeight="1" x14ac:dyDescent="0.2">
      <c r="A27" s="551">
        <v>99</v>
      </c>
      <c r="B27" s="552" t="s">
        <v>277</v>
      </c>
      <c r="C27" s="553">
        <f t="shared" si="4"/>
        <v>101</v>
      </c>
      <c r="D27" s="553">
        <f t="shared" si="4"/>
        <v>430</v>
      </c>
      <c r="E27" s="553">
        <f t="shared" si="4"/>
        <v>1323</v>
      </c>
      <c r="F27" s="553">
        <f t="shared" si="4"/>
        <v>2322</v>
      </c>
      <c r="G27" s="553">
        <f t="shared" si="4"/>
        <v>3014</v>
      </c>
      <c r="H27" s="553">
        <f t="shared" si="2"/>
        <v>116</v>
      </c>
      <c r="I27" s="554">
        <f t="shared" si="3"/>
        <v>7306</v>
      </c>
      <c r="J27" s="555" t="s">
        <v>1032</v>
      </c>
      <c r="K27" s="556">
        <v>99</v>
      </c>
    </row>
    <row r="28" spans="1:11" s="541" customFormat="1" ht="25.15" customHeight="1" x14ac:dyDescent="0.2">
      <c r="A28" s="538"/>
      <c r="B28" s="414" t="s">
        <v>706</v>
      </c>
      <c r="C28" s="102">
        <f t="shared" ref="C28:H28" si="5">SUM(C29:C48)</f>
        <v>11610</v>
      </c>
      <c r="D28" s="102">
        <f t="shared" si="5"/>
        <v>70131</v>
      </c>
      <c r="E28" s="102">
        <f t="shared" si="5"/>
        <v>235484</v>
      </c>
      <c r="F28" s="102">
        <f t="shared" si="5"/>
        <v>543668</v>
      </c>
      <c r="G28" s="102">
        <f t="shared" si="5"/>
        <v>651712</v>
      </c>
      <c r="H28" s="102">
        <f t="shared" si="5"/>
        <v>133029</v>
      </c>
      <c r="I28" s="102">
        <f>SUM(C28:H28)</f>
        <v>1645634</v>
      </c>
      <c r="J28" s="447" t="s">
        <v>13</v>
      </c>
      <c r="K28" s="540"/>
    </row>
    <row r="29" spans="1:11" s="12" customFormat="1" ht="19.899999999999999" customHeight="1" x14ac:dyDescent="0.2">
      <c r="A29" s="451" t="s">
        <v>970</v>
      </c>
      <c r="B29" s="313" t="s">
        <v>248</v>
      </c>
      <c r="C29" s="489">
        <v>213</v>
      </c>
      <c r="D29" s="489">
        <v>1057</v>
      </c>
      <c r="E29" s="489">
        <v>3497</v>
      </c>
      <c r="F29" s="489">
        <v>8180</v>
      </c>
      <c r="G29" s="489">
        <v>12037</v>
      </c>
      <c r="H29" s="489">
        <v>3046</v>
      </c>
      <c r="I29" s="485">
        <f t="shared" si="3"/>
        <v>28030</v>
      </c>
      <c r="J29" s="315" t="s">
        <v>890</v>
      </c>
      <c r="K29" s="452" t="s">
        <v>970</v>
      </c>
    </row>
    <row r="30" spans="1:11" s="352" customFormat="1" ht="19.899999999999999" customHeight="1" x14ac:dyDescent="0.2">
      <c r="A30" s="557" t="s">
        <v>981</v>
      </c>
      <c r="B30" s="558" t="s">
        <v>891</v>
      </c>
      <c r="C30" s="193">
        <v>130</v>
      </c>
      <c r="D30" s="193">
        <v>2357</v>
      </c>
      <c r="E30" s="193">
        <v>6923</v>
      </c>
      <c r="F30" s="193">
        <v>9848</v>
      </c>
      <c r="G30" s="193">
        <v>5822</v>
      </c>
      <c r="H30" s="193">
        <v>725</v>
      </c>
      <c r="I30" s="222">
        <f t="shared" si="3"/>
        <v>25805</v>
      </c>
      <c r="J30" s="559" t="s">
        <v>249</v>
      </c>
      <c r="K30" s="560" t="s">
        <v>981</v>
      </c>
    </row>
    <row r="31" spans="1:11" s="38" customFormat="1" ht="19.899999999999999" customHeight="1" x14ac:dyDescent="0.2">
      <c r="A31" s="451" t="s">
        <v>982</v>
      </c>
      <c r="B31" s="313" t="s">
        <v>250</v>
      </c>
      <c r="C31" s="489">
        <v>662</v>
      </c>
      <c r="D31" s="489">
        <v>4630</v>
      </c>
      <c r="E31" s="489">
        <v>15297</v>
      </c>
      <c r="F31" s="489">
        <v>32716</v>
      </c>
      <c r="G31" s="489">
        <v>36841</v>
      </c>
      <c r="H31" s="489">
        <v>7970</v>
      </c>
      <c r="I31" s="485">
        <f t="shared" si="3"/>
        <v>98116</v>
      </c>
      <c r="J31" s="315" t="s">
        <v>251</v>
      </c>
      <c r="K31" s="452" t="s">
        <v>982</v>
      </c>
    </row>
    <row r="32" spans="1:11" s="352" customFormat="1" ht="30" customHeight="1" x14ac:dyDescent="0.2">
      <c r="A32" s="557" t="s">
        <v>1163</v>
      </c>
      <c r="B32" s="558" t="s">
        <v>1165</v>
      </c>
      <c r="C32" s="193">
        <v>87</v>
      </c>
      <c r="D32" s="193">
        <v>545</v>
      </c>
      <c r="E32" s="193">
        <v>1801</v>
      </c>
      <c r="F32" s="193">
        <v>3324</v>
      </c>
      <c r="G32" s="193">
        <v>3429</v>
      </c>
      <c r="H32" s="193">
        <v>400</v>
      </c>
      <c r="I32" s="222">
        <f t="shared" si="3"/>
        <v>9586</v>
      </c>
      <c r="J32" s="559" t="s">
        <v>1164</v>
      </c>
      <c r="K32" s="560" t="s">
        <v>1163</v>
      </c>
    </row>
    <row r="33" spans="1:11" s="38" customFormat="1" ht="19.899999999999999" customHeight="1" x14ac:dyDescent="0.2">
      <c r="A33" s="451" t="s">
        <v>983</v>
      </c>
      <c r="B33" s="313" t="s">
        <v>254</v>
      </c>
      <c r="C33" s="489">
        <v>3628</v>
      </c>
      <c r="D33" s="489">
        <v>22590</v>
      </c>
      <c r="E33" s="489">
        <v>90485</v>
      </c>
      <c r="F33" s="489">
        <v>222373</v>
      </c>
      <c r="G33" s="489">
        <v>261686</v>
      </c>
      <c r="H33" s="489">
        <v>50604</v>
      </c>
      <c r="I33" s="485">
        <f t="shared" si="3"/>
        <v>651366</v>
      </c>
      <c r="J33" s="315" t="s">
        <v>255</v>
      </c>
      <c r="K33" s="452" t="s">
        <v>983</v>
      </c>
    </row>
    <row r="34" spans="1:11" s="352" customFormat="1" ht="30" customHeight="1" x14ac:dyDescent="0.2">
      <c r="A34" s="557" t="s">
        <v>984</v>
      </c>
      <c r="B34" s="558" t="s">
        <v>1118</v>
      </c>
      <c r="C34" s="193">
        <v>2420</v>
      </c>
      <c r="D34" s="193">
        <v>10676</v>
      </c>
      <c r="E34" s="193">
        <v>30294</v>
      </c>
      <c r="F34" s="193">
        <v>69831</v>
      </c>
      <c r="G34" s="193">
        <v>89202</v>
      </c>
      <c r="H34" s="193">
        <v>17417</v>
      </c>
      <c r="I34" s="222">
        <f t="shared" si="3"/>
        <v>219840</v>
      </c>
      <c r="J34" s="559" t="s">
        <v>1117</v>
      </c>
      <c r="K34" s="560" t="s">
        <v>984</v>
      </c>
    </row>
    <row r="35" spans="1:11" s="51" customFormat="1" ht="19.899999999999999" customHeight="1" x14ac:dyDescent="0.2">
      <c r="A35" s="451" t="s">
        <v>985</v>
      </c>
      <c r="B35" s="313" t="s">
        <v>256</v>
      </c>
      <c r="C35" s="489">
        <v>623</v>
      </c>
      <c r="D35" s="489">
        <v>5276</v>
      </c>
      <c r="E35" s="489">
        <v>18554</v>
      </c>
      <c r="F35" s="489">
        <v>43067</v>
      </c>
      <c r="G35" s="489">
        <v>46592</v>
      </c>
      <c r="H35" s="489">
        <v>7016</v>
      </c>
      <c r="I35" s="485">
        <f t="shared" si="3"/>
        <v>121128</v>
      </c>
      <c r="J35" s="315" t="s">
        <v>257</v>
      </c>
      <c r="K35" s="452" t="s">
        <v>985</v>
      </c>
    </row>
    <row r="36" spans="1:11" s="352" customFormat="1" ht="19.899999999999999" customHeight="1" x14ac:dyDescent="0.2">
      <c r="A36" s="557" t="s">
        <v>986</v>
      </c>
      <c r="B36" s="558" t="s">
        <v>258</v>
      </c>
      <c r="C36" s="193">
        <v>242</v>
      </c>
      <c r="D36" s="193">
        <v>1765</v>
      </c>
      <c r="E36" s="193">
        <v>6499</v>
      </c>
      <c r="F36" s="193">
        <v>17958</v>
      </c>
      <c r="G36" s="193">
        <v>30367</v>
      </c>
      <c r="H36" s="193">
        <v>9086</v>
      </c>
      <c r="I36" s="222">
        <f t="shared" si="3"/>
        <v>65917</v>
      </c>
      <c r="J36" s="559" t="s">
        <v>1029</v>
      </c>
      <c r="K36" s="560" t="s">
        <v>986</v>
      </c>
    </row>
    <row r="37" spans="1:11" s="38" customFormat="1" ht="19.899999999999999" customHeight="1" x14ac:dyDescent="0.2">
      <c r="A37" s="451" t="s">
        <v>987</v>
      </c>
      <c r="B37" s="313" t="s">
        <v>259</v>
      </c>
      <c r="C37" s="489">
        <v>133</v>
      </c>
      <c r="D37" s="489">
        <v>804</v>
      </c>
      <c r="E37" s="489">
        <v>2776</v>
      </c>
      <c r="F37" s="489">
        <v>6965</v>
      </c>
      <c r="G37" s="489">
        <v>6504</v>
      </c>
      <c r="H37" s="489">
        <v>566</v>
      </c>
      <c r="I37" s="485">
        <f t="shared" si="3"/>
        <v>17748</v>
      </c>
      <c r="J37" s="315" t="s">
        <v>260</v>
      </c>
      <c r="K37" s="452" t="s">
        <v>987</v>
      </c>
    </row>
    <row r="38" spans="1:11" s="352" customFormat="1" ht="19.899999999999999" customHeight="1" x14ac:dyDescent="0.2">
      <c r="A38" s="557" t="s">
        <v>988</v>
      </c>
      <c r="B38" s="558" t="s">
        <v>261</v>
      </c>
      <c r="C38" s="193">
        <v>174</v>
      </c>
      <c r="D38" s="193">
        <v>915</v>
      </c>
      <c r="E38" s="193">
        <v>2471</v>
      </c>
      <c r="F38" s="193">
        <v>5251</v>
      </c>
      <c r="G38" s="193">
        <v>3798</v>
      </c>
      <c r="H38" s="193">
        <v>256</v>
      </c>
      <c r="I38" s="222">
        <f t="shared" si="3"/>
        <v>12865</v>
      </c>
      <c r="J38" s="559" t="s">
        <v>262</v>
      </c>
      <c r="K38" s="560" t="s">
        <v>988</v>
      </c>
    </row>
    <row r="39" spans="1:11" s="38" customFormat="1" ht="19.899999999999999" customHeight="1" x14ac:dyDescent="0.2">
      <c r="A39" s="451">
        <v>68</v>
      </c>
      <c r="B39" s="313" t="s">
        <v>263</v>
      </c>
      <c r="C39" s="489">
        <v>156</v>
      </c>
      <c r="D39" s="489">
        <v>730</v>
      </c>
      <c r="E39" s="489">
        <v>2341</v>
      </c>
      <c r="F39" s="489">
        <v>5748</v>
      </c>
      <c r="G39" s="489">
        <v>6548</v>
      </c>
      <c r="H39" s="489">
        <v>1260</v>
      </c>
      <c r="I39" s="485">
        <f t="shared" si="3"/>
        <v>16783</v>
      </c>
      <c r="J39" s="315" t="s">
        <v>264</v>
      </c>
      <c r="K39" s="452">
        <v>68</v>
      </c>
    </row>
    <row r="40" spans="1:11" s="352" customFormat="1" ht="30" customHeight="1" x14ac:dyDescent="0.2">
      <c r="A40" s="557" t="s">
        <v>989</v>
      </c>
      <c r="B40" s="558" t="s">
        <v>265</v>
      </c>
      <c r="C40" s="193">
        <v>481</v>
      </c>
      <c r="D40" s="193">
        <v>2277</v>
      </c>
      <c r="E40" s="193">
        <v>6059</v>
      </c>
      <c r="F40" s="193">
        <v>14028</v>
      </c>
      <c r="G40" s="193">
        <v>14625</v>
      </c>
      <c r="H40" s="193">
        <v>2593</v>
      </c>
      <c r="I40" s="222">
        <f t="shared" si="3"/>
        <v>40063</v>
      </c>
      <c r="J40" s="559" t="s">
        <v>266</v>
      </c>
      <c r="K40" s="560" t="s">
        <v>989</v>
      </c>
    </row>
    <row r="41" spans="1:11" s="38" customFormat="1" ht="30" customHeight="1" x14ac:dyDescent="0.2">
      <c r="A41" s="451" t="s">
        <v>990</v>
      </c>
      <c r="B41" s="313" t="s">
        <v>267</v>
      </c>
      <c r="C41" s="489">
        <v>700</v>
      </c>
      <c r="D41" s="489">
        <v>3669</v>
      </c>
      <c r="E41" s="489">
        <v>15113</v>
      </c>
      <c r="F41" s="489">
        <v>44404</v>
      </c>
      <c r="G41" s="489">
        <v>69735</v>
      </c>
      <c r="H41" s="489">
        <v>21382</v>
      </c>
      <c r="I41" s="485">
        <f t="shared" si="3"/>
        <v>155003</v>
      </c>
      <c r="J41" s="315" t="s">
        <v>268</v>
      </c>
      <c r="K41" s="452" t="s">
        <v>990</v>
      </c>
    </row>
    <row r="42" spans="1:11" s="352" customFormat="1" ht="30" customHeight="1" x14ac:dyDescent="0.2">
      <c r="A42" s="557">
        <v>84</v>
      </c>
      <c r="B42" s="558" t="s">
        <v>269</v>
      </c>
      <c r="C42" s="193">
        <v>370</v>
      </c>
      <c r="D42" s="193">
        <v>3844</v>
      </c>
      <c r="E42" s="193">
        <v>8211</v>
      </c>
      <c r="F42" s="193">
        <v>12839</v>
      </c>
      <c r="G42" s="193">
        <v>16350</v>
      </c>
      <c r="H42" s="193">
        <v>3764</v>
      </c>
      <c r="I42" s="222">
        <f t="shared" si="3"/>
        <v>45378</v>
      </c>
      <c r="J42" s="559" t="s">
        <v>1119</v>
      </c>
      <c r="K42" s="560">
        <v>84</v>
      </c>
    </row>
    <row r="43" spans="1:11" s="51" customFormat="1" ht="19.899999999999999" customHeight="1" x14ac:dyDescent="0.2">
      <c r="A43" s="451">
        <v>85</v>
      </c>
      <c r="B43" s="313" t="s">
        <v>270</v>
      </c>
      <c r="C43" s="489">
        <v>275</v>
      </c>
      <c r="D43" s="489">
        <v>1746</v>
      </c>
      <c r="E43" s="489">
        <v>4603</v>
      </c>
      <c r="F43" s="489">
        <v>7125</v>
      </c>
      <c r="G43" s="489">
        <v>4715</v>
      </c>
      <c r="H43" s="489">
        <v>315</v>
      </c>
      <c r="I43" s="485">
        <f t="shared" si="3"/>
        <v>18779</v>
      </c>
      <c r="J43" s="315" t="s">
        <v>271</v>
      </c>
      <c r="K43" s="452">
        <v>85</v>
      </c>
    </row>
    <row r="44" spans="1:11" s="352" customFormat="1" ht="19.899999999999999" customHeight="1" x14ac:dyDescent="0.2">
      <c r="A44" s="557" t="s">
        <v>991</v>
      </c>
      <c r="B44" s="558" t="s">
        <v>272</v>
      </c>
      <c r="C44" s="193">
        <v>358</v>
      </c>
      <c r="D44" s="193">
        <v>2261</v>
      </c>
      <c r="E44" s="193">
        <v>5994</v>
      </c>
      <c r="F44" s="193">
        <v>11040</v>
      </c>
      <c r="G44" s="193">
        <v>9668</v>
      </c>
      <c r="H44" s="193">
        <v>420</v>
      </c>
      <c r="I44" s="222">
        <f t="shared" si="3"/>
        <v>29741</v>
      </c>
      <c r="J44" s="559" t="s">
        <v>1030</v>
      </c>
      <c r="K44" s="560" t="s">
        <v>991</v>
      </c>
    </row>
    <row r="45" spans="1:11" s="51" customFormat="1" ht="19.899999999999999" customHeight="1" x14ac:dyDescent="0.2">
      <c r="A45" s="451" t="s">
        <v>992</v>
      </c>
      <c r="B45" s="313" t="s">
        <v>273</v>
      </c>
      <c r="C45" s="489">
        <v>95</v>
      </c>
      <c r="D45" s="489">
        <v>439</v>
      </c>
      <c r="E45" s="489">
        <v>1257</v>
      </c>
      <c r="F45" s="489">
        <v>2666</v>
      </c>
      <c r="G45" s="489">
        <v>2760</v>
      </c>
      <c r="H45" s="489">
        <v>491</v>
      </c>
      <c r="I45" s="485">
        <f t="shared" si="3"/>
        <v>7708</v>
      </c>
      <c r="J45" s="315" t="s">
        <v>274</v>
      </c>
      <c r="K45" s="452" t="s">
        <v>992</v>
      </c>
    </row>
    <row r="46" spans="1:11" s="352" customFormat="1" ht="19.899999999999999" customHeight="1" x14ac:dyDescent="0.2">
      <c r="A46" s="557" t="s">
        <v>993</v>
      </c>
      <c r="B46" s="558" t="s">
        <v>275</v>
      </c>
      <c r="C46" s="193">
        <v>83</v>
      </c>
      <c r="D46" s="193">
        <v>629</v>
      </c>
      <c r="E46" s="193">
        <v>1805</v>
      </c>
      <c r="F46" s="193">
        <v>3855</v>
      </c>
      <c r="G46" s="193">
        <v>4724</v>
      </c>
      <c r="H46" s="193">
        <v>1154</v>
      </c>
      <c r="I46" s="222">
        <f t="shared" si="3"/>
        <v>12250</v>
      </c>
      <c r="J46" s="559" t="s">
        <v>276</v>
      </c>
      <c r="K46" s="560" t="s">
        <v>993</v>
      </c>
    </row>
    <row r="47" spans="1:11" s="38" customFormat="1" ht="30" customHeight="1" x14ac:dyDescent="0.2">
      <c r="A47" s="451" t="s">
        <v>994</v>
      </c>
      <c r="B47" s="313" t="s">
        <v>1529</v>
      </c>
      <c r="C47" s="489">
        <v>744</v>
      </c>
      <c r="D47" s="489">
        <v>3702</v>
      </c>
      <c r="E47" s="489">
        <v>10635</v>
      </c>
      <c r="F47" s="489">
        <v>21008</v>
      </c>
      <c r="G47" s="489">
        <v>24529</v>
      </c>
      <c r="H47" s="489">
        <v>4506</v>
      </c>
      <c r="I47" s="485">
        <f t="shared" si="3"/>
        <v>65124</v>
      </c>
      <c r="J47" s="315" t="s">
        <v>1031</v>
      </c>
      <c r="K47" s="452" t="s">
        <v>994</v>
      </c>
    </row>
    <row r="48" spans="1:11" s="352" customFormat="1" ht="30" customHeight="1" x14ac:dyDescent="0.2">
      <c r="A48" s="561">
        <v>99</v>
      </c>
      <c r="B48" s="562" t="s">
        <v>277</v>
      </c>
      <c r="C48" s="563">
        <v>36</v>
      </c>
      <c r="D48" s="563">
        <v>219</v>
      </c>
      <c r="E48" s="563">
        <v>869</v>
      </c>
      <c r="F48" s="563">
        <v>1442</v>
      </c>
      <c r="G48" s="563">
        <v>1780</v>
      </c>
      <c r="H48" s="563">
        <v>58</v>
      </c>
      <c r="I48" s="554">
        <f t="shared" si="3"/>
        <v>4404</v>
      </c>
      <c r="J48" s="564" t="s">
        <v>1032</v>
      </c>
      <c r="K48" s="565">
        <v>99</v>
      </c>
    </row>
    <row r="49" spans="1:11" s="541" customFormat="1" ht="25.15" customHeight="1" x14ac:dyDescent="0.2">
      <c r="A49" s="538"/>
      <c r="B49" s="414" t="s">
        <v>1468</v>
      </c>
      <c r="C49" s="102">
        <f t="shared" ref="C49:H49" si="6">SUM(C50:C69)</f>
        <v>1551</v>
      </c>
      <c r="D49" s="102">
        <f t="shared" si="6"/>
        <v>9283</v>
      </c>
      <c r="E49" s="102">
        <f t="shared" si="6"/>
        <v>37651</v>
      </c>
      <c r="F49" s="102">
        <f t="shared" si="6"/>
        <v>102432</v>
      </c>
      <c r="G49" s="102">
        <f t="shared" si="6"/>
        <v>126239</v>
      </c>
      <c r="H49" s="102">
        <f t="shared" si="6"/>
        <v>11732</v>
      </c>
      <c r="I49" s="102">
        <f t="shared" si="3"/>
        <v>288888</v>
      </c>
      <c r="J49" s="447" t="s">
        <v>14</v>
      </c>
      <c r="K49" s="540"/>
    </row>
    <row r="50" spans="1:11" s="12" customFormat="1" ht="19.899999999999999" customHeight="1" x14ac:dyDescent="0.2">
      <c r="A50" s="451" t="s">
        <v>970</v>
      </c>
      <c r="B50" s="313" t="s">
        <v>248</v>
      </c>
      <c r="C50" s="489">
        <v>1</v>
      </c>
      <c r="D50" s="489">
        <v>10</v>
      </c>
      <c r="E50" s="489">
        <v>17</v>
      </c>
      <c r="F50" s="489">
        <v>74</v>
      </c>
      <c r="G50" s="489">
        <v>105</v>
      </c>
      <c r="H50" s="489">
        <v>8</v>
      </c>
      <c r="I50" s="485">
        <f t="shared" si="3"/>
        <v>215</v>
      </c>
      <c r="J50" s="315" t="s">
        <v>890</v>
      </c>
      <c r="K50" s="452" t="s">
        <v>970</v>
      </c>
    </row>
    <row r="51" spans="1:11" s="352" customFormat="1" ht="19.899999999999999" customHeight="1" x14ac:dyDescent="0.2">
      <c r="A51" s="557" t="s">
        <v>981</v>
      </c>
      <c r="B51" s="558" t="s">
        <v>891</v>
      </c>
      <c r="C51" s="193">
        <v>15</v>
      </c>
      <c r="D51" s="193">
        <v>103</v>
      </c>
      <c r="E51" s="193">
        <v>426</v>
      </c>
      <c r="F51" s="193">
        <v>708</v>
      </c>
      <c r="G51" s="193">
        <v>400</v>
      </c>
      <c r="H51" s="193">
        <v>45</v>
      </c>
      <c r="I51" s="222">
        <f t="shared" si="3"/>
        <v>1697</v>
      </c>
      <c r="J51" s="559" t="s">
        <v>249</v>
      </c>
      <c r="K51" s="560" t="s">
        <v>981</v>
      </c>
    </row>
    <row r="52" spans="1:11" s="38" customFormat="1" ht="19.899999999999999" customHeight="1" x14ac:dyDescent="0.2">
      <c r="A52" s="451" t="s">
        <v>982</v>
      </c>
      <c r="B52" s="313" t="s">
        <v>250</v>
      </c>
      <c r="C52" s="489">
        <v>115</v>
      </c>
      <c r="D52" s="489">
        <v>153</v>
      </c>
      <c r="E52" s="489">
        <v>380</v>
      </c>
      <c r="F52" s="489">
        <v>994</v>
      </c>
      <c r="G52" s="489">
        <v>1364</v>
      </c>
      <c r="H52" s="489">
        <v>506</v>
      </c>
      <c r="I52" s="485">
        <f t="shared" si="3"/>
        <v>3512</v>
      </c>
      <c r="J52" s="315" t="s">
        <v>251</v>
      </c>
      <c r="K52" s="452" t="s">
        <v>982</v>
      </c>
    </row>
    <row r="53" spans="1:11" s="352" customFormat="1" ht="30" customHeight="1" x14ac:dyDescent="0.2">
      <c r="A53" s="557" t="s">
        <v>1163</v>
      </c>
      <c r="B53" s="558" t="s">
        <v>1165</v>
      </c>
      <c r="C53" s="193">
        <v>8</v>
      </c>
      <c r="D53" s="193">
        <v>17</v>
      </c>
      <c r="E53" s="193">
        <v>57</v>
      </c>
      <c r="F53" s="193">
        <v>167</v>
      </c>
      <c r="G53" s="193">
        <v>172</v>
      </c>
      <c r="H53" s="193">
        <v>10</v>
      </c>
      <c r="I53" s="222">
        <f t="shared" si="3"/>
        <v>431</v>
      </c>
      <c r="J53" s="559" t="s">
        <v>1164</v>
      </c>
      <c r="K53" s="560" t="s">
        <v>1163</v>
      </c>
    </row>
    <row r="54" spans="1:11" s="38" customFormat="1" ht="19.899999999999999" customHeight="1" x14ac:dyDescent="0.2">
      <c r="A54" s="451" t="s">
        <v>983</v>
      </c>
      <c r="B54" s="313" t="s">
        <v>254</v>
      </c>
      <c r="C54" s="489">
        <v>45</v>
      </c>
      <c r="D54" s="489">
        <v>263</v>
      </c>
      <c r="E54" s="489">
        <v>983</v>
      </c>
      <c r="F54" s="489">
        <v>3249</v>
      </c>
      <c r="G54" s="489">
        <v>3848</v>
      </c>
      <c r="H54" s="489">
        <v>844</v>
      </c>
      <c r="I54" s="485">
        <f t="shared" si="3"/>
        <v>9232</v>
      </c>
      <c r="J54" s="315" t="s">
        <v>255</v>
      </c>
      <c r="K54" s="452" t="s">
        <v>983</v>
      </c>
    </row>
    <row r="55" spans="1:11" s="352" customFormat="1" ht="30" customHeight="1" x14ac:dyDescent="0.2">
      <c r="A55" s="557" t="s">
        <v>984</v>
      </c>
      <c r="B55" s="558" t="s">
        <v>1118</v>
      </c>
      <c r="C55" s="193">
        <v>134</v>
      </c>
      <c r="D55" s="193">
        <v>497</v>
      </c>
      <c r="E55" s="193">
        <v>1992</v>
      </c>
      <c r="F55" s="193">
        <v>6843</v>
      </c>
      <c r="G55" s="193">
        <v>11285</v>
      </c>
      <c r="H55" s="193">
        <v>1271</v>
      </c>
      <c r="I55" s="222">
        <f t="shared" si="3"/>
        <v>22022</v>
      </c>
      <c r="J55" s="559" t="s">
        <v>1117</v>
      </c>
      <c r="K55" s="560" t="s">
        <v>984</v>
      </c>
    </row>
    <row r="56" spans="1:11" s="51" customFormat="1" ht="19.899999999999999" customHeight="1" x14ac:dyDescent="0.2">
      <c r="A56" s="451" t="s">
        <v>985</v>
      </c>
      <c r="B56" s="313" t="s">
        <v>256</v>
      </c>
      <c r="C56" s="489">
        <v>29</v>
      </c>
      <c r="D56" s="489">
        <v>89</v>
      </c>
      <c r="E56" s="489">
        <v>599</v>
      </c>
      <c r="F56" s="489">
        <v>3454</v>
      </c>
      <c r="G56" s="489">
        <v>10456</v>
      </c>
      <c r="H56" s="489">
        <v>992</v>
      </c>
      <c r="I56" s="485">
        <f t="shared" si="3"/>
        <v>15619</v>
      </c>
      <c r="J56" s="315" t="s">
        <v>257</v>
      </c>
      <c r="K56" s="452" t="s">
        <v>985</v>
      </c>
    </row>
    <row r="57" spans="1:11" s="352" customFormat="1" ht="19.899999999999999" customHeight="1" x14ac:dyDescent="0.2">
      <c r="A57" s="557" t="s">
        <v>986</v>
      </c>
      <c r="B57" s="558" t="s">
        <v>258</v>
      </c>
      <c r="C57" s="193">
        <v>18</v>
      </c>
      <c r="D57" s="193">
        <v>103</v>
      </c>
      <c r="E57" s="193">
        <v>537</v>
      </c>
      <c r="F57" s="193">
        <v>2503</v>
      </c>
      <c r="G57" s="193">
        <v>5611</v>
      </c>
      <c r="H57" s="193">
        <v>1000</v>
      </c>
      <c r="I57" s="222">
        <f t="shared" si="3"/>
        <v>9772</v>
      </c>
      <c r="J57" s="559" t="s">
        <v>1029</v>
      </c>
      <c r="K57" s="560" t="s">
        <v>986</v>
      </c>
    </row>
    <row r="58" spans="1:11" s="38" customFormat="1" ht="19.899999999999999" customHeight="1" x14ac:dyDescent="0.2">
      <c r="A58" s="451" t="s">
        <v>987</v>
      </c>
      <c r="B58" s="313" t="s">
        <v>259</v>
      </c>
      <c r="C58" s="489">
        <v>4</v>
      </c>
      <c r="D58" s="489">
        <v>69</v>
      </c>
      <c r="E58" s="489">
        <v>327</v>
      </c>
      <c r="F58" s="489">
        <v>1107</v>
      </c>
      <c r="G58" s="489">
        <v>1291</v>
      </c>
      <c r="H58" s="489">
        <v>153</v>
      </c>
      <c r="I58" s="485">
        <f t="shared" si="3"/>
        <v>2951</v>
      </c>
      <c r="J58" s="315" t="s">
        <v>260</v>
      </c>
      <c r="K58" s="452" t="s">
        <v>987</v>
      </c>
    </row>
    <row r="59" spans="1:11" s="352" customFormat="1" ht="19.899999999999999" customHeight="1" x14ac:dyDescent="0.2">
      <c r="A59" s="557" t="s">
        <v>988</v>
      </c>
      <c r="B59" s="558" t="s">
        <v>261</v>
      </c>
      <c r="C59" s="193">
        <v>20</v>
      </c>
      <c r="D59" s="193">
        <v>129</v>
      </c>
      <c r="E59" s="193">
        <v>520</v>
      </c>
      <c r="F59" s="193">
        <v>1337</v>
      </c>
      <c r="G59" s="193">
        <v>1448</v>
      </c>
      <c r="H59" s="193">
        <v>92</v>
      </c>
      <c r="I59" s="222">
        <f t="shared" si="3"/>
        <v>3546</v>
      </c>
      <c r="J59" s="559" t="s">
        <v>262</v>
      </c>
      <c r="K59" s="560" t="s">
        <v>988</v>
      </c>
    </row>
    <row r="60" spans="1:11" s="38" customFormat="1" ht="19.899999999999999" customHeight="1" x14ac:dyDescent="0.2">
      <c r="A60" s="451">
        <v>68</v>
      </c>
      <c r="B60" s="313" t="s">
        <v>263</v>
      </c>
      <c r="C60" s="489">
        <v>4</v>
      </c>
      <c r="D60" s="489">
        <v>34</v>
      </c>
      <c r="E60" s="489">
        <v>129</v>
      </c>
      <c r="F60" s="489">
        <v>507</v>
      </c>
      <c r="G60" s="489">
        <v>594</v>
      </c>
      <c r="H60" s="489">
        <v>82</v>
      </c>
      <c r="I60" s="485">
        <f t="shared" si="3"/>
        <v>1350</v>
      </c>
      <c r="J60" s="315" t="s">
        <v>264</v>
      </c>
      <c r="K60" s="452">
        <v>68</v>
      </c>
    </row>
    <row r="61" spans="1:11" s="352" customFormat="1" ht="30" customHeight="1" x14ac:dyDescent="0.2">
      <c r="A61" s="557" t="s">
        <v>989</v>
      </c>
      <c r="B61" s="558" t="s">
        <v>265</v>
      </c>
      <c r="C61" s="193">
        <v>78</v>
      </c>
      <c r="D61" s="193">
        <v>280</v>
      </c>
      <c r="E61" s="193">
        <v>1108</v>
      </c>
      <c r="F61" s="193">
        <v>3028</v>
      </c>
      <c r="G61" s="193">
        <v>3810</v>
      </c>
      <c r="H61" s="193">
        <v>235</v>
      </c>
      <c r="I61" s="222">
        <f t="shared" si="3"/>
        <v>8539</v>
      </c>
      <c r="J61" s="559" t="s">
        <v>266</v>
      </c>
      <c r="K61" s="560" t="s">
        <v>989</v>
      </c>
    </row>
    <row r="62" spans="1:11" s="38" customFormat="1" ht="30" customHeight="1" x14ac:dyDescent="0.2">
      <c r="A62" s="451" t="s">
        <v>990</v>
      </c>
      <c r="B62" s="313" t="s">
        <v>267</v>
      </c>
      <c r="C62" s="489">
        <v>158</v>
      </c>
      <c r="D62" s="489">
        <v>581</v>
      </c>
      <c r="E62" s="489">
        <v>2487</v>
      </c>
      <c r="F62" s="489">
        <v>9874</v>
      </c>
      <c r="G62" s="489">
        <v>15355</v>
      </c>
      <c r="H62" s="489">
        <v>2151</v>
      </c>
      <c r="I62" s="485">
        <f t="shared" si="3"/>
        <v>30606</v>
      </c>
      <c r="J62" s="315" t="s">
        <v>268</v>
      </c>
      <c r="K62" s="452" t="s">
        <v>990</v>
      </c>
    </row>
    <row r="63" spans="1:11" s="352" customFormat="1" ht="30" customHeight="1" x14ac:dyDescent="0.2">
      <c r="A63" s="557">
        <v>84</v>
      </c>
      <c r="B63" s="558" t="s">
        <v>269</v>
      </c>
      <c r="C63" s="193">
        <v>30</v>
      </c>
      <c r="D63" s="193">
        <v>160</v>
      </c>
      <c r="E63" s="193">
        <v>537</v>
      </c>
      <c r="F63" s="193">
        <v>1409</v>
      </c>
      <c r="G63" s="193">
        <v>1745</v>
      </c>
      <c r="H63" s="193">
        <v>206</v>
      </c>
      <c r="I63" s="222">
        <f t="shared" si="3"/>
        <v>4087</v>
      </c>
      <c r="J63" s="559" t="s">
        <v>1119</v>
      </c>
      <c r="K63" s="560">
        <v>84</v>
      </c>
    </row>
    <row r="64" spans="1:11" s="51" customFormat="1" ht="19.899999999999999" customHeight="1" x14ac:dyDescent="0.2">
      <c r="A64" s="451">
        <v>85</v>
      </c>
      <c r="B64" s="313" t="s">
        <v>270</v>
      </c>
      <c r="C64" s="489">
        <v>88</v>
      </c>
      <c r="D64" s="489">
        <v>1109</v>
      </c>
      <c r="E64" s="489">
        <v>4410</v>
      </c>
      <c r="F64" s="489">
        <v>10057</v>
      </c>
      <c r="G64" s="489">
        <v>8680</v>
      </c>
      <c r="H64" s="489">
        <v>689</v>
      </c>
      <c r="I64" s="485">
        <f t="shared" si="3"/>
        <v>25033</v>
      </c>
      <c r="J64" s="315" t="s">
        <v>271</v>
      </c>
      <c r="K64" s="452">
        <v>85</v>
      </c>
    </row>
    <row r="65" spans="1:11" s="352" customFormat="1" ht="19.899999999999999" customHeight="1" x14ac:dyDescent="0.2">
      <c r="A65" s="557" t="s">
        <v>991</v>
      </c>
      <c r="B65" s="558" t="s">
        <v>272</v>
      </c>
      <c r="C65" s="193">
        <v>95</v>
      </c>
      <c r="D65" s="193">
        <v>1367</v>
      </c>
      <c r="E65" s="193">
        <v>5192</v>
      </c>
      <c r="F65" s="193">
        <v>12774</v>
      </c>
      <c r="G65" s="193">
        <v>16084</v>
      </c>
      <c r="H65" s="193">
        <v>560</v>
      </c>
      <c r="I65" s="222">
        <f t="shared" si="3"/>
        <v>36072</v>
      </c>
      <c r="J65" s="559" t="s">
        <v>1030</v>
      </c>
      <c r="K65" s="560" t="s">
        <v>991</v>
      </c>
    </row>
    <row r="66" spans="1:11" s="51" customFormat="1" ht="19.899999999999999" customHeight="1" x14ac:dyDescent="0.2">
      <c r="A66" s="451" t="s">
        <v>992</v>
      </c>
      <c r="B66" s="313" t="s">
        <v>273</v>
      </c>
      <c r="C66" s="489">
        <v>34</v>
      </c>
      <c r="D66" s="489">
        <v>80</v>
      </c>
      <c r="E66" s="489">
        <v>347</v>
      </c>
      <c r="F66" s="489">
        <v>943</v>
      </c>
      <c r="G66" s="489">
        <v>1459</v>
      </c>
      <c r="H66" s="489">
        <v>117</v>
      </c>
      <c r="I66" s="485">
        <f t="shared" si="3"/>
        <v>2980</v>
      </c>
      <c r="J66" s="315" t="s">
        <v>274</v>
      </c>
      <c r="K66" s="452" t="s">
        <v>992</v>
      </c>
    </row>
    <row r="67" spans="1:11" s="352" customFormat="1" ht="19.899999999999999" customHeight="1" x14ac:dyDescent="0.2">
      <c r="A67" s="557" t="s">
        <v>993</v>
      </c>
      <c r="B67" s="558" t="s">
        <v>275</v>
      </c>
      <c r="C67" s="193">
        <v>34</v>
      </c>
      <c r="D67" s="193">
        <v>206</v>
      </c>
      <c r="E67" s="193">
        <v>1003</v>
      </c>
      <c r="F67" s="193">
        <v>2328</v>
      </c>
      <c r="G67" s="193">
        <v>2346</v>
      </c>
      <c r="H67" s="193">
        <v>289</v>
      </c>
      <c r="I67" s="222">
        <f t="shared" si="3"/>
        <v>6206</v>
      </c>
      <c r="J67" s="559" t="s">
        <v>276</v>
      </c>
      <c r="K67" s="560" t="s">
        <v>993</v>
      </c>
    </row>
    <row r="68" spans="1:11" s="38" customFormat="1" ht="30" customHeight="1" x14ac:dyDescent="0.2">
      <c r="A68" s="451" t="s">
        <v>994</v>
      </c>
      <c r="B68" s="313" t="s">
        <v>1529</v>
      </c>
      <c r="C68" s="489">
        <v>576</v>
      </c>
      <c r="D68" s="489">
        <v>3822</v>
      </c>
      <c r="E68" s="489">
        <v>16146</v>
      </c>
      <c r="F68" s="489">
        <v>40196</v>
      </c>
      <c r="G68" s="489">
        <v>38952</v>
      </c>
      <c r="H68" s="489">
        <v>2424</v>
      </c>
      <c r="I68" s="485">
        <f t="shared" si="3"/>
        <v>102116</v>
      </c>
      <c r="J68" s="315" t="s">
        <v>1031</v>
      </c>
      <c r="K68" s="452" t="s">
        <v>994</v>
      </c>
    </row>
    <row r="69" spans="1:11" s="352" customFormat="1" ht="30" customHeight="1" x14ac:dyDescent="0.2">
      <c r="A69" s="566">
        <v>99</v>
      </c>
      <c r="B69" s="567" t="s">
        <v>277</v>
      </c>
      <c r="C69" s="196">
        <v>65</v>
      </c>
      <c r="D69" s="196">
        <v>211</v>
      </c>
      <c r="E69" s="196">
        <v>454</v>
      </c>
      <c r="F69" s="196">
        <v>880</v>
      </c>
      <c r="G69" s="196">
        <v>1234</v>
      </c>
      <c r="H69" s="196">
        <v>58</v>
      </c>
      <c r="I69" s="488">
        <f t="shared" si="3"/>
        <v>2902</v>
      </c>
      <c r="J69" s="568" t="s">
        <v>1032</v>
      </c>
      <c r="K69" s="569">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10" man="1"/>
    <brk id="48" max="10"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3637-9745-4674-956E-76EF5B9D57DB}">
  <sheetPr>
    <tabColor theme="5" tint="-0.249977111117893"/>
    <pageSetUpPr fitToPage="1"/>
  </sheetPr>
  <dimension ref="A1:K27"/>
  <sheetViews>
    <sheetView view="pageBreakPreview" zoomScale="80" zoomScaleNormal="104" zoomScaleSheetLayoutView="80" workbookViewId="0">
      <selection activeCell="A90" sqref="A90"/>
    </sheetView>
  </sheetViews>
  <sheetFormatPr defaultColWidth="9.125" defaultRowHeight="12.75" x14ac:dyDescent="0.2"/>
  <cols>
    <col min="1" max="1" width="26.75" style="17" customWidth="1"/>
    <col min="2" max="7" width="13.75" style="17" customWidth="1"/>
    <col min="8" max="8" width="26.75" style="17" customWidth="1"/>
    <col min="9" max="16384" width="9.125" style="17"/>
  </cols>
  <sheetData>
    <row r="1" spans="1:11" s="7" customFormat="1" ht="21" customHeight="1" x14ac:dyDescent="0.25">
      <c r="A1" s="1645" t="s">
        <v>1229</v>
      </c>
      <c r="B1" s="1645"/>
      <c r="C1" s="1645"/>
      <c r="D1" s="1645"/>
      <c r="E1" s="1645"/>
      <c r="F1" s="1645"/>
      <c r="G1" s="1645"/>
      <c r="H1" s="1645"/>
    </row>
    <row r="2" spans="1:11" s="7" customFormat="1" ht="21" customHeight="1" x14ac:dyDescent="0.2">
      <c r="A2" s="1646" t="s">
        <v>929</v>
      </c>
      <c r="B2" s="1646"/>
      <c r="C2" s="1646"/>
      <c r="D2" s="1646"/>
      <c r="E2" s="1646"/>
      <c r="F2" s="1646"/>
      <c r="G2" s="1646"/>
      <c r="H2" s="1646"/>
      <c r="K2" s="7" t="s">
        <v>881</v>
      </c>
    </row>
    <row r="3" spans="1:11" s="7" customFormat="1" ht="21" customHeight="1" x14ac:dyDescent="0.2">
      <c r="A3" s="1647" t="s">
        <v>1607</v>
      </c>
      <c r="B3" s="1647"/>
      <c r="C3" s="1647"/>
      <c r="D3" s="1647"/>
      <c r="E3" s="1647"/>
      <c r="F3" s="1647"/>
      <c r="G3" s="1647"/>
      <c r="H3" s="1647"/>
    </row>
    <row r="4" spans="1:11" s="12" customFormat="1" x14ac:dyDescent="0.2">
      <c r="A4" s="34" t="s">
        <v>865</v>
      </c>
      <c r="B4" s="1648"/>
      <c r="C4" s="1648"/>
      <c r="D4" s="1648"/>
      <c r="E4" s="1648"/>
      <c r="F4" s="1648"/>
      <c r="G4" s="1648"/>
      <c r="H4" s="23" t="s">
        <v>1839</v>
      </c>
    </row>
    <row r="5" spans="1:11" s="81" customFormat="1" ht="25.15" customHeight="1" x14ac:dyDescent="0.2">
      <c r="A5" s="1649" t="s">
        <v>1171</v>
      </c>
      <c r="B5" s="1686" t="s">
        <v>1809</v>
      </c>
      <c r="C5" s="1686"/>
      <c r="D5" s="1686"/>
      <c r="E5" s="1686"/>
      <c r="F5" s="1686"/>
      <c r="G5" s="1686"/>
      <c r="H5" s="1652" t="s">
        <v>1182</v>
      </c>
    </row>
    <row r="6" spans="1:11" s="81" customFormat="1" ht="60" customHeight="1" x14ac:dyDescent="0.2">
      <c r="A6" s="1650"/>
      <c r="B6" s="383" t="s">
        <v>1154</v>
      </c>
      <c r="C6" s="383" t="s">
        <v>1155</v>
      </c>
      <c r="D6" s="383" t="s">
        <v>72</v>
      </c>
      <c r="E6" s="416" t="s">
        <v>1156</v>
      </c>
      <c r="F6" s="386" t="s">
        <v>79</v>
      </c>
      <c r="G6" s="1463" t="s">
        <v>1753</v>
      </c>
      <c r="H6" s="1653"/>
    </row>
    <row r="7" spans="1:11" s="12" customFormat="1" ht="19.5" customHeight="1" x14ac:dyDescent="0.2">
      <c r="A7" s="100" t="s">
        <v>1220</v>
      </c>
      <c r="B7" s="415">
        <f t="shared" ref="B7:G13" si="0">SUM(B14+B21)</f>
        <v>50</v>
      </c>
      <c r="C7" s="415">
        <f t="shared" si="0"/>
        <v>166</v>
      </c>
      <c r="D7" s="415">
        <f t="shared" si="0"/>
        <v>2038357</v>
      </c>
      <c r="E7" s="415">
        <f t="shared" si="0"/>
        <v>959</v>
      </c>
      <c r="F7" s="415">
        <f t="shared" si="0"/>
        <v>8480</v>
      </c>
      <c r="G7" s="104">
        <f t="shared" si="0"/>
        <v>2048012</v>
      </c>
      <c r="H7" s="101" t="s">
        <v>883</v>
      </c>
    </row>
    <row r="8" spans="1:11" s="12" customFormat="1" ht="19.5" customHeight="1" x14ac:dyDescent="0.2">
      <c r="A8" s="474" t="s">
        <v>136</v>
      </c>
      <c r="B8" s="464">
        <f t="shared" si="0"/>
        <v>9</v>
      </c>
      <c r="C8" s="464">
        <f t="shared" si="0"/>
        <v>20</v>
      </c>
      <c r="D8" s="464">
        <f t="shared" si="0"/>
        <v>159503</v>
      </c>
      <c r="E8" s="464">
        <f t="shared" si="0"/>
        <v>66</v>
      </c>
      <c r="F8" s="464">
        <f t="shared" si="0"/>
        <v>461</v>
      </c>
      <c r="G8" s="222">
        <f t="shared" si="0"/>
        <v>160059</v>
      </c>
      <c r="H8" s="475" t="s">
        <v>161</v>
      </c>
    </row>
    <row r="9" spans="1:11" s="12" customFormat="1" ht="19.5" customHeight="1" x14ac:dyDescent="0.2">
      <c r="A9" s="476" t="s">
        <v>137</v>
      </c>
      <c r="B9" s="463">
        <f t="shared" si="0"/>
        <v>18</v>
      </c>
      <c r="C9" s="463">
        <f t="shared" si="0"/>
        <v>61</v>
      </c>
      <c r="D9" s="463">
        <f t="shared" si="0"/>
        <v>814736</v>
      </c>
      <c r="E9" s="463">
        <f t="shared" si="0"/>
        <v>263</v>
      </c>
      <c r="F9" s="463">
        <f t="shared" si="0"/>
        <v>2346</v>
      </c>
      <c r="G9" s="93">
        <f t="shared" si="0"/>
        <v>817424</v>
      </c>
      <c r="H9" s="477" t="s">
        <v>9</v>
      </c>
    </row>
    <row r="10" spans="1:11" s="12" customFormat="1" ht="19.5" customHeight="1" x14ac:dyDescent="0.2">
      <c r="A10" s="474" t="s">
        <v>138</v>
      </c>
      <c r="B10" s="464">
        <f t="shared" si="0"/>
        <v>9</v>
      </c>
      <c r="C10" s="464">
        <f t="shared" si="0"/>
        <v>42</v>
      </c>
      <c r="D10" s="464">
        <f t="shared" si="0"/>
        <v>675714</v>
      </c>
      <c r="E10" s="464">
        <f t="shared" si="0"/>
        <v>280</v>
      </c>
      <c r="F10" s="464">
        <f t="shared" si="0"/>
        <v>2699</v>
      </c>
      <c r="G10" s="222">
        <f t="shared" si="0"/>
        <v>678744</v>
      </c>
      <c r="H10" s="475" t="s">
        <v>162</v>
      </c>
    </row>
    <row r="11" spans="1:11" s="12" customFormat="1" ht="19.5" customHeight="1" x14ac:dyDescent="0.2">
      <c r="A11" s="476" t="s">
        <v>139</v>
      </c>
      <c r="B11" s="463">
        <f t="shared" si="0"/>
        <v>6</v>
      </c>
      <c r="C11" s="463">
        <f t="shared" si="0"/>
        <v>25</v>
      </c>
      <c r="D11" s="463">
        <f t="shared" si="0"/>
        <v>290563</v>
      </c>
      <c r="E11" s="463">
        <f t="shared" si="0"/>
        <v>191</v>
      </c>
      <c r="F11" s="463">
        <f t="shared" si="0"/>
        <v>1576</v>
      </c>
      <c r="G11" s="93">
        <f t="shared" si="0"/>
        <v>292361</v>
      </c>
      <c r="H11" s="477" t="s">
        <v>7</v>
      </c>
    </row>
    <row r="12" spans="1:11" s="12" customFormat="1" ht="19.5" customHeight="1" x14ac:dyDescent="0.2">
      <c r="A12" s="474" t="s">
        <v>140</v>
      </c>
      <c r="B12" s="464">
        <f t="shared" si="0"/>
        <v>6</v>
      </c>
      <c r="C12" s="464">
        <f t="shared" si="0"/>
        <v>11</v>
      </c>
      <c r="D12" s="464">
        <f t="shared" si="0"/>
        <v>84944</v>
      </c>
      <c r="E12" s="464">
        <f t="shared" si="0"/>
        <v>118</v>
      </c>
      <c r="F12" s="464">
        <f t="shared" si="0"/>
        <v>1101</v>
      </c>
      <c r="G12" s="222">
        <f t="shared" si="0"/>
        <v>86180</v>
      </c>
      <c r="H12" s="475" t="s">
        <v>6</v>
      </c>
    </row>
    <row r="13" spans="1:11" s="12" customFormat="1" ht="19.5" customHeight="1" x14ac:dyDescent="0.2">
      <c r="A13" s="572" t="s">
        <v>141</v>
      </c>
      <c r="B13" s="463">
        <f t="shared" si="0"/>
        <v>2</v>
      </c>
      <c r="C13" s="463">
        <f t="shared" si="0"/>
        <v>7</v>
      </c>
      <c r="D13" s="463">
        <f t="shared" si="0"/>
        <v>12897</v>
      </c>
      <c r="E13" s="463">
        <f t="shared" si="0"/>
        <v>41</v>
      </c>
      <c r="F13" s="463">
        <f t="shared" si="0"/>
        <v>297</v>
      </c>
      <c r="G13" s="93">
        <f t="shared" si="0"/>
        <v>13244</v>
      </c>
      <c r="H13" s="477" t="s">
        <v>5</v>
      </c>
    </row>
    <row r="14" spans="1:11" s="38" customFormat="1" ht="19.5" customHeight="1" x14ac:dyDescent="0.2">
      <c r="A14" s="167" t="s">
        <v>1467</v>
      </c>
      <c r="B14" s="104">
        <f t="shared" ref="B14:G14" si="1">SUM(B15:B20)</f>
        <v>5</v>
      </c>
      <c r="C14" s="104">
        <f t="shared" si="1"/>
        <v>165</v>
      </c>
      <c r="D14" s="104">
        <f t="shared" si="1"/>
        <v>1704045</v>
      </c>
      <c r="E14" s="104">
        <f t="shared" si="1"/>
        <v>959</v>
      </c>
      <c r="F14" s="104">
        <f t="shared" si="1"/>
        <v>7726</v>
      </c>
      <c r="G14" s="104">
        <f t="shared" si="1"/>
        <v>1712900</v>
      </c>
      <c r="H14" s="168" t="s">
        <v>13</v>
      </c>
    </row>
    <row r="15" spans="1:11" s="12" customFormat="1" ht="19.5" customHeight="1" x14ac:dyDescent="0.2">
      <c r="A15" s="418" t="s">
        <v>136</v>
      </c>
      <c r="B15" s="233" t="s">
        <v>16</v>
      </c>
      <c r="C15" s="233">
        <v>19</v>
      </c>
      <c r="D15" s="233">
        <v>143775</v>
      </c>
      <c r="E15" s="233">
        <v>66</v>
      </c>
      <c r="F15" s="233">
        <v>377</v>
      </c>
      <c r="G15" s="222">
        <f t="shared" ref="G15:G20" si="2">SUM(B15:F15)</f>
        <v>144237</v>
      </c>
      <c r="H15" s="419" t="s">
        <v>161</v>
      </c>
    </row>
    <row r="16" spans="1:11" s="12" customFormat="1" ht="19.5" customHeight="1" x14ac:dyDescent="0.2">
      <c r="A16" s="342" t="s">
        <v>137</v>
      </c>
      <c r="B16" s="343">
        <v>3</v>
      </c>
      <c r="C16" s="343">
        <v>61</v>
      </c>
      <c r="D16" s="343">
        <v>672080</v>
      </c>
      <c r="E16" s="343">
        <v>263</v>
      </c>
      <c r="F16" s="343">
        <v>2119</v>
      </c>
      <c r="G16" s="93">
        <f t="shared" si="2"/>
        <v>674526</v>
      </c>
      <c r="H16" s="344" t="s">
        <v>9</v>
      </c>
    </row>
    <row r="17" spans="1:8" s="12" customFormat="1" ht="19.5" customHeight="1" x14ac:dyDescent="0.2">
      <c r="A17" s="418" t="s">
        <v>138</v>
      </c>
      <c r="B17" s="233">
        <v>1</v>
      </c>
      <c r="C17" s="233">
        <v>42</v>
      </c>
      <c r="D17" s="233">
        <v>557671</v>
      </c>
      <c r="E17" s="233">
        <v>280</v>
      </c>
      <c r="F17" s="233">
        <v>2438</v>
      </c>
      <c r="G17" s="222">
        <f t="shared" si="2"/>
        <v>560432</v>
      </c>
      <c r="H17" s="419" t="s">
        <v>162</v>
      </c>
    </row>
    <row r="18" spans="1:8" s="12" customFormat="1" ht="19.5" customHeight="1" x14ac:dyDescent="0.2">
      <c r="A18" s="342" t="s">
        <v>139</v>
      </c>
      <c r="B18" s="343">
        <v>1</v>
      </c>
      <c r="C18" s="343">
        <v>25</v>
      </c>
      <c r="D18" s="343">
        <v>245154</v>
      </c>
      <c r="E18" s="343">
        <v>191</v>
      </c>
      <c r="F18" s="343">
        <v>1466</v>
      </c>
      <c r="G18" s="93">
        <f t="shared" si="2"/>
        <v>246837</v>
      </c>
      <c r="H18" s="344" t="s">
        <v>7</v>
      </c>
    </row>
    <row r="19" spans="1:8" s="12" customFormat="1" ht="19.5" customHeight="1" x14ac:dyDescent="0.2">
      <c r="A19" s="418" t="s">
        <v>140</v>
      </c>
      <c r="B19" s="233" t="s">
        <v>16</v>
      </c>
      <c r="C19" s="233">
        <v>11</v>
      </c>
      <c r="D19" s="233">
        <v>74015</v>
      </c>
      <c r="E19" s="233">
        <v>118</v>
      </c>
      <c r="F19" s="233">
        <v>1037</v>
      </c>
      <c r="G19" s="222">
        <f t="shared" si="2"/>
        <v>75181</v>
      </c>
      <c r="H19" s="419" t="s">
        <v>6</v>
      </c>
    </row>
    <row r="20" spans="1:8" s="12" customFormat="1" ht="19.5" customHeight="1" x14ac:dyDescent="0.2">
      <c r="A20" s="342" t="s">
        <v>141</v>
      </c>
      <c r="B20" s="343" t="s">
        <v>16</v>
      </c>
      <c r="C20" s="343">
        <v>7</v>
      </c>
      <c r="D20" s="343">
        <v>11350</v>
      </c>
      <c r="E20" s="343">
        <v>41</v>
      </c>
      <c r="F20" s="343">
        <v>289</v>
      </c>
      <c r="G20" s="93">
        <f t="shared" si="2"/>
        <v>11687</v>
      </c>
      <c r="H20" s="344" t="s">
        <v>5</v>
      </c>
    </row>
    <row r="21" spans="1:8" s="12" customFormat="1" ht="19.5" customHeight="1" x14ac:dyDescent="0.2">
      <c r="A21" s="167" t="s">
        <v>1471</v>
      </c>
      <c r="B21" s="104">
        <f t="shared" ref="B21:G21" si="3">SUM(B22:B27)</f>
        <v>45</v>
      </c>
      <c r="C21" s="104">
        <f t="shared" si="3"/>
        <v>1</v>
      </c>
      <c r="D21" s="104">
        <f t="shared" si="3"/>
        <v>334312</v>
      </c>
      <c r="E21" s="1478">
        <f t="shared" si="3"/>
        <v>0</v>
      </c>
      <c r="F21" s="104">
        <f t="shared" si="3"/>
        <v>754</v>
      </c>
      <c r="G21" s="104">
        <f t="shared" si="3"/>
        <v>335112</v>
      </c>
      <c r="H21" s="168" t="s">
        <v>14</v>
      </c>
    </row>
    <row r="22" spans="1:8" s="12" customFormat="1" ht="19.5" customHeight="1" x14ac:dyDescent="0.2">
      <c r="A22" s="418" t="s">
        <v>136</v>
      </c>
      <c r="B22" s="233">
        <v>9</v>
      </c>
      <c r="C22" s="233">
        <v>1</v>
      </c>
      <c r="D22" s="233">
        <v>15728</v>
      </c>
      <c r="E22" s="233" t="s">
        <v>16</v>
      </c>
      <c r="F22" s="233">
        <v>84</v>
      </c>
      <c r="G22" s="222">
        <f t="shared" ref="G22:G27" si="4">SUM(B22:F22)</f>
        <v>15822</v>
      </c>
      <c r="H22" s="419" t="s">
        <v>161</v>
      </c>
    </row>
    <row r="23" spans="1:8" s="12" customFormat="1" ht="19.5" customHeight="1" x14ac:dyDescent="0.2">
      <c r="A23" s="342" t="s">
        <v>137</v>
      </c>
      <c r="B23" s="343">
        <v>15</v>
      </c>
      <c r="C23" s="343" t="s">
        <v>16</v>
      </c>
      <c r="D23" s="343">
        <v>142656</v>
      </c>
      <c r="E23" s="343" t="s">
        <v>16</v>
      </c>
      <c r="F23" s="343">
        <v>227</v>
      </c>
      <c r="G23" s="93">
        <f t="shared" si="4"/>
        <v>142898</v>
      </c>
      <c r="H23" s="344" t="s">
        <v>9</v>
      </c>
    </row>
    <row r="24" spans="1:8" s="12" customFormat="1" ht="19.5" customHeight="1" x14ac:dyDescent="0.2">
      <c r="A24" s="418" t="s">
        <v>138</v>
      </c>
      <c r="B24" s="233">
        <v>8</v>
      </c>
      <c r="C24" s="233" t="s">
        <v>16</v>
      </c>
      <c r="D24" s="233">
        <v>118043</v>
      </c>
      <c r="E24" s="233" t="s">
        <v>16</v>
      </c>
      <c r="F24" s="233">
        <v>261</v>
      </c>
      <c r="G24" s="222">
        <f t="shared" si="4"/>
        <v>118312</v>
      </c>
      <c r="H24" s="419" t="s">
        <v>162</v>
      </c>
    </row>
    <row r="25" spans="1:8" s="12" customFormat="1" ht="19.5" customHeight="1" x14ac:dyDescent="0.2">
      <c r="A25" s="342" t="s">
        <v>139</v>
      </c>
      <c r="B25" s="343">
        <v>5</v>
      </c>
      <c r="C25" s="343" t="s">
        <v>16</v>
      </c>
      <c r="D25" s="343">
        <v>45409</v>
      </c>
      <c r="E25" s="343" t="s">
        <v>16</v>
      </c>
      <c r="F25" s="343">
        <v>110</v>
      </c>
      <c r="G25" s="93">
        <f t="shared" si="4"/>
        <v>45524</v>
      </c>
      <c r="H25" s="344" t="s">
        <v>7</v>
      </c>
    </row>
    <row r="26" spans="1:8" s="12" customFormat="1" ht="19.5" customHeight="1" x14ac:dyDescent="0.2">
      <c r="A26" s="418" t="s">
        <v>140</v>
      </c>
      <c r="B26" s="233">
        <v>6</v>
      </c>
      <c r="C26" s="233" t="s">
        <v>16</v>
      </c>
      <c r="D26" s="233">
        <v>10929</v>
      </c>
      <c r="E26" s="233" t="s">
        <v>16</v>
      </c>
      <c r="F26" s="233">
        <v>64</v>
      </c>
      <c r="G26" s="222">
        <f t="shared" si="4"/>
        <v>10999</v>
      </c>
      <c r="H26" s="419" t="s">
        <v>6</v>
      </c>
    </row>
    <row r="27" spans="1:8" s="12" customFormat="1" ht="19.5" customHeight="1" x14ac:dyDescent="0.2">
      <c r="A27" s="420" t="s">
        <v>141</v>
      </c>
      <c r="B27" s="421">
        <v>2</v>
      </c>
      <c r="C27" s="421" t="s">
        <v>16</v>
      </c>
      <c r="D27" s="421">
        <v>1547</v>
      </c>
      <c r="E27" s="421" t="s">
        <v>16</v>
      </c>
      <c r="F27" s="421">
        <v>8</v>
      </c>
      <c r="G27" s="345">
        <f t="shared" si="4"/>
        <v>1557</v>
      </c>
      <c r="H27" s="422" t="s">
        <v>5</v>
      </c>
    </row>
  </sheetData>
  <mergeCells count="7">
    <mergeCell ref="A1:H1"/>
    <mergeCell ref="A2:H2"/>
    <mergeCell ref="A3:H3"/>
    <mergeCell ref="B4:G4"/>
    <mergeCell ref="A5:A6"/>
    <mergeCell ref="B5:G5"/>
    <mergeCell ref="H5:H6"/>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43F25-F0F7-496A-AA97-B7F8B2B375A8}">
  <sheetPr>
    <tabColor theme="5" tint="-0.249977111117893"/>
    <pageSetUpPr fitToPage="1"/>
  </sheetPr>
  <dimension ref="A1:P27"/>
  <sheetViews>
    <sheetView view="pageBreakPreview" zoomScale="80" zoomScaleNormal="104" zoomScaleSheetLayoutView="80" workbookViewId="0">
      <selection activeCell="A90" sqref="A90"/>
    </sheetView>
  </sheetViews>
  <sheetFormatPr defaultColWidth="9.125" defaultRowHeight="12.75" x14ac:dyDescent="0.2"/>
  <cols>
    <col min="1" max="1" width="27" style="17" customWidth="1"/>
    <col min="2" max="6" width="16.375" style="17" customWidth="1"/>
    <col min="7" max="7" width="27" style="17" customWidth="1"/>
    <col min="8" max="16384" width="9.125" style="17"/>
  </cols>
  <sheetData>
    <row r="1" spans="1:16" s="7" customFormat="1" ht="21" customHeight="1" x14ac:dyDescent="0.25">
      <c r="A1" s="1645" t="s">
        <v>1228</v>
      </c>
      <c r="B1" s="1645"/>
      <c r="C1" s="1645"/>
      <c r="D1" s="1645"/>
      <c r="E1" s="1645"/>
      <c r="F1" s="1645"/>
      <c r="G1" s="1645"/>
    </row>
    <row r="2" spans="1:16" s="7" customFormat="1" ht="21" customHeight="1" x14ac:dyDescent="0.2">
      <c r="A2" s="1646" t="s">
        <v>929</v>
      </c>
      <c r="B2" s="1646"/>
      <c r="C2" s="1646"/>
      <c r="D2" s="1646"/>
      <c r="E2" s="1646"/>
      <c r="F2" s="1646"/>
      <c r="G2" s="1646"/>
      <c r="J2" s="7" t="s">
        <v>885</v>
      </c>
    </row>
    <row r="3" spans="1:16" s="7" customFormat="1" ht="21" customHeight="1" x14ac:dyDescent="0.2">
      <c r="A3" s="1647" t="s">
        <v>1616</v>
      </c>
      <c r="B3" s="1647"/>
      <c r="C3" s="1647"/>
      <c r="D3" s="1647"/>
      <c r="E3" s="1647"/>
      <c r="F3" s="1647"/>
      <c r="G3" s="1647"/>
    </row>
    <row r="4" spans="1:16" s="12" customFormat="1" x14ac:dyDescent="0.2">
      <c r="A4" s="34" t="s">
        <v>867</v>
      </c>
      <c r="B4" s="1648"/>
      <c r="C4" s="1648"/>
      <c r="D4" s="1648"/>
      <c r="E4" s="1648"/>
      <c r="F4" s="1648"/>
      <c r="G4" s="23" t="s">
        <v>1840</v>
      </c>
    </row>
    <row r="5" spans="1:16" s="81" customFormat="1" ht="25.15" customHeight="1" x14ac:dyDescent="0.2">
      <c r="A5" s="1649" t="s">
        <v>1171</v>
      </c>
      <c r="B5" s="1689" t="s">
        <v>1809</v>
      </c>
      <c r="C5" s="1690"/>
      <c r="D5" s="1690"/>
      <c r="E5" s="1690"/>
      <c r="F5" s="1691"/>
      <c r="G5" s="1652" t="s">
        <v>1182</v>
      </c>
    </row>
    <row r="6" spans="1:16" s="81" customFormat="1" ht="60" customHeight="1" x14ac:dyDescent="0.2">
      <c r="A6" s="1650"/>
      <c r="B6" s="383" t="s">
        <v>1155</v>
      </c>
      <c r="C6" s="383" t="s">
        <v>72</v>
      </c>
      <c r="D6" s="416" t="s">
        <v>1156</v>
      </c>
      <c r="E6" s="386" t="s">
        <v>79</v>
      </c>
      <c r="F6" s="456" t="s">
        <v>1767</v>
      </c>
      <c r="G6" s="1653"/>
    </row>
    <row r="7" spans="1:16" s="12" customFormat="1" ht="19.5" customHeight="1" x14ac:dyDescent="0.2">
      <c r="A7" s="100" t="s">
        <v>1220</v>
      </c>
      <c r="B7" s="415">
        <f t="shared" ref="B7:F13" si="0">SUM(B14+B21)</f>
        <v>8</v>
      </c>
      <c r="C7" s="415">
        <f t="shared" si="0"/>
        <v>110872</v>
      </c>
      <c r="D7" s="415">
        <f t="shared" si="0"/>
        <v>54</v>
      </c>
      <c r="E7" s="415">
        <f t="shared" si="0"/>
        <v>2556</v>
      </c>
      <c r="F7" s="104">
        <f t="shared" si="0"/>
        <v>113490</v>
      </c>
      <c r="G7" s="101" t="s">
        <v>883</v>
      </c>
      <c r="K7" s="1368"/>
      <c r="L7" s="1368"/>
      <c r="M7" s="1377" t="s">
        <v>1448</v>
      </c>
      <c r="N7" s="1378" t="s">
        <v>1450</v>
      </c>
      <c r="O7" s="1379" t="s">
        <v>1449</v>
      </c>
      <c r="P7" s="1379" t="s">
        <v>1451</v>
      </c>
    </row>
    <row r="8" spans="1:16" s="12" customFormat="1" ht="19.5" customHeight="1" x14ac:dyDescent="0.2">
      <c r="A8" s="474" t="s">
        <v>136</v>
      </c>
      <c r="B8" s="464">
        <f t="shared" si="0"/>
        <v>4</v>
      </c>
      <c r="C8" s="464">
        <f t="shared" si="0"/>
        <v>15163</v>
      </c>
      <c r="D8" s="464">
        <f t="shared" si="0"/>
        <v>3</v>
      </c>
      <c r="E8" s="464">
        <f t="shared" si="0"/>
        <v>128</v>
      </c>
      <c r="F8" s="222">
        <f t="shared" si="0"/>
        <v>15298</v>
      </c>
      <c r="G8" s="475" t="s">
        <v>161</v>
      </c>
      <c r="K8" s="1688" t="s">
        <v>161</v>
      </c>
      <c r="L8" s="446" t="s">
        <v>1435</v>
      </c>
      <c r="M8" s="1375">
        <f>E15</f>
        <v>54</v>
      </c>
      <c r="N8" s="1375">
        <f>D15</f>
        <v>3</v>
      </c>
      <c r="O8" s="1375">
        <f>C15</f>
        <v>11147</v>
      </c>
      <c r="P8" s="1375">
        <f>B15</f>
        <v>4</v>
      </c>
    </row>
    <row r="9" spans="1:16" s="12" customFormat="1" ht="19.5" customHeight="1" x14ac:dyDescent="0.2">
      <c r="A9" s="476" t="s">
        <v>137</v>
      </c>
      <c r="B9" s="463">
        <f t="shared" si="0"/>
        <v>3</v>
      </c>
      <c r="C9" s="463">
        <f t="shared" si="0"/>
        <v>38799</v>
      </c>
      <c r="D9" s="463">
        <f t="shared" si="0"/>
        <v>12</v>
      </c>
      <c r="E9" s="463">
        <f t="shared" si="0"/>
        <v>659</v>
      </c>
      <c r="F9" s="93">
        <f t="shared" si="0"/>
        <v>39473</v>
      </c>
      <c r="G9" s="477" t="s">
        <v>9</v>
      </c>
      <c r="K9" s="1688"/>
      <c r="L9" s="446" t="s">
        <v>1434</v>
      </c>
      <c r="M9" s="1375">
        <f>E22</f>
        <v>74</v>
      </c>
      <c r="N9" s="1375" t="str">
        <f>D22</f>
        <v>0</v>
      </c>
      <c r="O9" s="1375">
        <f>C22</f>
        <v>4016</v>
      </c>
      <c r="P9" s="1375" t="str">
        <f>B22</f>
        <v>0</v>
      </c>
    </row>
    <row r="10" spans="1:16" s="12" customFormat="1" ht="19.5" customHeight="1" x14ac:dyDescent="0.2">
      <c r="A10" s="474" t="s">
        <v>138</v>
      </c>
      <c r="B10" s="464">
        <f t="shared" si="0"/>
        <v>1</v>
      </c>
      <c r="C10" s="464">
        <f t="shared" si="0"/>
        <v>31934</v>
      </c>
      <c r="D10" s="464">
        <f t="shared" si="0"/>
        <v>11</v>
      </c>
      <c r="E10" s="464">
        <f t="shared" si="0"/>
        <v>698</v>
      </c>
      <c r="F10" s="222">
        <f t="shared" si="0"/>
        <v>32644</v>
      </c>
      <c r="G10" s="475" t="s">
        <v>162</v>
      </c>
      <c r="K10" s="1687" t="s">
        <v>9</v>
      </c>
      <c r="L10" s="446" t="s">
        <v>1435</v>
      </c>
      <c r="M10" s="1375">
        <f>E16</f>
        <v>506</v>
      </c>
      <c r="N10" s="1375">
        <f>D16</f>
        <v>12</v>
      </c>
      <c r="O10" s="1375">
        <f>C16</f>
        <v>22293</v>
      </c>
      <c r="P10" s="1375">
        <f>B16</f>
        <v>3</v>
      </c>
    </row>
    <row r="11" spans="1:16" s="12" customFormat="1" ht="19.5" customHeight="1" x14ac:dyDescent="0.2">
      <c r="A11" s="476" t="s">
        <v>139</v>
      </c>
      <c r="B11" s="1473">
        <f t="shared" si="0"/>
        <v>0</v>
      </c>
      <c r="C11" s="463">
        <f t="shared" si="0"/>
        <v>18743</v>
      </c>
      <c r="D11" s="463">
        <f t="shared" si="0"/>
        <v>12</v>
      </c>
      <c r="E11" s="463">
        <f t="shared" si="0"/>
        <v>471</v>
      </c>
      <c r="F11" s="93">
        <f t="shared" si="0"/>
        <v>19226</v>
      </c>
      <c r="G11" s="477" t="s">
        <v>7</v>
      </c>
      <c r="K11" s="1687"/>
      <c r="L11" s="446" t="s">
        <v>1434</v>
      </c>
      <c r="M11" s="1375">
        <f>E23</f>
        <v>153</v>
      </c>
      <c r="N11" s="1375" t="str">
        <f>D23</f>
        <v>0</v>
      </c>
      <c r="O11" s="1375">
        <f>C23</f>
        <v>16506</v>
      </c>
      <c r="P11" s="1375" t="str">
        <f>B23</f>
        <v>0</v>
      </c>
    </row>
    <row r="12" spans="1:16" s="12" customFormat="1" ht="19.5" customHeight="1" x14ac:dyDescent="0.2">
      <c r="A12" s="474" t="s">
        <v>140</v>
      </c>
      <c r="B12" s="1474">
        <f t="shared" si="0"/>
        <v>0</v>
      </c>
      <c r="C12" s="464">
        <f t="shared" si="0"/>
        <v>6203</v>
      </c>
      <c r="D12" s="464">
        <f t="shared" si="0"/>
        <v>12</v>
      </c>
      <c r="E12" s="464">
        <f t="shared" si="0"/>
        <v>551</v>
      </c>
      <c r="F12" s="222">
        <f t="shared" si="0"/>
        <v>6766</v>
      </c>
      <c r="G12" s="475" t="s">
        <v>6</v>
      </c>
      <c r="K12" s="1688" t="s">
        <v>162</v>
      </c>
      <c r="L12" s="446" t="s">
        <v>1435</v>
      </c>
      <c r="M12" s="1375">
        <f>E17</f>
        <v>514</v>
      </c>
      <c r="N12" s="1375">
        <f>D17</f>
        <v>11</v>
      </c>
      <c r="O12" s="1375">
        <f>C17</f>
        <v>16238</v>
      </c>
      <c r="P12" s="1375">
        <f>B17</f>
        <v>1</v>
      </c>
    </row>
    <row r="13" spans="1:16" s="12" customFormat="1" ht="19.5" customHeight="1" x14ac:dyDescent="0.2">
      <c r="A13" s="476" t="s">
        <v>141</v>
      </c>
      <c r="B13" s="1473">
        <f t="shared" si="0"/>
        <v>0</v>
      </c>
      <c r="C13" s="463">
        <f t="shared" si="0"/>
        <v>30</v>
      </c>
      <c r="D13" s="463">
        <f t="shared" si="0"/>
        <v>4</v>
      </c>
      <c r="E13" s="463">
        <f t="shared" si="0"/>
        <v>49</v>
      </c>
      <c r="F13" s="93">
        <f t="shared" si="0"/>
        <v>83</v>
      </c>
      <c r="G13" s="477" t="s">
        <v>5</v>
      </c>
      <c r="K13" s="1688"/>
      <c r="L13" s="446" t="s">
        <v>1434</v>
      </c>
      <c r="M13" s="1375">
        <f>E24</f>
        <v>184</v>
      </c>
      <c r="N13" s="1375" t="str">
        <f>D24</f>
        <v>0</v>
      </c>
      <c r="O13" s="1375">
        <f>C24</f>
        <v>15696</v>
      </c>
      <c r="P13" s="1375" t="str">
        <f>B24</f>
        <v>0</v>
      </c>
    </row>
    <row r="14" spans="1:16" s="38" customFormat="1" ht="19.5" customHeight="1" x14ac:dyDescent="0.2">
      <c r="A14" s="167" t="s">
        <v>1467</v>
      </c>
      <c r="B14" s="104">
        <f>SUM(B15:B20)</f>
        <v>8</v>
      </c>
      <c r="C14" s="104">
        <f>SUM(C15:C20)</f>
        <v>65169</v>
      </c>
      <c r="D14" s="104">
        <f>SUM(D15:D20)</f>
        <v>54</v>
      </c>
      <c r="E14" s="104">
        <f>SUM(E15:E20)</f>
        <v>2035</v>
      </c>
      <c r="F14" s="104">
        <f>SUM(F15:F20)</f>
        <v>67266</v>
      </c>
      <c r="G14" s="168" t="s">
        <v>13</v>
      </c>
      <c r="K14" s="1687" t="s">
        <v>7</v>
      </c>
      <c r="L14" s="446" t="s">
        <v>1435</v>
      </c>
      <c r="M14" s="1376">
        <f>E18</f>
        <v>408</v>
      </c>
      <c r="N14" s="1376">
        <f>D18</f>
        <v>12</v>
      </c>
      <c r="O14" s="1376">
        <f>C18</f>
        <v>10933</v>
      </c>
      <c r="P14" s="1376" t="str">
        <f>B18</f>
        <v>0</v>
      </c>
    </row>
    <row r="15" spans="1:16" s="12" customFormat="1" ht="19.5" customHeight="1" x14ac:dyDescent="0.2">
      <c r="A15" s="418" t="s">
        <v>136</v>
      </c>
      <c r="B15" s="233">
        <v>4</v>
      </c>
      <c r="C15" s="233">
        <v>11147</v>
      </c>
      <c r="D15" s="233">
        <v>3</v>
      </c>
      <c r="E15" s="233">
        <v>54</v>
      </c>
      <c r="F15" s="222">
        <f t="shared" ref="F15:F20" si="1">SUM(B15:E15)</f>
        <v>11208</v>
      </c>
      <c r="G15" s="419" t="s">
        <v>161</v>
      </c>
      <c r="K15" s="1687"/>
      <c r="L15" s="446" t="s">
        <v>1434</v>
      </c>
      <c r="M15" s="1375">
        <f>E25</f>
        <v>63</v>
      </c>
      <c r="N15" s="1375" t="str">
        <f>D25</f>
        <v>0</v>
      </c>
      <c r="O15" s="1375">
        <f>C25</f>
        <v>7810</v>
      </c>
      <c r="P15" s="1375" t="str">
        <f>B25</f>
        <v>0</v>
      </c>
    </row>
    <row r="16" spans="1:16" s="12" customFormat="1" ht="19.5" customHeight="1" x14ac:dyDescent="0.2">
      <c r="A16" s="342" t="s">
        <v>137</v>
      </c>
      <c r="B16" s="343">
        <v>3</v>
      </c>
      <c r="C16" s="343">
        <v>22293</v>
      </c>
      <c r="D16" s="343">
        <v>12</v>
      </c>
      <c r="E16" s="343">
        <v>506</v>
      </c>
      <c r="F16" s="93">
        <f t="shared" si="1"/>
        <v>22814</v>
      </c>
      <c r="G16" s="344" t="s">
        <v>9</v>
      </c>
      <c r="K16" s="1688" t="s">
        <v>6</v>
      </c>
      <c r="L16" s="446" t="s">
        <v>1435</v>
      </c>
      <c r="M16" s="1375">
        <f>E19</f>
        <v>505</v>
      </c>
      <c r="N16" s="1375">
        <f>D19</f>
        <v>12</v>
      </c>
      <c r="O16" s="1375">
        <f>C19</f>
        <v>4533</v>
      </c>
      <c r="P16" s="1375" t="str">
        <f>B19</f>
        <v>0</v>
      </c>
    </row>
    <row r="17" spans="1:16" s="12" customFormat="1" ht="19.5" customHeight="1" x14ac:dyDescent="0.2">
      <c r="A17" s="418" t="s">
        <v>138</v>
      </c>
      <c r="B17" s="233">
        <v>1</v>
      </c>
      <c r="C17" s="233">
        <v>16238</v>
      </c>
      <c r="D17" s="233">
        <v>11</v>
      </c>
      <c r="E17" s="233">
        <v>514</v>
      </c>
      <c r="F17" s="222">
        <f t="shared" si="1"/>
        <v>16764</v>
      </c>
      <c r="G17" s="419" t="s">
        <v>162</v>
      </c>
      <c r="K17" s="1688"/>
      <c r="L17" s="446" t="s">
        <v>1434</v>
      </c>
      <c r="M17" s="1375">
        <f>E26</f>
        <v>46</v>
      </c>
      <c r="N17" s="1375" t="str">
        <f>D26</f>
        <v>0</v>
      </c>
      <c r="O17" s="1375">
        <f>C26</f>
        <v>1670</v>
      </c>
      <c r="P17" s="1375" t="str">
        <f>B26</f>
        <v>0</v>
      </c>
    </row>
    <row r="18" spans="1:16" s="12" customFormat="1" ht="19.5" customHeight="1" x14ac:dyDescent="0.2">
      <c r="A18" s="342" t="s">
        <v>139</v>
      </c>
      <c r="B18" s="343" t="s">
        <v>16</v>
      </c>
      <c r="C18" s="343">
        <v>10933</v>
      </c>
      <c r="D18" s="343">
        <v>12</v>
      </c>
      <c r="E18" s="343">
        <v>408</v>
      </c>
      <c r="F18" s="93">
        <f t="shared" si="1"/>
        <v>11353</v>
      </c>
      <c r="G18" s="344" t="s">
        <v>7</v>
      </c>
      <c r="K18" s="1687" t="s">
        <v>5</v>
      </c>
      <c r="L18" s="446" t="s">
        <v>1435</v>
      </c>
      <c r="M18" s="1375">
        <f>E20</f>
        <v>48</v>
      </c>
      <c r="N18" s="1375">
        <f>D20</f>
        <v>4</v>
      </c>
      <c r="O18" s="1375">
        <f>C20</f>
        <v>25</v>
      </c>
      <c r="P18" s="1375" t="str">
        <f>B20</f>
        <v>0</v>
      </c>
    </row>
    <row r="19" spans="1:16" s="12" customFormat="1" ht="19.5" customHeight="1" x14ac:dyDescent="0.2">
      <c r="A19" s="418" t="s">
        <v>140</v>
      </c>
      <c r="B19" s="233" t="s">
        <v>16</v>
      </c>
      <c r="C19" s="233">
        <v>4533</v>
      </c>
      <c r="D19" s="233">
        <v>12</v>
      </c>
      <c r="E19" s="233">
        <v>505</v>
      </c>
      <c r="F19" s="222">
        <f t="shared" si="1"/>
        <v>5050</v>
      </c>
      <c r="G19" s="419" t="s">
        <v>6</v>
      </c>
      <c r="K19" s="1687"/>
      <c r="L19" s="446" t="s">
        <v>1434</v>
      </c>
      <c r="M19" s="1375">
        <f>E27</f>
        <v>1</v>
      </c>
      <c r="N19" s="1375" t="str">
        <f>D27</f>
        <v>0</v>
      </c>
      <c r="O19" s="1375">
        <f>C27</f>
        <v>5</v>
      </c>
      <c r="P19" s="1375" t="str">
        <f>B27</f>
        <v>0</v>
      </c>
    </row>
    <row r="20" spans="1:16" s="12" customFormat="1" ht="19.5" customHeight="1" x14ac:dyDescent="0.2">
      <c r="A20" s="342" t="s">
        <v>141</v>
      </c>
      <c r="B20" s="343" t="s">
        <v>16</v>
      </c>
      <c r="C20" s="343">
        <v>25</v>
      </c>
      <c r="D20" s="343">
        <v>4</v>
      </c>
      <c r="E20" s="343">
        <v>48</v>
      </c>
      <c r="F20" s="93">
        <f t="shared" si="1"/>
        <v>77</v>
      </c>
      <c r="G20" s="344" t="s">
        <v>5</v>
      </c>
    </row>
    <row r="21" spans="1:16" s="12" customFormat="1" ht="19.5" customHeight="1" x14ac:dyDescent="0.2">
      <c r="A21" s="167" t="s">
        <v>1471</v>
      </c>
      <c r="B21" s="1478">
        <f>SUM(B22:B27)</f>
        <v>0</v>
      </c>
      <c r="C21" s="104">
        <f>SUM(C22:C27)</f>
        <v>45703</v>
      </c>
      <c r="D21" s="1478">
        <f>SUM(D22:D27)</f>
        <v>0</v>
      </c>
      <c r="E21" s="104">
        <f>SUM(E22:E27)</f>
        <v>521</v>
      </c>
      <c r="F21" s="104">
        <f>SUM(F22:F27)</f>
        <v>46224</v>
      </c>
      <c r="G21" s="168" t="s">
        <v>14</v>
      </c>
    </row>
    <row r="22" spans="1:16" s="12" customFormat="1" ht="19.5" customHeight="1" x14ac:dyDescent="0.2">
      <c r="A22" s="418" t="s">
        <v>136</v>
      </c>
      <c r="B22" s="233" t="s">
        <v>16</v>
      </c>
      <c r="C22" s="233">
        <v>4016</v>
      </c>
      <c r="D22" s="233" t="s">
        <v>16</v>
      </c>
      <c r="E22" s="233">
        <v>74</v>
      </c>
      <c r="F22" s="222">
        <f t="shared" ref="F22:F27" si="2">SUM(B22:E22)</f>
        <v>4090</v>
      </c>
      <c r="G22" s="419" t="s">
        <v>161</v>
      </c>
      <c r="M22" s="1108" t="s">
        <v>79</v>
      </c>
      <c r="N22" s="1373" t="s">
        <v>1156</v>
      </c>
      <c r="O22" s="1374" t="s">
        <v>72</v>
      </c>
      <c r="P22" s="1374" t="s">
        <v>1155</v>
      </c>
    </row>
    <row r="23" spans="1:16" s="12" customFormat="1" ht="19.5" customHeight="1" x14ac:dyDescent="0.2">
      <c r="A23" s="342" t="s">
        <v>137</v>
      </c>
      <c r="B23" s="343" t="s">
        <v>16</v>
      </c>
      <c r="C23" s="343">
        <v>16506</v>
      </c>
      <c r="D23" s="343" t="s">
        <v>16</v>
      </c>
      <c r="E23" s="343">
        <v>153</v>
      </c>
      <c r="F23" s="93">
        <f t="shared" si="2"/>
        <v>16659</v>
      </c>
      <c r="G23" s="344" t="s">
        <v>9</v>
      </c>
    </row>
    <row r="24" spans="1:16" s="12" customFormat="1" ht="19.5" customHeight="1" x14ac:dyDescent="0.2">
      <c r="A24" s="418" t="s">
        <v>138</v>
      </c>
      <c r="B24" s="233" t="s">
        <v>16</v>
      </c>
      <c r="C24" s="233">
        <v>15696</v>
      </c>
      <c r="D24" s="233" t="s">
        <v>16</v>
      </c>
      <c r="E24" s="233">
        <v>184</v>
      </c>
      <c r="F24" s="222">
        <f t="shared" si="2"/>
        <v>15880</v>
      </c>
      <c r="G24" s="419" t="s">
        <v>162</v>
      </c>
    </row>
    <row r="25" spans="1:16" s="12" customFormat="1" ht="19.5" customHeight="1" x14ac:dyDescent="0.2">
      <c r="A25" s="342" t="s">
        <v>139</v>
      </c>
      <c r="B25" s="343" t="s">
        <v>16</v>
      </c>
      <c r="C25" s="343">
        <v>7810</v>
      </c>
      <c r="D25" s="343" t="s">
        <v>16</v>
      </c>
      <c r="E25" s="343">
        <v>63</v>
      </c>
      <c r="F25" s="93">
        <f t="shared" si="2"/>
        <v>7873</v>
      </c>
      <c r="G25" s="344" t="s">
        <v>7</v>
      </c>
    </row>
    <row r="26" spans="1:16" s="12" customFormat="1" ht="19.5" customHeight="1" x14ac:dyDescent="0.2">
      <c r="A26" s="418" t="s">
        <v>140</v>
      </c>
      <c r="B26" s="233" t="s">
        <v>16</v>
      </c>
      <c r="C26" s="233">
        <v>1670</v>
      </c>
      <c r="D26" s="233" t="s">
        <v>16</v>
      </c>
      <c r="E26" s="233">
        <v>46</v>
      </c>
      <c r="F26" s="222">
        <f t="shared" si="2"/>
        <v>1716</v>
      </c>
      <c r="G26" s="419" t="s">
        <v>6</v>
      </c>
    </row>
    <row r="27" spans="1:16" s="12" customFormat="1" ht="19.5" customHeight="1" x14ac:dyDescent="0.2">
      <c r="A27" s="420" t="s">
        <v>141</v>
      </c>
      <c r="B27" s="421" t="s">
        <v>16</v>
      </c>
      <c r="C27" s="421">
        <v>5</v>
      </c>
      <c r="D27" s="421" t="s">
        <v>16</v>
      </c>
      <c r="E27" s="421">
        <v>1</v>
      </c>
      <c r="F27" s="345">
        <f t="shared" si="2"/>
        <v>6</v>
      </c>
      <c r="G27" s="422" t="s">
        <v>5</v>
      </c>
    </row>
  </sheetData>
  <mergeCells count="13">
    <mergeCell ref="G5:G6"/>
    <mergeCell ref="B4:F4"/>
    <mergeCell ref="B5:F5"/>
    <mergeCell ref="A1:G1"/>
    <mergeCell ref="A2:G2"/>
    <mergeCell ref="A3:G3"/>
    <mergeCell ref="A5:A6"/>
    <mergeCell ref="K18:K19"/>
    <mergeCell ref="K8:K9"/>
    <mergeCell ref="K10:K11"/>
    <mergeCell ref="K12:K13"/>
    <mergeCell ref="K14:K15"/>
    <mergeCell ref="K16:K1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7F7A-CFD0-48B6-A402-1D624F4CA148}">
  <sheetPr>
    <tabColor theme="5" tint="-0.249977111117893"/>
    <pageSetUpPr fitToPage="1"/>
  </sheetPr>
  <dimension ref="A1:Q27"/>
  <sheetViews>
    <sheetView view="pageBreakPreview" zoomScale="60" zoomScaleNormal="104" workbookViewId="0">
      <selection activeCell="A90" sqref="A90"/>
    </sheetView>
  </sheetViews>
  <sheetFormatPr defaultColWidth="9.125" defaultRowHeight="12.75" x14ac:dyDescent="0.2"/>
  <cols>
    <col min="1" max="1" width="26.75" style="17" customWidth="1"/>
    <col min="2" max="7" width="13.75" style="17" customWidth="1"/>
    <col min="8" max="8" width="26.75" style="17" customWidth="1"/>
    <col min="9" max="16384" width="9.125" style="17"/>
  </cols>
  <sheetData>
    <row r="1" spans="1:17" s="7" customFormat="1" ht="21" customHeight="1" x14ac:dyDescent="0.25">
      <c r="A1" s="1645" t="s">
        <v>1233</v>
      </c>
      <c r="B1" s="1645"/>
      <c r="C1" s="1645"/>
      <c r="D1" s="1645"/>
      <c r="E1" s="1645"/>
      <c r="F1" s="1645"/>
      <c r="G1" s="1645"/>
      <c r="H1" s="1645"/>
    </row>
    <row r="2" spans="1:17" s="7" customFormat="1" ht="21" customHeight="1" x14ac:dyDescent="0.2">
      <c r="A2" s="1646" t="s">
        <v>929</v>
      </c>
      <c r="B2" s="1646"/>
      <c r="C2" s="1646"/>
      <c r="D2" s="1646"/>
      <c r="E2" s="1646"/>
      <c r="F2" s="1646"/>
      <c r="G2" s="1646"/>
      <c r="H2" s="1646"/>
      <c r="K2" s="7" t="s">
        <v>887</v>
      </c>
    </row>
    <row r="3" spans="1:17" s="7" customFormat="1" ht="21" customHeight="1" x14ac:dyDescent="0.2">
      <c r="A3" s="1647" t="s">
        <v>1615</v>
      </c>
      <c r="B3" s="1647"/>
      <c r="C3" s="1647"/>
      <c r="D3" s="1647"/>
      <c r="E3" s="1647"/>
      <c r="F3" s="1647"/>
      <c r="G3" s="1647"/>
      <c r="H3" s="1647"/>
    </row>
    <row r="4" spans="1:17" s="12" customFormat="1" x14ac:dyDescent="0.2">
      <c r="A4" s="34" t="s">
        <v>873</v>
      </c>
      <c r="B4" s="1648"/>
      <c r="C4" s="1648"/>
      <c r="D4" s="1648"/>
      <c r="E4" s="1648"/>
      <c r="F4" s="1648"/>
      <c r="G4" s="1648"/>
      <c r="H4" s="23" t="s">
        <v>1841</v>
      </c>
    </row>
    <row r="5" spans="1:17" s="81" customFormat="1" ht="25.15" customHeight="1" x14ac:dyDescent="0.2">
      <c r="A5" s="1649" t="s">
        <v>1171</v>
      </c>
      <c r="B5" s="1686" t="s">
        <v>1809</v>
      </c>
      <c r="C5" s="1686"/>
      <c r="D5" s="1686"/>
      <c r="E5" s="1686"/>
      <c r="F5" s="1686"/>
      <c r="G5" s="1686"/>
      <c r="H5" s="1652" t="s">
        <v>1182</v>
      </c>
    </row>
    <row r="6" spans="1:17" s="81" customFormat="1" ht="60" customHeight="1" x14ac:dyDescent="0.2">
      <c r="A6" s="1650"/>
      <c r="B6" s="383" t="s">
        <v>1154</v>
      </c>
      <c r="C6" s="383" t="s">
        <v>1155</v>
      </c>
      <c r="D6" s="383" t="s">
        <v>72</v>
      </c>
      <c r="E6" s="416" t="s">
        <v>1156</v>
      </c>
      <c r="F6" s="386" t="s">
        <v>79</v>
      </c>
      <c r="G6" s="456" t="s">
        <v>1767</v>
      </c>
      <c r="H6" s="1653"/>
    </row>
    <row r="7" spans="1:17" s="12" customFormat="1" ht="19.5" customHeight="1" x14ac:dyDescent="0.2">
      <c r="A7" s="100" t="s">
        <v>1220</v>
      </c>
      <c r="B7" s="415">
        <f t="shared" ref="B7:G13" si="0">SUM(B14+B21)</f>
        <v>50</v>
      </c>
      <c r="C7" s="415">
        <f t="shared" si="0"/>
        <v>158</v>
      </c>
      <c r="D7" s="415">
        <f t="shared" si="0"/>
        <v>1927485</v>
      </c>
      <c r="E7" s="415">
        <f t="shared" si="0"/>
        <v>905</v>
      </c>
      <c r="F7" s="415">
        <f t="shared" si="0"/>
        <v>5924</v>
      </c>
      <c r="G7" s="104">
        <f t="shared" si="0"/>
        <v>1934522</v>
      </c>
      <c r="H7" s="101" t="s">
        <v>883</v>
      </c>
      <c r="K7" s="1368"/>
      <c r="L7" s="1368"/>
      <c r="M7" s="1377" t="s">
        <v>1448</v>
      </c>
      <c r="N7" s="1378" t="s">
        <v>1450</v>
      </c>
      <c r="O7" s="1379" t="s">
        <v>1449</v>
      </c>
      <c r="P7" s="1379" t="s">
        <v>1451</v>
      </c>
      <c r="Q7" s="1379" t="s">
        <v>1452</v>
      </c>
    </row>
    <row r="8" spans="1:17" s="12" customFormat="1" ht="19.5" customHeight="1" x14ac:dyDescent="0.2">
      <c r="A8" s="474" t="s">
        <v>136</v>
      </c>
      <c r="B8" s="464">
        <f t="shared" si="0"/>
        <v>9</v>
      </c>
      <c r="C8" s="464">
        <f t="shared" si="0"/>
        <v>16</v>
      </c>
      <c r="D8" s="464">
        <f t="shared" si="0"/>
        <v>144340</v>
      </c>
      <c r="E8" s="464">
        <f t="shared" si="0"/>
        <v>63</v>
      </c>
      <c r="F8" s="464">
        <f t="shared" si="0"/>
        <v>333</v>
      </c>
      <c r="G8" s="222">
        <f t="shared" si="0"/>
        <v>144761</v>
      </c>
      <c r="H8" s="475" t="s">
        <v>161</v>
      </c>
      <c r="K8" s="1688" t="s">
        <v>161</v>
      </c>
      <c r="L8" s="446" t="s">
        <v>1435</v>
      </c>
      <c r="M8" s="1375">
        <f>F15</f>
        <v>323</v>
      </c>
      <c r="N8" s="1375">
        <f>E15</f>
        <v>63</v>
      </c>
      <c r="O8" s="1375">
        <f>D15</f>
        <v>132628</v>
      </c>
      <c r="P8" s="1375">
        <f>C15</f>
        <v>15</v>
      </c>
      <c r="Q8" s="1375" t="str">
        <f>B15</f>
        <v>0</v>
      </c>
    </row>
    <row r="9" spans="1:17" s="12" customFormat="1" ht="19.5" customHeight="1" x14ac:dyDescent="0.2">
      <c r="A9" s="476" t="s">
        <v>137</v>
      </c>
      <c r="B9" s="463">
        <f t="shared" si="0"/>
        <v>18</v>
      </c>
      <c r="C9" s="463">
        <f t="shared" si="0"/>
        <v>58</v>
      </c>
      <c r="D9" s="463">
        <f t="shared" si="0"/>
        <v>775937</v>
      </c>
      <c r="E9" s="463">
        <f t="shared" si="0"/>
        <v>251</v>
      </c>
      <c r="F9" s="463">
        <f t="shared" si="0"/>
        <v>1687</v>
      </c>
      <c r="G9" s="93">
        <f t="shared" si="0"/>
        <v>777951</v>
      </c>
      <c r="H9" s="477" t="s">
        <v>9</v>
      </c>
      <c r="K9" s="1688"/>
      <c r="L9" s="446" t="s">
        <v>1434</v>
      </c>
      <c r="M9" s="1375">
        <f>F22</f>
        <v>10</v>
      </c>
      <c r="N9" s="1375" t="str">
        <f>E22</f>
        <v>0</v>
      </c>
      <c r="O9" s="1375">
        <f>D22</f>
        <v>11712</v>
      </c>
      <c r="P9" s="1375">
        <f>C22</f>
        <v>1</v>
      </c>
      <c r="Q9" s="1375">
        <f>B22</f>
        <v>9</v>
      </c>
    </row>
    <row r="10" spans="1:17" s="12" customFormat="1" ht="19.5" customHeight="1" x14ac:dyDescent="0.2">
      <c r="A10" s="474" t="s">
        <v>138</v>
      </c>
      <c r="B10" s="464">
        <f t="shared" si="0"/>
        <v>9</v>
      </c>
      <c r="C10" s="464">
        <f t="shared" si="0"/>
        <v>41</v>
      </c>
      <c r="D10" s="464">
        <f t="shared" si="0"/>
        <v>643780</v>
      </c>
      <c r="E10" s="464">
        <f t="shared" si="0"/>
        <v>269</v>
      </c>
      <c r="F10" s="464">
        <f t="shared" si="0"/>
        <v>2001</v>
      </c>
      <c r="G10" s="222">
        <f t="shared" si="0"/>
        <v>646100</v>
      </c>
      <c r="H10" s="475" t="s">
        <v>162</v>
      </c>
      <c r="K10" s="1687" t="s">
        <v>9</v>
      </c>
      <c r="L10" s="446" t="s">
        <v>1435</v>
      </c>
      <c r="M10" s="1375">
        <f>F16</f>
        <v>1613</v>
      </c>
      <c r="N10" s="1375">
        <f>E16</f>
        <v>251</v>
      </c>
      <c r="O10" s="1375">
        <f>D16</f>
        <v>649787</v>
      </c>
      <c r="P10" s="1375">
        <f>C16</f>
        <v>58</v>
      </c>
      <c r="Q10" s="1375">
        <f>B16</f>
        <v>3</v>
      </c>
    </row>
    <row r="11" spans="1:17" s="12" customFormat="1" ht="19.5" customHeight="1" x14ac:dyDescent="0.2">
      <c r="A11" s="476" t="s">
        <v>139</v>
      </c>
      <c r="B11" s="463">
        <f t="shared" si="0"/>
        <v>6</v>
      </c>
      <c r="C11" s="463">
        <f t="shared" si="0"/>
        <v>25</v>
      </c>
      <c r="D11" s="463">
        <f t="shared" si="0"/>
        <v>271820</v>
      </c>
      <c r="E11" s="463">
        <f t="shared" si="0"/>
        <v>179</v>
      </c>
      <c r="F11" s="463">
        <f t="shared" si="0"/>
        <v>1105</v>
      </c>
      <c r="G11" s="93">
        <f t="shared" si="0"/>
        <v>273135</v>
      </c>
      <c r="H11" s="477" t="s">
        <v>7</v>
      </c>
      <c r="K11" s="1687"/>
      <c r="L11" s="446" t="s">
        <v>1434</v>
      </c>
      <c r="M11" s="1375">
        <f>F23</f>
        <v>74</v>
      </c>
      <c r="N11" s="1375" t="str">
        <f>E23</f>
        <v>0</v>
      </c>
      <c r="O11" s="1375">
        <f>D23</f>
        <v>126150</v>
      </c>
      <c r="P11" s="1375" t="str">
        <f>C23</f>
        <v>0</v>
      </c>
      <c r="Q11" s="1375">
        <f>B23</f>
        <v>15</v>
      </c>
    </row>
    <row r="12" spans="1:17" s="12" customFormat="1" ht="19.5" customHeight="1" x14ac:dyDescent="0.2">
      <c r="A12" s="474" t="s">
        <v>140</v>
      </c>
      <c r="B12" s="464">
        <f t="shared" si="0"/>
        <v>6</v>
      </c>
      <c r="C12" s="464">
        <f t="shared" si="0"/>
        <v>11</v>
      </c>
      <c r="D12" s="464">
        <f t="shared" si="0"/>
        <v>78741</v>
      </c>
      <c r="E12" s="464">
        <f t="shared" si="0"/>
        <v>106</v>
      </c>
      <c r="F12" s="464">
        <f t="shared" si="0"/>
        <v>550</v>
      </c>
      <c r="G12" s="222">
        <f t="shared" si="0"/>
        <v>79414</v>
      </c>
      <c r="H12" s="475" t="s">
        <v>6</v>
      </c>
      <c r="K12" s="1688" t="s">
        <v>162</v>
      </c>
      <c r="L12" s="446" t="s">
        <v>1435</v>
      </c>
      <c r="M12" s="1375">
        <f>F17</f>
        <v>1924</v>
      </c>
      <c r="N12" s="1375">
        <f>E17</f>
        <v>269</v>
      </c>
      <c r="O12" s="1375">
        <f>D17</f>
        <v>541433</v>
      </c>
      <c r="P12" s="1375">
        <f>C17</f>
        <v>41</v>
      </c>
      <c r="Q12" s="1375">
        <f>B17</f>
        <v>1</v>
      </c>
    </row>
    <row r="13" spans="1:17" s="12" customFormat="1" ht="19.5" customHeight="1" x14ac:dyDescent="0.2">
      <c r="A13" s="476" t="s">
        <v>141</v>
      </c>
      <c r="B13" s="463">
        <f t="shared" si="0"/>
        <v>2</v>
      </c>
      <c r="C13" s="463">
        <f t="shared" si="0"/>
        <v>7</v>
      </c>
      <c r="D13" s="463">
        <f t="shared" si="0"/>
        <v>12867</v>
      </c>
      <c r="E13" s="463">
        <f t="shared" si="0"/>
        <v>37</v>
      </c>
      <c r="F13" s="463">
        <f t="shared" si="0"/>
        <v>248</v>
      </c>
      <c r="G13" s="93">
        <f t="shared" si="0"/>
        <v>13161</v>
      </c>
      <c r="H13" s="477" t="s">
        <v>5</v>
      </c>
      <c r="K13" s="1688"/>
      <c r="L13" s="446" t="s">
        <v>1434</v>
      </c>
      <c r="M13" s="1375">
        <f>F24</f>
        <v>77</v>
      </c>
      <c r="N13" s="1375" t="str">
        <f>E24</f>
        <v>0</v>
      </c>
      <c r="O13" s="1375">
        <f>D24</f>
        <v>102347</v>
      </c>
      <c r="P13" s="1375" t="str">
        <f>C24</f>
        <v>0</v>
      </c>
      <c r="Q13" s="1375">
        <f>B24</f>
        <v>8</v>
      </c>
    </row>
    <row r="14" spans="1:17" s="38" customFormat="1" ht="19.5" customHeight="1" x14ac:dyDescent="0.2">
      <c r="A14" s="167" t="s">
        <v>1467</v>
      </c>
      <c r="B14" s="104">
        <f t="shared" ref="B14:G14" si="1">SUM(B15:B20)</f>
        <v>5</v>
      </c>
      <c r="C14" s="104">
        <f t="shared" si="1"/>
        <v>157</v>
      </c>
      <c r="D14" s="104">
        <f t="shared" si="1"/>
        <v>1638876</v>
      </c>
      <c r="E14" s="104">
        <f t="shared" si="1"/>
        <v>905</v>
      </c>
      <c r="F14" s="104">
        <f t="shared" si="1"/>
        <v>5691</v>
      </c>
      <c r="G14" s="104">
        <f t="shared" si="1"/>
        <v>1645634</v>
      </c>
      <c r="H14" s="168" t="s">
        <v>13</v>
      </c>
      <c r="K14" s="1687" t="s">
        <v>7</v>
      </c>
      <c r="L14" s="446" t="s">
        <v>1435</v>
      </c>
      <c r="M14" s="1376">
        <f>F18</f>
        <v>1058</v>
      </c>
      <c r="N14" s="1376">
        <f>E18</f>
        <v>179</v>
      </c>
      <c r="O14" s="1376">
        <f>D18</f>
        <v>234221</v>
      </c>
      <c r="P14" s="1376">
        <f>C18</f>
        <v>25</v>
      </c>
      <c r="Q14" s="1376">
        <f>B18</f>
        <v>1</v>
      </c>
    </row>
    <row r="15" spans="1:17" s="12" customFormat="1" ht="19.5" customHeight="1" x14ac:dyDescent="0.2">
      <c r="A15" s="418" t="s">
        <v>136</v>
      </c>
      <c r="B15" s="233" t="s">
        <v>16</v>
      </c>
      <c r="C15" s="233">
        <v>15</v>
      </c>
      <c r="D15" s="233">
        <v>132628</v>
      </c>
      <c r="E15" s="233">
        <v>63</v>
      </c>
      <c r="F15" s="233">
        <v>323</v>
      </c>
      <c r="G15" s="222">
        <f t="shared" ref="G15:G20" si="2">SUM(B15:F15)</f>
        <v>133029</v>
      </c>
      <c r="H15" s="419" t="s">
        <v>161</v>
      </c>
      <c r="K15" s="1687"/>
      <c r="L15" s="446" t="s">
        <v>1434</v>
      </c>
      <c r="M15" s="1375">
        <f>F25</f>
        <v>47</v>
      </c>
      <c r="N15" s="1375" t="str">
        <f>E25</f>
        <v>0</v>
      </c>
      <c r="O15" s="1375">
        <f>D25</f>
        <v>37599</v>
      </c>
      <c r="P15" s="1375" t="str">
        <f>C25</f>
        <v>0</v>
      </c>
      <c r="Q15" s="1375">
        <f>B25</f>
        <v>5</v>
      </c>
    </row>
    <row r="16" spans="1:17" s="12" customFormat="1" ht="19.5" customHeight="1" x14ac:dyDescent="0.2">
      <c r="A16" s="342" t="s">
        <v>137</v>
      </c>
      <c r="B16" s="343">
        <v>3</v>
      </c>
      <c r="C16" s="343">
        <v>58</v>
      </c>
      <c r="D16" s="343">
        <v>649787</v>
      </c>
      <c r="E16" s="343">
        <v>251</v>
      </c>
      <c r="F16" s="343">
        <v>1613</v>
      </c>
      <c r="G16" s="93">
        <f t="shared" si="2"/>
        <v>651712</v>
      </c>
      <c r="H16" s="344" t="s">
        <v>9</v>
      </c>
      <c r="K16" s="1688" t="s">
        <v>6</v>
      </c>
      <c r="L16" s="446" t="s">
        <v>1435</v>
      </c>
      <c r="M16" s="1375">
        <f>F19</f>
        <v>532</v>
      </c>
      <c r="N16" s="1375">
        <f>E19</f>
        <v>106</v>
      </c>
      <c r="O16" s="1375">
        <f>D19</f>
        <v>69482</v>
      </c>
      <c r="P16" s="1375">
        <f>C19</f>
        <v>11</v>
      </c>
      <c r="Q16" s="1375" t="str">
        <f>B19</f>
        <v>0</v>
      </c>
    </row>
    <row r="17" spans="1:17" s="12" customFormat="1" ht="19.5" customHeight="1" x14ac:dyDescent="0.2">
      <c r="A17" s="418" t="s">
        <v>138</v>
      </c>
      <c r="B17" s="233">
        <v>1</v>
      </c>
      <c r="C17" s="233">
        <v>41</v>
      </c>
      <c r="D17" s="233">
        <v>541433</v>
      </c>
      <c r="E17" s="233">
        <v>269</v>
      </c>
      <c r="F17" s="233">
        <v>1924</v>
      </c>
      <c r="G17" s="222">
        <f t="shared" si="2"/>
        <v>543668</v>
      </c>
      <c r="H17" s="419" t="s">
        <v>162</v>
      </c>
      <c r="K17" s="1688"/>
      <c r="L17" s="446" t="s">
        <v>1434</v>
      </c>
      <c r="M17" s="1375">
        <f>F26</f>
        <v>18</v>
      </c>
      <c r="N17" s="1375" t="str">
        <f>E26</f>
        <v>0</v>
      </c>
      <c r="O17" s="1375">
        <f>D26</f>
        <v>9259</v>
      </c>
      <c r="P17" s="1375" t="str">
        <f>C26</f>
        <v>0</v>
      </c>
      <c r="Q17" s="1375">
        <f>B26</f>
        <v>6</v>
      </c>
    </row>
    <row r="18" spans="1:17" s="12" customFormat="1" ht="19.5" customHeight="1" x14ac:dyDescent="0.2">
      <c r="A18" s="342" t="s">
        <v>139</v>
      </c>
      <c r="B18" s="343">
        <v>1</v>
      </c>
      <c r="C18" s="343">
        <v>25</v>
      </c>
      <c r="D18" s="343">
        <v>234221</v>
      </c>
      <c r="E18" s="343">
        <v>179</v>
      </c>
      <c r="F18" s="343">
        <v>1058</v>
      </c>
      <c r="G18" s="93">
        <f t="shared" si="2"/>
        <v>235484</v>
      </c>
      <c r="H18" s="344" t="s">
        <v>7</v>
      </c>
      <c r="K18" s="1687" t="s">
        <v>5</v>
      </c>
      <c r="L18" s="446" t="s">
        <v>1435</v>
      </c>
      <c r="M18" s="1375">
        <f>F20</f>
        <v>241</v>
      </c>
      <c r="N18" s="1375">
        <f>E20</f>
        <v>37</v>
      </c>
      <c r="O18" s="1375">
        <f>D20</f>
        <v>11325</v>
      </c>
      <c r="P18" s="1375">
        <f>C20</f>
        <v>7</v>
      </c>
      <c r="Q18" s="1375" t="str">
        <f>B20</f>
        <v>0</v>
      </c>
    </row>
    <row r="19" spans="1:17" s="12" customFormat="1" ht="19.5" customHeight="1" x14ac:dyDescent="0.2">
      <c r="A19" s="418" t="s">
        <v>140</v>
      </c>
      <c r="B19" s="233" t="s">
        <v>16</v>
      </c>
      <c r="C19" s="233">
        <v>11</v>
      </c>
      <c r="D19" s="233">
        <v>69482</v>
      </c>
      <c r="E19" s="233">
        <v>106</v>
      </c>
      <c r="F19" s="233">
        <v>532</v>
      </c>
      <c r="G19" s="222">
        <f t="shared" si="2"/>
        <v>70131</v>
      </c>
      <c r="H19" s="419" t="s">
        <v>6</v>
      </c>
      <c r="K19" s="1687"/>
      <c r="L19" s="446" t="s">
        <v>1434</v>
      </c>
      <c r="M19" s="1375">
        <f>F27</f>
        <v>7</v>
      </c>
      <c r="N19" s="1375" t="str">
        <f>E27</f>
        <v>0</v>
      </c>
      <c r="O19" s="1375">
        <f>D27</f>
        <v>1542</v>
      </c>
      <c r="P19" s="1375" t="str">
        <f>C27</f>
        <v>0</v>
      </c>
      <c r="Q19" s="1375">
        <f>B27</f>
        <v>2</v>
      </c>
    </row>
    <row r="20" spans="1:17" s="12" customFormat="1" ht="19.5" customHeight="1" x14ac:dyDescent="0.2">
      <c r="A20" s="342" t="s">
        <v>141</v>
      </c>
      <c r="B20" s="343" t="s">
        <v>16</v>
      </c>
      <c r="C20" s="343">
        <v>7</v>
      </c>
      <c r="D20" s="343">
        <v>11325</v>
      </c>
      <c r="E20" s="343">
        <v>37</v>
      </c>
      <c r="F20" s="343">
        <v>241</v>
      </c>
      <c r="G20" s="93">
        <f t="shared" si="2"/>
        <v>11610</v>
      </c>
      <c r="H20" s="344" t="s">
        <v>5</v>
      </c>
    </row>
    <row r="21" spans="1:17" s="12" customFormat="1" ht="19.5" customHeight="1" x14ac:dyDescent="0.2">
      <c r="A21" s="167" t="s">
        <v>1471</v>
      </c>
      <c r="B21" s="104">
        <f t="shared" ref="B21:G21" si="3">SUM(B22:B27)</f>
        <v>45</v>
      </c>
      <c r="C21" s="104">
        <f t="shared" si="3"/>
        <v>1</v>
      </c>
      <c r="D21" s="104">
        <f t="shared" si="3"/>
        <v>288609</v>
      </c>
      <c r="E21" s="1478">
        <f t="shared" si="3"/>
        <v>0</v>
      </c>
      <c r="F21" s="104">
        <f t="shared" si="3"/>
        <v>233</v>
      </c>
      <c r="G21" s="104">
        <f t="shared" si="3"/>
        <v>288888</v>
      </c>
      <c r="H21" s="168" t="s">
        <v>14</v>
      </c>
    </row>
    <row r="22" spans="1:17" s="12" customFormat="1" ht="19.5" customHeight="1" x14ac:dyDescent="0.2">
      <c r="A22" s="418" t="s">
        <v>136</v>
      </c>
      <c r="B22" s="233">
        <v>9</v>
      </c>
      <c r="C22" s="233">
        <v>1</v>
      </c>
      <c r="D22" s="233">
        <v>11712</v>
      </c>
      <c r="E22" s="233" t="s">
        <v>16</v>
      </c>
      <c r="F22" s="233">
        <v>10</v>
      </c>
      <c r="G22" s="222">
        <f t="shared" ref="G22:G27" si="4">SUM(B22:F22)</f>
        <v>11732</v>
      </c>
      <c r="H22" s="419" t="s">
        <v>161</v>
      </c>
    </row>
    <row r="23" spans="1:17" s="12" customFormat="1" ht="19.5" customHeight="1" x14ac:dyDescent="0.2">
      <c r="A23" s="342" t="s">
        <v>137</v>
      </c>
      <c r="B23" s="343">
        <v>15</v>
      </c>
      <c r="C23" s="343" t="s">
        <v>16</v>
      </c>
      <c r="D23" s="343">
        <v>126150</v>
      </c>
      <c r="E23" s="343" t="s">
        <v>16</v>
      </c>
      <c r="F23" s="343">
        <v>74</v>
      </c>
      <c r="G23" s="93">
        <f t="shared" si="4"/>
        <v>126239</v>
      </c>
      <c r="H23" s="344" t="s">
        <v>9</v>
      </c>
    </row>
    <row r="24" spans="1:17" s="12" customFormat="1" ht="19.5" customHeight="1" x14ac:dyDescent="0.2">
      <c r="A24" s="418" t="s">
        <v>138</v>
      </c>
      <c r="B24" s="233">
        <v>8</v>
      </c>
      <c r="C24" s="233" t="s">
        <v>16</v>
      </c>
      <c r="D24" s="233">
        <v>102347</v>
      </c>
      <c r="E24" s="233" t="s">
        <v>16</v>
      </c>
      <c r="F24" s="233">
        <v>77</v>
      </c>
      <c r="G24" s="222">
        <f t="shared" si="4"/>
        <v>102432</v>
      </c>
      <c r="H24" s="419" t="s">
        <v>162</v>
      </c>
    </row>
    <row r="25" spans="1:17" s="12" customFormat="1" ht="19.5" customHeight="1" x14ac:dyDescent="0.2">
      <c r="A25" s="342" t="s">
        <v>139</v>
      </c>
      <c r="B25" s="343">
        <v>5</v>
      </c>
      <c r="C25" s="343" t="s">
        <v>16</v>
      </c>
      <c r="D25" s="343">
        <v>37599</v>
      </c>
      <c r="E25" s="343" t="s">
        <v>16</v>
      </c>
      <c r="F25" s="343">
        <v>47</v>
      </c>
      <c r="G25" s="93">
        <f t="shared" si="4"/>
        <v>37651</v>
      </c>
      <c r="H25" s="344" t="s">
        <v>7</v>
      </c>
    </row>
    <row r="26" spans="1:17" s="12" customFormat="1" ht="19.5" customHeight="1" x14ac:dyDescent="0.2">
      <c r="A26" s="418" t="s">
        <v>140</v>
      </c>
      <c r="B26" s="233">
        <v>6</v>
      </c>
      <c r="C26" s="233" t="s">
        <v>16</v>
      </c>
      <c r="D26" s="233">
        <v>9259</v>
      </c>
      <c r="E26" s="233" t="s">
        <v>16</v>
      </c>
      <c r="F26" s="233">
        <v>18</v>
      </c>
      <c r="G26" s="222">
        <f t="shared" si="4"/>
        <v>9283</v>
      </c>
      <c r="H26" s="419" t="s">
        <v>6</v>
      </c>
    </row>
    <row r="27" spans="1:17" s="12" customFormat="1" ht="19.5" customHeight="1" x14ac:dyDescent="0.2">
      <c r="A27" s="420" t="s">
        <v>141</v>
      </c>
      <c r="B27" s="421">
        <v>2</v>
      </c>
      <c r="C27" s="421" t="s">
        <v>16</v>
      </c>
      <c r="D27" s="421">
        <v>1542</v>
      </c>
      <c r="E27" s="421" t="s">
        <v>16</v>
      </c>
      <c r="F27" s="421">
        <v>7</v>
      </c>
      <c r="G27" s="345">
        <f t="shared" si="4"/>
        <v>1551</v>
      </c>
      <c r="H27" s="422" t="s">
        <v>5</v>
      </c>
    </row>
  </sheetData>
  <mergeCells count="13">
    <mergeCell ref="A1:H1"/>
    <mergeCell ref="A2:H2"/>
    <mergeCell ref="A3:H3"/>
    <mergeCell ref="B4:G4"/>
    <mergeCell ref="A5:A6"/>
    <mergeCell ref="B5:G5"/>
    <mergeCell ref="H5:H6"/>
    <mergeCell ref="K18:K19"/>
    <mergeCell ref="K8:K9"/>
    <mergeCell ref="K10:K11"/>
    <mergeCell ref="K12:K13"/>
    <mergeCell ref="K14:K15"/>
    <mergeCell ref="K16:K17"/>
  </mergeCells>
  <printOptions horizontalCentered="1"/>
  <pageMargins left="0.5" right="0.5" top="0.5" bottom="0.5" header="0" footer="0"/>
  <pageSetup paperSize="9" scale="92" fitToHeight="0"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9075-20BB-4342-9FD3-E9A70FAABB26}">
  <sheetPr>
    <tabColor theme="5" tint="-0.499984740745262"/>
    <pageSetUpPr fitToPage="1"/>
  </sheetPr>
  <dimension ref="A1:M69"/>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0.375" style="17" customWidth="1"/>
    <col min="8" max="8" width="10.75" style="17" customWidth="1"/>
    <col min="9" max="9" width="38.75" style="17" customWidth="1"/>
    <col min="10" max="10" width="5.625" style="17" customWidth="1"/>
    <col min="11" max="16384" width="9.125" style="17"/>
  </cols>
  <sheetData>
    <row r="1" spans="1:13" s="7" customFormat="1" ht="21" customHeight="1" x14ac:dyDescent="0.25">
      <c r="A1" s="1645" t="s">
        <v>1227</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889</v>
      </c>
    </row>
    <row r="3" spans="1:13" s="7" customFormat="1" ht="21" customHeight="1" x14ac:dyDescent="0.2">
      <c r="A3" s="1647" t="s">
        <v>1614</v>
      </c>
      <c r="B3" s="1647"/>
      <c r="C3" s="1647"/>
      <c r="D3" s="1647"/>
      <c r="E3" s="1647"/>
      <c r="F3" s="1647"/>
      <c r="G3" s="1647"/>
      <c r="H3" s="1647"/>
      <c r="I3" s="1647"/>
      <c r="J3" s="1647"/>
    </row>
    <row r="4" spans="1:13" s="12" customFormat="1" x14ac:dyDescent="0.2">
      <c r="A4" s="34" t="s">
        <v>874</v>
      </c>
      <c r="B4" s="24"/>
      <c r="C4" s="1648"/>
      <c r="D4" s="1648"/>
      <c r="E4" s="1648"/>
      <c r="F4" s="1648"/>
      <c r="G4" s="1648"/>
      <c r="H4" s="1648"/>
      <c r="J4" s="23" t="s">
        <v>1842</v>
      </c>
    </row>
    <row r="5" spans="1:13" s="81" customFormat="1" ht="25.15" customHeight="1" x14ac:dyDescent="0.2">
      <c r="A5" s="1692" t="s">
        <v>980</v>
      </c>
      <c r="B5" s="1678" t="s">
        <v>1181</v>
      </c>
      <c r="C5" s="1686" t="s">
        <v>1809</v>
      </c>
      <c r="D5" s="1686"/>
      <c r="E5" s="1686"/>
      <c r="F5" s="1686"/>
      <c r="G5" s="1686"/>
      <c r="H5" s="1686"/>
      <c r="I5" s="1680" t="s">
        <v>1180</v>
      </c>
      <c r="J5" s="1682" t="s">
        <v>980</v>
      </c>
    </row>
    <row r="6" spans="1:13" s="81" customFormat="1" ht="79.900000000000006" customHeight="1" x14ac:dyDescent="0.2">
      <c r="A6" s="1693"/>
      <c r="B6" s="1679"/>
      <c r="C6" s="383" t="s">
        <v>1154</v>
      </c>
      <c r="D6" s="383" t="s">
        <v>1155</v>
      </c>
      <c r="E6" s="383" t="s">
        <v>72</v>
      </c>
      <c r="F6" s="416" t="s">
        <v>1156</v>
      </c>
      <c r="G6" s="386" t="s">
        <v>79</v>
      </c>
      <c r="H6" s="417" t="s">
        <v>1810</v>
      </c>
      <c r="I6" s="1681"/>
      <c r="J6" s="1683"/>
    </row>
    <row r="7" spans="1:13" s="437" customFormat="1" ht="22.9" customHeight="1" x14ac:dyDescent="0.2">
      <c r="A7" s="426"/>
      <c r="B7" s="427" t="s">
        <v>1220</v>
      </c>
      <c r="C7" s="428">
        <f>SUM(C8:C27)</f>
        <v>50</v>
      </c>
      <c r="D7" s="428">
        <f>SUM(D8:D27)</f>
        <v>166</v>
      </c>
      <c r="E7" s="428">
        <f>SUM(E8:E27)</f>
        <v>2038357</v>
      </c>
      <c r="F7" s="428">
        <f>SUM(F8:F27)</f>
        <v>959</v>
      </c>
      <c r="G7" s="428">
        <f>SUM(G8:G27)</f>
        <v>8480</v>
      </c>
      <c r="H7" s="429">
        <f>SUM(C7:G7)</f>
        <v>2048012</v>
      </c>
      <c r="I7" s="430" t="s">
        <v>80</v>
      </c>
      <c r="J7" s="431"/>
    </row>
    <row r="8" spans="1:13" s="352" customFormat="1" ht="19.149999999999999" customHeight="1" x14ac:dyDescent="0.2">
      <c r="A8" s="470" t="s">
        <v>970</v>
      </c>
      <c r="B8" s="471" t="s">
        <v>248</v>
      </c>
      <c r="C8" s="479">
        <f t="shared" ref="C8:G17" si="0">C29+C50</f>
        <v>4</v>
      </c>
      <c r="D8" s="479">
        <f t="shared" si="0"/>
        <v>1</v>
      </c>
      <c r="E8" s="479">
        <f t="shared" si="0"/>
        <v>28236</v>
      </c>
      <c r="F8" s="479">
        <f t="shared" si="0"/>
        <v>0</v>
      </c>
      <c r="G8" s="479">
        <f t="shared" si="0"/>
        <v>36</v>
      </c>
      <c r="H8" s="423">
        <f t="shared" ref="H8:H69" si="1">SUM(C8:G8)</f>
        <v>28277</v>
      </c>
      <c r="I8" s="466" t="s">
        <v>890</v>
      </c>
      <c r="J8" s="467" t="s">
        <v>970</v>
      </c>
    </row>
    <row r="9" spans="1:13" s="352" customFormat="1" ht="19.149999999999999" customHeight="1" x14ac:dyDescent="0.2">
      <c r="A9" s="472" t="s">
        <v>981</v>
      </c>
      <c r="B9" s="473" t="s">
        <v>891</v>
      </c>
      <c r="C9" s="478">
        <f t="shared" si="0"/>
        <v>1</v>
      </c>
      <c r="D9" s="478">
        <f t="shared" si="0"/>
        <v>0</v>
      </c>
      <c r="E9" s="478">
        <f t="shared" si="0"/>
        <v>33306</v>
      </c>
      <c r="F9" s="478">
        <f t="shared" si="0"/>
        <v>0</v>
      </c>
      <c r="G9" s="478">
        <f t="shared" si="0"/>
        <v>26</v>
      </c>
      <c r="H9" s="349">
        <f t="shared" si="1"/>
        <v>33333</v>
      </c>
      <c r="I9" s="468" t="s">
        <v>249</v>
      </c>
      <c r="J9" s="469" t="s">
        <v>981</v>
      </c>
    </row>
    <row r="10" spans="1:13" s="352" customFormat="1" ht="19.149999999999999" customHeight="1" x14ac:dyDescent="0.2">
      <c r="A10" s="470" t="s">
        <v>982</v>
      </c>
      <c r="B10" s="471" t="s">
        <v>250</v>
      </c>
      <c r="C10" s="479">
        <f t="shared" si="0"/>
        <v>2</v>
      </c>
      <c r="D10" s="479">
        <f t="shared" si="0"/>
        <v>4</v>
      </c>
      <c r="E10" s="479">
        <f t="shared" si="0"/>
        <v>103852</v>
      </c>
      <c r="F10" s="479">
        <f t="shared" si="0"/>
        <v>63</v>
      </c>
      <c r="G10" s="479">
        <f t="shared" si="0"/>
        <v>287</v>
      </c>
      <c r="H10" s="423">
        <f t="shared" si="1"/>
        <v>104208</v>
      </c>
      <c r="I10" s="466" t="s">
        <v>251</v>
      </c>
      <c r="J10" s="467" t="s">
        <v>982</v>
      </c>
    </row>
    <row r="11" spans="1:13" s="352" customFormat="1" ht="19.149999999999999" customHeight="1" x14ac:dyDescent="0.2">
      <c r="A11" s="472" t="s">
        <v>1163</v>
      </c>
      <c r="B11" s="473" t="s">
        <v>1165</v>
      </c>
      <c r="C11" s="478">
        <f t="shared" si="0"/>
        <v>0</v>
      </c>
      <c r="D11" s="478">
        <f t="shared" si="0"/>
        <v>0</v>
      </c>
      <c r="E11" s="478">
        <f t="shared" si="0"/>
        <v>11582</v>
      </c>
      <c r="F11" s="478">
        <f t="shared" si="0"/>
        <v>0</v>
      </c>
      <c r="G11" s="478">
        <f t="shared" si="0"/>
        <v>9</v>
      </c>
      <c r="H11" s="349">
        <f t="shared" si="1"/>
        <v>11591</v>
      </c>
      <c r="I11" s="468" t="s">
        <v>1164</v>
      </c>
      <c r="J11" s="469" t="s">
        <v>1163</v>
      </c>
    </row>
    <row r="12" spans="1:13" s="353" customFormat="1" ht="19.149999999999999" customHeight="1" x14ac:dyDescent="0.2">
      <c r="A12" s="470" t="s">
        <v>983</v>
      </c>
      <c r="B12" s="471" t="s">
        <v>254</v>
      </c>
      <c r="C12" s="479">
        <f t="shared" si="0"/>
        <v>1</v>
      </c>
      <c r="D12" s="479">
        <f t="shared" si="0"/>
        <v>25</v>
      </c>
      <c r="E12" s="479">
        <f t="shared" si="0"/>
        <v>659169</v>
      </c>
      <c r="F12" s="479">
        <f t="shared" si="0"/>
        <v>88</v>
      </c>
      <c r="G12" s="479">
        <f t="shared" si="0"/>
        <v>2849</v>
      </c>
      <c r="H12" s="423">
        <f t="shared" si="1"/>
        <v>662132</v>
      </c>
      <c r="I12" s="466" t="s">
        <v>255</v>
      </c>
      <c r="J12" s="467" t="s">
        <v>983</v>
      </c>
    </row>
    <row r="13" spans="1:13" s="352" customFormat="1" ht="28.9" customHeight="1" x14ac:dyDescent="0.2">
      <c r="A13" s="472" t="s">
        <v>984</v>
      </c>
      <c r="B13" s="473" t="s">
        <v>1004</v>
      </c>
      <c r="C13" s="478">
        <f t="shared" si="0"/>
        <v>3</v>
      </c>
      <c r="D13" s="478">
        <f t="shared" si="0"/>
        <v>57</v>
      </c>
      <c r="E13" s="478">
        <f t="shared" si="0"/>
        <v>240839</v>
      </c>
      <c r="F13" s="478">
        <f t="shared" si="0"/>
        <v>519</v>
      </c>
      <c r="G13" s="478">
        <f t="shared" si="0"/>
        <v>2030</v>
      </c>
      <c r="H13" s="349">
        <f t="shared" si="1"/>
        <v>243448</v>
      </c>
      <c r="I13" s="468" t="s">
        <v>1117</v>
      </c>
      <c r="J13" s="469" t="s">
        <v>984</v>
      </c>
    </row>
    <row r="14" spans="1:13" s="353" customFormat="1" ht="19.149999999999999" customHeight="1" x14ac:dyDescent="0.2">
      <c r="A14" s="470" t="s">
        <v>985</v>
      </c>
      <c r="B14" s="471" t="s">
        <v>256</v>
      </c>
      <c r="C14" s="479">
        <f t="shared" si="0"/>
        <v>7</v>
      </c>
      <c r="D14" s="479">
        <f t="shared" si="0"/>
        <v>10</v>
      </c>
      <c r="E14" s="479">
        <f t="shared" si="0"/>
        <v>138317</v>
      </c>
      <c r="F14" s="479">
        <f t="shared" si="0"/>
        <v>241</v>
      </c>
      <c r="G14" s="479">
        <f t="shared" si="0"/>
        <v>289</v>
      </c>
      <c r="H14" s="423">
        <f t="shared" si="1"/>
        <v>138864</v>
      </c>
      <c r="I14" s="466" t="s">
        <v>257</v>
      </c>
      <c r="J14" s="467" t="s">
        <v>985</v>
      </c>
    </row>
    <row r="15" spans="1:13" s="352" customFormat="1" ht="19.149999999999999" customHeight="1" x14ac:dyDescent="0.2">
      <c r="A15" s="472" t="s">
        <v>986</v>
      </c>
      <c r="B15" s="473" t="s">
        <v>258</v>
      </c>
      <c r="C15" s="478">
        <f t="shared" si="0"/>
        <v>1</v>
      </c>
      <c r="D15" s="478">
        <f t="shared" si="0"/>
        <v>8</v>
      </c>
      <c r="E15" s="478">
        <f t="shared" si="0"/>
        <v>77454</v>
      </c>
      <c r="F15" s="478">
        <f t="shared" si="0"/>
        <v>0</v>
      </c>
      <c r="G15" s="478">
        <f t="shared" si="0"/>
        <v>372</v>
      </c>
      <c r="H15" s="349">
        <f t="shared" si="1"/>
        <v>77835</v>
      </c>
      <c r="I15" s="468" t="s">
        <v>1029</v>
      </c>
      <c r="J15" s="469" t="s">
        <v>986</v>
      </c>
    </row>
    <row r="16" spans="1:13" s="353" customFormat="1" ht="19.149999999999999" customHeight="1" x14ac:dyDescent="0.2">
      <c r="A16" s="470" t="s">
        <v>987</v>
      </c>
      <c r="B16" s="471" t="s">
        <v>259</v>
      </c>
      <c r="C16" s="479">
        <f t="shared" si="0"/>
        <v>1</v>
      </c>
      <c r="D16" s="479">
        <f t="shared" si="0"/>
        <v>3</v>
      </c>
      <c r="E16" s="479">
        <f t="shared" si="0"/>
        <v>23505</v>
      </c>
      <c r="F16" s="479">
        <f t="shared" si="0"/>
        <v>0</v>
      </c>
      <c r="G16" s="479">
        <f t="shared" si="0"/>
        <v>133</v>
      </c>
      <c r="H16" s="423">
        <f t="shared" si="1"/>
        <v>23642</v>
      </c>
      <c r="I16" s="466" t="s">
        <v>260</v>
      </c>
      <c r="J16" s="467" t="s">
        <v>987</v>
      </c>
    </row>
    <row r="17" spans="1:10" s="352" customFormat="1" ht="19.149999999999999" customHeight="1" x14ac:dyDescent="0.2">
      <c r="A17" s="472" t="s">
        <v>988</v>
      </c>
      <c r="B17" s="473" t="s">
        <v>261</v>
      </c>
      <c r="C17" s="478">
        <f t="shared" si="0"/>
        <v>0</v>
      </c>
      <c r="D17" s="478">
        <f t="shared" si="0"/>
        <v>1</v>
      </c>
      <c r="E17" s="478">
        <f t="shared" si="0"/>
        <v>20272</v>
      </c>
      <c r="F17" s="478">
        <f t="shared" si="0"/>
        <v>0</v>
      </c>
      <c r="G17" s="478">
        <f t="shared" si="0"/>
        <v>77</v>
      </c>
      <c r="H17" s="349">
        <f t="shared" si="1"/>
        <v>20350</v>
      </c>
      <c r="I17" s="468" t="s">
        <v>262</v>
      </c>
      <c r="J17" s="469" t="s">
        <v>988</v>
      </c>
    </row>
    <row r="18" spans="1:10" s="353" customFormat="1" ht="19.149999999999999" customHeight="1" x14ac:dyDescent="0.2">
      <c r="A18" s="470">
        <v>68</v>
      </c>
      <c r="B18" s="471" t="s">
        <v>263</v>
      </c>
      <c r="C18" s="479">
        <f t="shared" ref="C18:G27" si="2">C39+C60</f>
        <v>0</v>
      </c>
      <c r="D18" s="479">
        <f t="shared" si="2"/>
        <v>3</v>
      </c>
      <c r="E18" s="479">
        <f t="shared" si="2"/>
        <v>18408</v>
      </c>
      <c r="F18" s="479">
        <f t="shared" si="2"/>
        <v>22</v>
      </c>
      <c r="G18" s="479">
        <f t="shared" si="2"/>
        <v>211</v>
      </c>
      <c r="H18" s="423">
        <f t="shared" si="1"/>
        <v>18644</v>
      </c>
      <c r="I18" s="466" t="s">
        <v>264</v>
      </c>
      <c r="J18" s="467">
        <v>68</v>
      </c>
    </row>
    <row r="19" spans="1:10" s="352" customFormat="1" ht="19.149999999999999" customHeight="1" x14ac:dyDescent="0.2">
      <c r="A19" s="472" t="s">
        <v>989</v>
      </c>
      <c r="B19" s="473" t="s">
        <v>265</v>
      </c>
      <c r="C19" s="478">
        <f t="shared" si="2"/>
        <v>4</v>
      </c>
      <c r="D19" s="478">
        <f t="shared" si="2"/>
        <v>6</v>
      </c>
      <c r="E19" s="478">
        <f t="shared" si="2"/>
        <v>49291</v>
      </c>
      <c r="F19" s="478">
        <f t="shared" si="2"/>
        <v>0</v>
      </c>
      <c r="G19" s="478">
        <f t="shared" si="2"/>
        <v>422</v>
      </c>
      <c r="H19" s="349">
        <f t="shared" si="1"/>
        <v>49723</v>
      </c>
      <c r="I19" s="468" t="s">
        <v>266</v>
      </c>
      <c r="J19" s="469" t="s">
        <v>989</v>
      </c>
    </row>
    <row r="20" spans="1:10" s="353" customFormat="1" ht="19.149999999999999" customHeight="1" x14ac:dyDescent="0.2">
      <c r="A20" s="470" t="s">
        <v>990</v>
      </c>
      <c r="B20" s="471" t="s">
        <v>267</v>
      </c>
      <c r="C20" s="479">
        <f t="shared" si="2"/>
        <v>8</v>
      </c>
      <c r="D20" s="479">
        <f t="shared" si="2"/>
        <v>28</v>
      </c>
      <c r="E20" s="479">
        <f t="shared" si="2"/>
        <v>187358</v>
      </c>
      <c r="F20" s="479">
        <f t="shared" si="2"/>
        <v>12</v>
      </c>
      <c r="G20" s="479">
        <f t="shared" si="2"/>
        <v>1331</v>
      </c>
      <c r="H20" s="423">
        <f t="shared" si="1"/>
        <v>188737</v>
      </c>
      <c r="I20" s="466" t="s">
        <v>268</v>
      </c>
      <c r="J20" s="467" t="s">
        <v>990</v>
      </c>
    </row>
    <row r="21" spans="1:10" s="352" customFormat="1" ht="28.9" customHeight="1" x14ac:dyDescent="0.2">
      <c r="A21" s="472">
        <v>84</v>
      </c>
      <c r="B21" s="473" t="s">
        <v>269</v>
      </c>
      <c r="C21" s="478">
        <f t="shared" si="2"/>
        <v>0</v>
      </c>
      <c r="D21" s="478">
        <f t="shared" si="2"/>
        <v>0</v>
      </c>
      <c r="E21" s="478">
        <f t="shared" si="2"/>
        <v>110224</v>
      </c>
      <c r="F21" s="478">
        <f t="shared" si="2"/>
        <v>0</v>
      </c>
      <c r="G21" s="478">
        <f t="shared" si="2"/>
        <v>0</v>
      </c>
      <c r="H21" s="349">
        <f t="shared" si="1"/>
        <v>110224</v>
      </c>
      <c r="I21" s="468" t="s">
        <v>892</v>
      </c>
      <c r="J21" s="469">
        <v>84</v>
      </c>
    </row>
    <row r="22" spans="1:10" s="353" customFormat="1" ht="19.149999999999999" customHeight="1" x14ac:dyDescent="0.2">
      <c r="A22" s="470">
        <v>85</v>
      </c>
      <c r="B22" s="471" t="s">
        <v>270</v>
      </c>
      <c r="C22" s="479">
        <f t="shared" si="2"/>
        <v>9</v>
      </c>
      <c r="D22" s="479">
        <f t="shared" si="2"/>
        <v>11</v>
      </c>
      <c r="E22" s="479">
        <f t="shared" si="2"/>
        <v>57610</v>
      </c>
      <c r="F22" s="479">
        <f t="shared" si="2"/>
        <v>14</v>
      </c>
      <c r="G22" s="479">
        <f t="shared" si="2"/>
        <v>146</v>
      </c>
      <c r="H22" s="423">
        <f t="shared" si="1"/>
        <v>57790</v>
      </c>
      <c r="I22" s="466" t="s">
        <v>271</v>
      </c>
      <c r="J22" s="467">
        <v>85</v>
      </c>
    </row>
    <row r="23" spans="1:10" s="352" customFormat="1" ht="19.149999999999999" customHeight="1" x14ac:dyDescent="0.2">
      <c r="A23" s="472" t="s">
        <v>991</v>
      </c>
      <c r="B23" s="473" t="s">
        <v>272</v>
      </c>
      <c r="C23" s="478">
        <f t="shared" si="2"/>
        <v>4</v>
      </c>
      <c r="D23" s="478">
        <f t="shared" si="2"/>
        <v>6</v>
      </c>
      <c r="E23" s="478">
        <f t="shared" si="2"/>
        <v>72752</v>
      </c>
      <c r="F23" s="478">
        <f t="shared" si="2"/>
        <v>0</v>
      </c>
      <c r="G23" s="478">
        <f t="shared" si="2"/>
        <v>61</v>
      </c>
      <c r="H23" s="349">
        <f t="shared" si="1"/>
        <v>72823</v>
      </c>
      <c r="I23" s="468" t="s">
        <v>1030</v>
      </c>
      <c r="J23" s="469" t="s">
        <v>991</v>
      </c>
    </row>
    <row r="24" spans="1:10" s="353" customFormat="1" ht="19.149999999999999" customHeight="1" x14ac:dyDescent="0.2">
      <c r="A24" s="470" t="s">
        <v>992</v>
      </c>
      <c r="B24" s="471" t="s">
        <v>273</v>
      </c>
      <c r="C24" s="479">
        <f t="shared" si="2"/>
        <v>3</v>
      </c>
      <c r="D24" s="479">
        <f t="shared" si="2"/>
        <v>3</v>
      </c>
      <c r="E24" s="479">
        <f t="shared" si="2"/>
        <v>13027</v>
      </c>
      <c r="F24" s="479">
        <f t="shared" si="2"/>
        <v>0</v>
      </c>
      <c r="G24" s="479">
        <f t="shared" si="2"/>
        <v>62</v>
      </c>
      <c r="H24" s="423">
        <f t="shared" si="1"/>
        <v>13095</v>
      </c>
      <c r="I24" s="466" t="s">
        <v>274</v>
      </c>
      <c r="J24" s="467" t="s">
        <v>992</v>
      </c>
    </row>
    <row r="25" spans="1:10" s="352" customFormat="1" ht="19.149999999999999" customHeight="1" x14ac:dyDescent="0.2">
      <c r="A25" s="472" t="s">
        <v>993</v>
      </c>
      <c r="B25" s="473" t="s">
        <v>275</v>
      </c>
      <c r="C25" s="478">
        <f t="shared" si="2"/>
        <v>2</v>
      </c>
      <c r="D25" s="478">
        <f t="shared" si="2"/>
        <v>0</v>
      </c>
      <c r="E25" s="478">
        <f t="shared" si="2"/>
        <v>18498</v>
      </c>
      <c r="F25" s="478">
        <f t="shared" si="2"/>
        <v>0</v>
      </c>
      <c r="G25" s="478">
        <f t="shared" si="2"/>
        <v>139</v>
      </c>
      <c r="H25" s="349">
        <f t="shared" si="1"/>
        <v>18639</v>
      </c>
      <c r="I25" s="468" t="s">
        <v>276</v>
      </c>
      <c r="J25" s="469" t="s">
        <v>993</v>
      </c>
    </row>
    <row r="26" spans="1:10" s="353" customFormat="1" ht="28.9" customHeight="1" x14ac:dyDescent="0.2">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
      <c r="A27" s="472">
        <v>99</v>
      </c>
      <c r="B27" s="473" t="s">
        <v>277</v>
      </c>
      <c r="C27" s="478">
        <f t="shared" si="2"/>
        <v>0</v>
      </c>
      <c r="D27" s="478">
        <f t="shared" si="2"/>
        <v>0</v>
      </c>
      <c r="E27" s="478">
        <f t="shared" si="2"/>
        <v>7417</v>
      </c>
      <c r="F27" s="478">
        <f t="shared" si="2"/>
        <v>0</v>
      </c>
      <c r="G27" s="478">
        <f t="shared" si="2"/>
        <v>0</v>
      </c>
      <c r="H27" s="349">
        <f t="shared" si="1"/>
        <v>7417</v>
      </c>
      <c r="I27" s="468" t="s">
        <v>1032</v>
      </c>
      <c r="J27" s="469">
        <v>99</v>
      </c>
    </row>
    <row r="28" spans="1:10" s="437" customFormat="1" ht="22.9" customHeight="1" x14ac:dyDescent="0.2">
      <c r="A28" s="426"/>
      <c r="B28" s="427" t="s">
        <v>1467</v>
      </c>
      <c r="C28" s="428">
        <f>SUM(C29:C48)</f>
        <v>5</v>
      </c>
      <c r="D28" s="428">
        <f>SUM(D29:D48)</f>
        <v>165</v>
      </c>
      <c r="E28" s="428">
        <f>SUM(E29:E48)</f>
        <v>1704045</v>
      </c>
      <c r="F28" s="428">
        <f>SUM(F29:F48)</f>
        <v>959</v>
      </c>
      <c r="G28" s="428">
        <f>SUM(G29:G48)</f>
        <v>7726</v>
      </c>
      <c r="H28" s="429">
        <f t="shared" si="1"/>
        <v>1712900</v>
      </c>
      <c r="I28" s="430" t="s">
        <v>13</v>
      </c>
      <c r="J28" s="431"/>
    </row>
    <row r="29" spans="1:10" s="352" customFormat="1" ht="19.149999999999999" customHeight="1" x14ac:dyDescent="0.2">
      <c r="A29" s="432" t="s">
        <v>970</v>
      </c>
      <c r="B29" s="433" t="s">
        <v>248</v>
      </c>
      <c r="C29" s="434">
        <v>4</v>
      </c>
      <c r="D29" s="434">
        <v>1</v>
      </c>
      <c r="E29" s="434">
        <v>28018</v>
      </c>
      <c r="F29" s="434" t="s">
        <v>16</v>
      </c>
      <c r="G29" s="434">
        <v>36</v>
      </c>
      <c r="H29" s="423">
        <f t="shared" si="1"/>
        <v>28059</v>
      </c>
      <c r="I29" s="435" t="s">
        <v>890</v>
      </c>
      <c r="J29" s="436" t="s">
        <v>970</v>
      </c>
    </row>
    <row r="30" spans="1:10" s="352" customFormat="1" ht="19.149999999999999" customHeight="1" x14ac:dyDescent="0.2">
      <c r="A30" s="346" t="s">
        <v>981</v>
      </c>
      <c r="B30" s="347" t="s">
        <v>891</v>
      </c>
      <c r="C30" s="348" t="s">
        <v>16</v>
      </c>
      <c r="D30" s="348" t="s">
        <v>16</v>
      </c>
      <c r="E30" s="348">
        <v>30221</v>
      </c>
      <c r="F30" s="348" t="s">
        <v>16</v>
      </c>
      <c r="G30" s="348">
        <v>26</v>
      </c>
      <c r="H30" s="349">
        <f t="shared" si="1"/>
        <v>30247</v>
      </c>
      <c r="I30" s="350" t="s">
        <v>249</v>
      </c>
      <c r="J30" s="351" t="s">
        <v>981</v>
      </c>
    </row>
    <row r="31" spans="1:10" s="352" customFormat="1" ht="19.149999999999999" customHeight="1" x14ac:dyDescent="0.2">
      <c r="A31" s="432" t="s">
        <v>982</v>
      </c>
      <c r="B31" s="433" t="s">
        <v>250</v>
      </c>
      <c r="C31" s="434" t="s">
        <v>16</v>
      </c>
      <c r="D31" s="434">
        <v>4</v>
      </c>
      <c r="E31" s="434">
        <v>99894</v>
      </c>
      <c r="F31" s="434">
        <v>63</v>
      </c>
      <c r="G31" s="434">
        <v>285</v>
      </c>
      <c r="H31" s="423">
        <f t="shared" si="1"/>
        <v>100246</v>
      </c>
      <c r="I31" s="435" t="s">
        <v>251</v>
      </c>
      <c r="J31" s="436" t="s">
        <v>982</v>
      </c>
    </row>
    <row r="32" spans="1:10" s="352" customFormat="1" ht="19.149999999999999" customHeight="1" x14ac:dyDescent="0.2">
      <c r="A32" s="346" t="s">
        <v>1163</v>
      </c>
      <c r="B32" s="347" t="s">
        <v>1165</v>
      </c>
      <c r="C32" s="348">
        <v>0</v>
      </c>
      <c r="D32" s="348">
        <v>0</v>
      </c>
      <c r="E32" s="348">
        <v>10543</v>
      </c>
      <c r="F32" s="348">
        <v>0</v>
      </c>
      <c r="G32" s="348">
        <v>9</v>
      </c>
      <c r="H32" s="349">
        <f t="shared" si="1"/>
        <v>10552</v>
      </c>
      <c r="I32" s="350" t="s">
        <v>1164</v>
      </c>
      <c r="J32" s="351" t="s">
        <v>1163</v>
      </c>
    </row>
    <row r="33" spans="1:10" s="353" customFormat="1" ht="19.149999999999999" customHeight="1" x14ac:dyDescent="0.2">
      <c r="A33" s="432" t="s">
        <v>983</v>
      </c>
      <c r="B33" s="433" t="s">
        <v>254</v>
      </c>
      <c r="C33" s="434" t="s">
        <v>16</v>
      </c>
      <c r="D33" s="434">
        <v>25</v>
      </c>
      <c r="E33" s="434">
        <v>649316</v>
      </c>
      <c r="F33" s="434">
        <v>88</v>
      </c>
      <c r="G33" s="434">
        <v>2811</v>
      </c>
      <c r="H33" s="423">
        <f t="shared" si="1"/>
        <v>652240</v>
      </c>
      <c r="I33" s="435" t="s">
        <v>255</v>
      </c>
      <c r="J33" s="436" t="s">
        <v>983</v>
      </c>
    </row>
    <row r="34" spans="1:10" s="352" customFormat="1" ht="28.9" customHeight="1" x14ac:dyDescent="0.2">
      <c r="A34" s="346" t="s">
        <v>984</v>
      </c>
      <c r="B34" s="347" t="s">
        <v>1004</v>
      </c>
      <c r="C34" s="348" t="s">
        <v>16</v>
      </c>
      <c r="D34" s="348">
        <v>57</v>
      </c>
      <c r="E34" s="348">
        <v>218575</v>
      </c>
      <c r="F34" s="348">
        <v>519</v>
      </c>
      <c r="G34" s="348">
        <v>1854</v>
      </c>
      <c r="H34" s="349">
        <f t="shared" si="1"/>
        <v>221005</v>
      </c>
      <c r="I34" s="350" t="s">
        <v>1117</v>
      </c>
      <c r="J34" s="351" t="s">
        <v>984</v>
      </c>
    </row>
    <row r="35" spans="1:10" s="353" customFormat="1" ht="19.149999999999999" customHeight="1" x14ac:dyDescent="0.2">
      <c r="A35" s="432" t="s">
        <v>985</v>
      </c>
      <c r="B35" s="433" t="s">
        <v>256</v>
      </c>
      <c r="C35" s="434" t="s">
        <v>16</v>
      </c>
      <c r="D35" s="434">
        <v>10</v>
      </c>
      <c r="E35" s="434">
        <v>122092</v>
      </c>
      <c r="F35" s="434">
        <v>241</v>
      </c>
      <c r="G35" s="434">
        <v>284</v>
      </c>
      <c r="H35" s="423">
        <f t="shared" si="1"/>
        <v>122627</v>
      </c>
      <c r="I35" s="435" t="s">
        <v>257</v>
      </c>
      <c r="J35" s="436" t="s">
        <v>985</v>
      </c>
    </row>
    <row r="36" spans="1:10" s="352" customFormat="1" ht="19.149999999999999" customHeight="1" x14ac:dyDescent="0.2">
      <c r="A36" s="346" t="s">
        <v>986</v>
      </c>
      <c r="B36" s="347" t="s">
        <v>258</v>
      </c>
      <c r="C36" s="348" t="s">
        <v>16</v>
      </c>
      <c r="D36" s="348">
        <v>8</v>
      </c>
      <c r="E36" s="348">
        <v>66869</v>
      </c>
      <c r="F36" s="348" t="s">
        <v>16</v>
      </c>
      <c r="G36" s="348">
        <v>242</v>
      </c>
      <c r="H36" s="349">
        <f t="shared" si="1"/>
        <v>67119</v>
      </c>
      <c r="I36" s="350" t="s">
        <v>1029</v>
      </c>
      <c r="J36" s="351" t="s">
        <v>986</v>
      </c>
    </row>
    <row r="37" spans="1:10" s="353" customFormat="1" ht="19.149999999999999" customHeight="1" x14ac:dyDescent="0.2">
      <c r="A37" s="432" t="s">
        <v>987</v>
      </c>
      <c r="B37" s="433" t="s">
        <v>259</v>
      </c>
      <c r="C37" s="434" t="s">
        <v>16</v>
      </c>
      <c r="D37" s="434">
        <v>3</v>
      </c>
      <c r="E37" s="434">
        <v>19447</v>
      </c>
      <c r="F37" s="434" t="s">
        <v>16</v>
      </c>
      <c r="G37" s="434">
        <v>130</v>
      </c>
      <c r="H37" s="423">
        <f t="shared" si="1"/>
        <v>19580</v>
      </c>
      <c r="I37" s="435" t="s">
        <v>260</v>
      </c>
      <c r="J37" s="436" t="s">
        <v>987</v>
      </c>
    </row>
    <row r="38" spans="1:10" s="352" customFormat="1" ht="19.149999999999999" customHeight="1" x14ac:dyDescent="0.2">
      <c r="A38" s="346" t="s">
        <v>988</v>
      </c>
      <c r="B38" s="347" t="s">
        <v>261</v>
      </c>
      <c r="C38" s="348" t="s">
        <v>16</v>
      </c>
      <c r="D38" s="348">
        <v>1</v>
      </c>
      <c r="E38" s="348">
        <v>14586</v>
      </c>
      <c r="F38" s="348" t="s">
        <v>16</v>
      </c>
      <c r="G38" s="348">
        <v>70</v>
      </c>
      <c r="H38" s="349">
        <f t="shared" si="1"/>
        <v>14657</v>
      </c>
      <c r="I38" s="350" t="s">
        <v>262</v>
      </c>
      <c r="J38" s="351" t="s">
        <v>988</v>
      </c>
    </row>
    <row r="39" spans="1:10" s="353" customFormat="1" ht="19.149999999999999" customHeight="1" x14ac:dyDescent="0.2">
      <c r="A39" s="432">
        <v>68</v>
      </c>
      <c r="B39" s="433" t="s">
        <v>263</v>
      </c>
      <c r="C39" s="434" t="s">
        <v>16</v>
      </c>
      <c r="D39" s="434">
        <v>3</v>
      </c>
      <c r="E39" s="434">
        <v>16881</v>
      </c>
      <c r="F39" s="434">
        <v>22</v>
      </c>
      <c r="G39" s="434">
        <v>207</v>
      </c>
      <c r="H39" s="423">
        <f t="shared" si="1"/>
        <v>17113</v>
      </c>
      <c r="I39" s="435" t="s">
        <v>264</v>
      </c>
      <c r="J39" s="436">
        <v>68</v>
      </c>
    </row>
    <row r="40" spans="1:10" s="352" customFormat="1" ht="19.149999999999999" customHeight="1" x14ac:dyDescent="0.2">
      <c r="A40" s="346" t="s">
        <v>989</v>
      </c>
      <c r="B40" s="347" t="s">
        <v>265</v>
      </c>
      <c r="C40" s="348" t="s">
        <v>16</v>
      </c>
      <c r="D40" s="348">
        <v>6</v>
      </c>
      <c r="E40" s="348">
        <v>40372</v>
      </c>
      <c r="F40" s="348" t="s">
        <v>16</v>
      </c>
      <c r="G40" s="348">
        <v>338</v>
      </c>
      <c r="H40" s="349">
        <f t="shared" si="1"/>
        <v>40716</v>
      </c>
      <c r="I40" s="350" t="s">
        <v>266</v>
      </c>
      <c r="J40" s="351" t="s">
        <v>989</v>
      </c>
    </row>
    <row r="41" spans="1:10" s="353" customFormat="1" ht="19.149999999999999" customHeight="1" x14ac:dyDescent="0.2">
      <c r="A41" s="432" t="s">
        <v>990</v>
      </c>
      <c r="B41" s="433" t="s">
        <v>267</v>
      </c>
      <c r="C41" s="434" t="s">
        <v>16</v>
      </c>
      <c r="D41" s="434">
        <v>28</v>
      </c>
      <c r="E41" s="434">
        <v>154415</v>
      </c>
      <c r="F41" s="434">
        <v>12</v>
      </c>
      <c r="G41" s="434">
        <v>1293</v>
      </c>
      <c r="H41" s="423">
        <f t="shared" si="1"/>
        <v>155748</v>
      </c>
      <c r="I41" s="435" t="s">
        <v>268</v>
      </c>
      <c r="J41" s="436" t="s">
        <v>990</v>
      </c>
    </row>
    <row r="42" spans="1:10" s="352" customFormat="1" ht="28.9" customHeight="1" x14ac:dyDescent="0.2">
      <c r="A42" s="346">
        <v>84</v>
      </c>
      <c r="B42" s="347" t="s">
        <v>269</v>
      </c>
      <c r="C42" s="348" t="s">
        <v>16</v>
      </c>
      <c r="D42" s="348" t="s">
        <v>16</v>
      </c>
      <c r="E42" s="348">
        <v>89110</v>
      </c>
      <c r="F42" s="348" t="s">
        <v>16</v>
      </c>
      <c r="G42" s="348" t="s">
        <v>16</v>
      </c>
      <c r="H42" s="349">
        <f t="shared" si="1"/>
        <v>89110</v>
      </c>
      <c r="I42" s="350" t="s">
        <v>892</v>
      </c>
      <c r="J42" s="351">
        <v>84</v>
      </c>
    </row>
    <row r="43" spans="1:10" s="353" customFormat="1" ht="19.149999999999999" customHeight="1" x14ac:dyDescent="0.2">
      <c r="A43" s="432">
        <v>85</v>
      </c>
      <c r="B43" s="433" t="s">
        <v>270</v>
      </c>
      <c r="C43" s="434">
        <v>1</v>
      </c>
      <c r="D43" s="434">
        <v>11</v>
      </c>
      <c r="E43" s="434">
        <v>20724</v>
      </c>
      <c r="F43" s="434">
        <v>14</v>
      </c>
      <c r="G43" s="434">
        <v>15</v>
      </c>
      <c r="H43" s="423">
        <f t="shared" si="1"/>
        <v>20765</v>
      </c>
      <c r="I43" s="435" t="s">
        <v>271</v>
      </c>
      <c r="J43" s="436">
        <v>85</v>
      </c>
    </row>
    <row r="44" spans="1:10" s="352" customFormat="1" ht="19.149999999999999" customHeight="1" x14ac:dyDescent="0.2">
      <c r="A44" s="346" t="s">
        <v>991</v>
      </c>
      <c r="B44" s="347" t="s">
        <v>272</v>
      </c>
      <c r="C44" s="348" t="s">
        <v>16</v>
      </c>
      <c r="D44" s="348">
        <v>5</v>
      </c>
      <c r="E44" s="348">
        <v>31765</v>
      </c>
      <c r="F44" s="348" t="s">
        <v>16</v>
      </c>
      <c r="G44" s="348">
        <v>36</v>
      </c>
      <c r="H44" s="349">
        <f t="shared" si="1"/>
        <v>31806</v>
      </c>
      <c r="I44" s="350" t="s">
        <v>1030</v>
      </c>
      <c r="J44" s="351" t="s">
        <v>991</v>
      </c>
    </row>
    <row r="45" spans="1:10" s="353" customFormat="1" ht="19.149999999999999" customHeight="1" x14ac:dyDescent="0.2">
      <c r="A45" s="432" t="s">
        <v>992</v>
      </c>
      <c r="B45" s="433" t="s">
        <v>273</v>
      </c>
      <c r="C45" s="434" t="s">
        <v>16</v>
      </c>
      <c r="D45" s="434">
        <v>3</v>
      </c>
      <c r="E45" s="434">
        <v>9305</v>
      </c>
      <c r="F45" s="434" t="s">
        <v>16</v>
      </c>
      <c r="G45" s="434">
        <v>39</v>
      </c>
      <c r="H45" s="423">
        <f t="shared" si="1"/>
        <v>9347</v>
      </c>
      <c r="I45" s="435" t="s">
        <v>274</v>
      </c>
      <c r="J45" s="436" t="s">
        <v>992</v>
      </c>
    </row>
    <row r="46" spans="1:10" s="352" customFormat="1" ht="19.149999999999999" customHeight="1" x14ac:dyDescent="0.2">
      <c r="A46" s="346" t="s">
        <v>993</v>
      </c>
      <c r="B46" s="347" t="s">
        <v>275</v>
      </c>
      <c r="C46" s="348" t="s">
        <v>16</v>
      </c>
      <c r="D46" s="348" t="s">
        <v>16</v>
      </c>
      <c r="E46" s="348">
        <v>12291</v>
      </c>
      <c r="F46" s="348" t="s">
        <v>16</v>
      </c>
      <c r="G46" s="348">
        <v>51</v>
      </c>
      <c r="H46" s="349">
        <f t="shared" si="1"/>
        <v>12342</v>
      </c>
      <c r="I46" s="350" t="s">
        <v>276</v>
      </c>
      <c r="J46" s="351" t="s">
        <v>993</v>
      </c>
    </row>
    <row r="47" spans="1:10" s="353" customFormat="1" ht="28.9" customHeight="1" x14ac:dyDescent="0.2">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
      <c r="A48" s="346">
        <v>99</v>
      </c>
      <c r="B48" s="347" t="s">
        <v>277</v>
      </c>
      <c r="C48" s="348" t="s">
        <v>16</v>
      </c>
      <c r="D48" s="348" t="s">
        <v>16</v>
      </c>
      <c r="E48" s="348">
        <v>4497</v>
      </c>
      <c r="F48" s="348" t="s">
        <v>16</v>
      </c>
      <c r="G48" s="348" t="s">
        <v>16</v>
      </c>
      <c r="H48" s="349">
        <f t="shared" si="1"/>
        <v>4497</v>
      </c>
      <c r="I48" s="350" t="s">
        <v>1032</v>
      </c>
      <c r="J48" s="351">
        <v>99</v>
      </c>
    </row>
    <row r="49" spans="1:10" s="437" customFormat="1" ht="22.9" customHeight="1" x14ac:dyDescent="0.2">
      <c r="A49" s="426"/>
      <c r="B49" s="427" t="s">
        <v>1471</v>
      </c>
      <c r="C49" s="428">
        <f>SUM(C50:C69)</f>
        <v>45</v>
      </c>
      <c r="D49" s="428">
        <f>SUM(D50:D69)</f>
        <v>1</v>
      </c>
      <c r="E49" s="428">
        <f>SUM(E50:E69)</f>
        <v>334312</v>
      </c>
      <c r="F49" s="428">
        <f>SUM(F50:F69)</f>
        <v>0</v>
      </c>
      <c r="G49" s="428">
        <f>SUM(G50:G69)</f>
        <v>754</v>
      </c>
      <c r="H49" s="429">
        <f t="shared" si="1"/>
        <v>335112</v>
      </c>
      <c r="I49" s="430" t="s">
        <v>14</v>
      </c>
      <c r="J49" s="431"/>
    </row>
    <row r="50" spans="1:10" s="352" customFormat="1" ht="19.149999999999999" customHeight="1" x14ac:dyDescent="0.2">
      <c r="A50" s="470" t="s">
        <v>970</v>
      </c>
      <c r="B50" s="433" t="s">
        <v>248</v>
      </c>
      <c r="C50" s="434" t="s">
        <v>16</v>
      </c>
      <c r="D50" s="434" t="s">
        <v>16</v>
      </c>
      <c r="E50" s="434">
        <v>218</v>
      </c>
      <c r="F50" s="434" t="s">
        <v>16</v>
      </c>
      <c r="G50" s="434" t="s">
        <v>16</v>
      </c>
      <c r="H50" s="423">
        <f t="shared" si="1"/>
        <v>218</v>
      </c>
      <c r="I50" s="435" t="s">
        <v>890</v>
      </c>
      <c r="J50" s="436" t="s">
        <v>970</v>
      </c>
    </row>
    <row r="51" spans="1:10" s="352" customFormat="1" ht="19.149999999999999" customHeight="1" x14ac:dyDescent="0.2">
      <c r="A51" s="472" t="s">
        <v>981</v>
      </c>
      <c r="B51" s="347" t="s">
        <v>891</v>
      </c>
      <c r="C51" s="348">
        <v>1</v>
      </c>
      <c r="D51" s="348" t="s">
        <v>16</v>
      </c>
      <c r="E51" s="348">
        <v>3085</v>
      </c>
      <c r="F51" s="348" t="s">
        <v>16</v>
      </c>
      <c r="G51" s="348" t="s">
        <v>16</v>
      </c>
      <c r="H51" s="349">
        <f t="shared" si="1"/>
        <v>3086</v>
      </c>
      <c r="I51" s="350" t="s">
        <v>249</v>
      </c>
      <c r="J51" s="351" t="s">
        <v>981</v>
      </c>
    </row>
    <row r="52" spans="1:10" s="352" customFormat="1" ht="19.149999999999999" customHeight="1" x14ac:dyDescent="0.2">
      <c r="A52" s="470" t="s">
        <v>982</v>
      </c>
      <c r="B52" s="433" t="s">
        <v>250</v>
      </c>
      <c r="C52" s="434">
        <v>2</v>
      </c>
      <c r="D52" s="434" t="s">
        <v>16</v>
      </c>
      <c r="E52" s="434">
        <v>3958</v>
      </c>
      <c r="F52" s="434" t="s">
        <v>16</v>
      </c>
      <c r="G52" s="434">
        <v>2</v>
      </c>
      <c r="H52" s="423">
        <f t="shared" si="1"/>
        <v>3962</v>
      </c>
      <c r="I52" s="435" t="s">
        <v>251</v>
      </c>
      <c r="J52" s="436" t="s">
        <v>982</v>
      </c>
    </row>
    <row r="53" spans="1:10" s="352" customFormat="1" ht="19.149999999999999" customHeight="1" x14ac:dyDescent="0.2">
      <c r="A53" s="472" t="s">
        <v>1163</v>
      </c>
      <c r="B53" s="347" t="s">
        <v>1165</v>
      </c>
      <c r="C53" s="348">
        <v>0</v>
      </c>
      <c r="D53" s="348">
        <v>0</v>
      </c>
      <c r="E53" s="348">
        <v>1039</v>
      </c>
      <c r="F53" s="348">
        <v>0</v>
      </c>
      <c r="G53" s="348">
        <v>0</v>
      </c>
      <c r="H53" s="349">
        <f t="shared" si="1"/>
        <v>1039</v>
      </c>
      <c r="I53" s="350" t="s">
        <v>1164</v>
      </c>
      <c r="J53" s="351" t="s">
        <v>1163</v>
      </c>
    </row>
    <row r="54" spans="1:10" s="353" customFormat="1" ht="19.149999999999999" customHeight="1" x14ac:dyDescent="0.2">
      <c r="A54" s="470" t="s">
        <v>983</v>
      </c>
      <c r="B54" s="433" t="s">
        <v>254</v>
      </c>
      <c r="C54" s="434">
        <v>1</v>
      </c>
      <c r="D54" s="434" t="s">
        <v>16</v>
      </c>
      <c r="E54" s="434">
        <v>9853</v>
      </c>
      <c r="F54" s="434" t="s">
        <v>16</v>
      </c>
      <c r="G54" s="434">
        <v>38</v>
      </c>
      <c r="H54" s="423">
        <f t="shared" si="1"/>
        <v>9892</v>
      </c>
      <c r="I54" s="435" t="s">
        <v>255</v>
      </c>
      <c r="J54" s="436" t="s">
        <v>983</v>
      </c>
    </row>
    <row r="55" spans="1:10" s="352" customFormat="1" ht="28.9" customHeight="1" x14ac:dyDescent="0.2">
      <c r="A55" s="472" t="s">
        <v>984</v>
      </c>
      <c r="B55" s="347" t="s">
        <v>1004</v>
      </c>
      <c r="C55" s="348">
        <v>3</v>
      </c>
      <c r="D55" s="348" t="s">
        <v>16</v>
      </c>
      <c r="E55" s="348">
        <v>22264</v>
      </c>
      <c r="F55" s="348" t="s">
        <v>16</v>
      </c>
      <c r="G55" s="348">
        <v>176</v>
      </c>
      <c r="H55" s="349">
        <f t="shared" si="1"/>
        <v>22443</v>
      </c>
      <c r="I55" s="350" t="s">
        <v>1117</v>
      </c>
      <c r="J55" s="351" t="s">
        <v>984</v>
      </c>
    </row>
    <row r="56" spans="1:10" s="353" customFormat="1" ht="19.149999999999999" customHeight="1" x14ac:dyDescent="0.2">
      <c r="A56" s="470" t="s">
        <v>985</v>
      </c>
      <c r="B56" s="433" t="s">
        <v>256</v>
      </c>
      <c r="C56" s="434">
        <v>7</v>
      </c>
      <c r="D56" s="434" t="s">
        <v>16</v>
      </c>
      <c r="E56" s="434">
        <v>16225</v>
      </c>
      <c r="F56" s="434" t="s">
        <v>16</v>
      </c>
      <c r="G56" s="434">
        <v>5</v>
      </c>
      <c r="H56" s="423">
        <f t="shared" si="1"/>
        <v>16237</v>
      </c>
      <c r="I56" s="435" t="s">
        <v>257</v>
      </c>
      <c r="J56" s="436" t="s">
        <v>985</v>
      </c>
    </row>
    <row r="57" spans="1:10" s="352" customFormat="1" ht="19.149999999999999" customHeight="1" x14ac:dyDescent="0.2">
      <c r="A57" s="472" t="s">
        <v>986</v>
      </c>
      <c r="B57" s="347" t="s">
        <v>258</v>
      </c>
      <c r="C57" s="348">
        <v>1</v>
      </c>
      <c r="D57" s="348" t="s">
        <v>16</v>
      </c>
      <c r="E57" s="348">
        <v>10585</v>
      </c>
      <c r="F57" s="348" t="s">
        <v>16</v>
      </c>
      <c r="G57" s="348">
        <v>130</v>
      </c>
      <c r="H57" s="349">
        <f t="shared" si="1"/>
        <v>10716</v>
      </c>
      <c r="I57" s="350" t="s">
        <v>1029</v>
      </c>
      <c r="J57" s="351" t="s">
        <v>986</v>
      </c>
    </row>
    <row r="58" spans="1:10" s="353" customFormat="1" ht="19.149999999999999" customHeight="1" x14ac:dyDescent="0.2">
      <c r="A58" s="470" t="s">
        <v>987</v>
      </c>
      <c r="B58" s="433" t="s">
        <v>259</v>
      </c>
      <c r="C58" s="434">
        <v>1</v>
      </c>
      <c r="D58" s="434" t="s">
        <v>16</v>
      </c>
      <c r="E58" s="434">
        <v>4058</v>
      </c>
      <c r="F58" s="434" t="s">
        <v>16</v>
      </c>
      <c r="G58" s="434">
        <v>3</v>
      </c>
      <c r="H58" s="423">
        <f t="shared" si="1"/>
        <v>4062</v>
      </c>
      <c r="I58" s="435" t="s">
        <v>260</v>
      </c>
      <c r="J58" s="436" t="s">
        <v>987</v>
      </c>
    </row>
    <row r="59" spans="1:10" s="352" customFormat="1" ht="19.149999999999999" customHeight="1" x14ac:dyDescent="0.2">
      <c r="A59" s="472" t="s">
        <v>988</v>
      </c>
      <c r="B59" s="347" t="s">
        <v>261</v>
      </c>
      <c r="C59" s="348" t="s">
        <v>16</v>
      </c>
      <c r="D59" s="348" t="s">
        <v>16</v>
      </c>
      <c r="E59" s="348">
        <v>5686</v>
      </c>
      <c r="F59" s="348" t="s">
        <v>16</v>
      </c>
      <c r="G59" s="348">
        <v>7</v>
      </c>
      <c r="H59" s="349">
        <f t="shared" si="1"/>
        <v>5693</v>
      </c>
      <c r="I59" s="350" t="s">
        <v>262</v>
      </c>
      <c r="J59" s="351" t="s">
        <v>988</v>
      </c>
    </row>
    <row r="60" spans="1:10" s="353" customFormat="1" ht="19.149999999999999" customHeight="1" x14ac:dyDescent="0.2">
      <c r="A60" s="470">
        <v>68</v>
      </c>
      <c r="B60" s="433" t="s">
        <v>263</v>
      </c>
      <c r="C60" s="434" t="s">
        <v>16</v>
      </c>
      <c r="D60" s="434" t="s">
        <v>16</v>
      </c>
      <c r="E60" s="434">
        <v>1527</v>
      </c>
      <c r="F60" s="434" t="s">
        <v>16</v>
      </c>
      <c r="G60" s="434">
        <v>4</v>
      </c>
      <c r="H60" s="423">
        <f t="shared" si="1"/>
        <v>1531</v>
      </c>
      <c r="I60" s="435" t="s">
        <v>264</v>
      </c>
      <c r="J60" s="436">
        <v>68</v>
      </c>
    </row>
    <row r="61" spans="1:10" s="352" customFormat="1" ht="19.149999999999999" customHeight="1" x14ac:dyDescent="0.2">
      <c r="A61" s="472" t="s">
        <v>989</v>
      </c>
      <c r="B61" s="347" t="s">
        <v>265</v>
      </c>
      <c r="C61" s="348">
        <v>4</v>
      </c>
      <c r="D61" s="348" t="s">
        <v>16</v>
      </c>
      <c r="E61" s="348">
        <v>8919</v>
      </c>
      <c r="F61" s="348" t="s">
        <v>16</v>
      </c>
      <c r="G61" s="348">
        <v>84</v>
      </c>
      <c r="H61" s="349">
        <f t="shared" si="1"/>
        <v>9007</v>
      </c>
      <c r="I61" s="350" t="s">
        <v>266</v>
      </c>
      <c r="J61" s="351" t="s">
        <v>989</v>
      </c>
    </row>
    <row r="62" spans="1:10" s="353" customFormat="1" ht="19.149999999999999" customHeight="1" x14ac:dyDescent="0.2">
      <c r="A62" s="470" t="s">
        <v>990</v>
      </c>
      <c r="B62" s="433" t="s">
        <v>267</v>
      </c>
      <c r="C62" s="434">
        <v>8</v>
      </c>
      <c r="D62" s="434" t="s">
        <v>16</v>
      </c>
      <c r="E62" s="434">
        <v>32943</v>
      </c>
      <c r="F62" s="434" t="s">
        <v>16</v>
      </c>
      <c r="G62" s="434">
        <v>38</v>
      </c>
      <c r="H62" s="423">
        <f t="shared" si="1"/>
        <v>32989</v>
      </c>
      <c r="I62" s="435" t="s">
        <v>268</v>
      </c>
      <c r="J62" s="436" t="s">
        <v>990</v>
      </c>
    </row>
    <row r="63" spans="1:10" s="352" customFormat="1" ht="28.9" customHeight="1" x14ac:dyDescent="0.2">
      <c r="A63" s="472">
        <v>84</v>
      </c>
      <c r="B63" s="347" t="s">
        <v>269</v>
      </c>
      <c r="C63" s="348" t="s">
        <v>16</v>
      </c>
      <c r="D63" s="348" t="s">
        <v>16</v>
      </c>
      <c r="E63" s="348">
        <v>21114</v>
      </c>
      <c r="F63" s="348" t="s">
        <v>16</v>
      </c>
      <c r="G63" s="348" t="s">
        <v>16</v>
      </c>
      <c r="H63" s="349">
        <f t="shared" si="1"/>
        <v>21114</v>
      </c>
      <c r="I63" s="350" t="s">
        <v>892</v>
      </c>
      <c r="J63" s="351">
        <v>84</v>
      </c>
    </row>
    <row r="64" spans="1:10" s="353" customFormat="1" ht="19.149999999999999" customHeight="1" x14ac:dyDescent="0.2">
      <c r="A64" s="470">
        <v>85</v>
      </c>
      <c r="B64" s="433" t="s">
        <v>270</v>
      </c>
      <c r="C64" s="434">
        <v>8</v>
      </c>
      <c r="D64" s="434" t="s">
        <v>16</v>
      </c>
      <c r="E64" s="434">
        <v>36886</v>
      </c>
      <c r="F64" s="434" t="s">
        <v>16</v>
      </c>
      <c r="G64" s="434">
        <v>131</v>
      </c>
      <c r="H64" s="423">
        <f t="shared" si="1"/>
        <v>37025</v>
      </c>
      <c r="I64" s="435" t="s">
        <v>271</v>
      </c>
      <c r="J64" s="436">
        <v>85</v>
      </c>
    </row>
    <row r="65" spans="1:10" s="352" customFormat="1" ht="19.149999999999999" customHeight="1" x14ac:dyDescent="0.2">
      <c r="A65" s="472" t="s">
        <v>991</v>
      </c>
      <c r="B65" s="347" t="s">
        <v>272</v>
      </c>
      <c r="C65" s="348">
        <v>4</v>
      </c>
      <c r="D65" s="348">
        <v>1</v>
      </c>
      <c r="E65" s="348">
        <v>40987</v>
      </c>
      <c r="F65" s="348" t="s">
        <v>16</v>
      </c>
      <c r="G65" s="348">
        <v>25</v>
      </c>
      <c r="H65" s="349">
        <f t="shared" si="1"/>
        <v>41017</v>
      </c>
      <c r="I65" s="350" t="s">
        <v>1030</v>
      </c>
      <c r="J65" s="351" t="s">
        <v>991</v>
      </c>
    </row>
    <row r="66" spans="1:10" s="353" customFormat="1" ht="19.149999999999999" customHeight="1" x14ac:dyDescent="0.2">
      <c r="A66" s="470" t="s">
        <v>992</v>
      </c>
      <c r="B66" s="433" t="s">
        <v>273</v>
      </c>
      <c r="C66" s="434">
        <v>3</v>
      </c>
      <c r="D66" s="434" t="s">
        <v>16</v>
      </c>
      <c r="E66" s="434">
        <v>3722</v>
      </c>
      <c r="F66" s="434" t="s">
        <v>16</v>
      </c>
      <c r="G66" s="434">
        <v>23</v>
      </c>
      <c r="H66" s="423">
        <f t="shared" si="1"/>
        <v>3748</v>
      </c>
      <c r="I66" s="435" t="s">
        <v>274</v>
      </c>
      <c r="J66" s="436" t="s">
        <v>992</v>
      </c>
    </row>
    <row r="67" spans="1:10" s="352" customFormat="1" ht="19.149999999999999" customHeight="1" x14ac:dyDescent="0.2">
      <c r="A67" s="472" t="s">
        <v>993</v>
      </c>
      <c r="B67" s="347" t="s">
        <v>275</v>
      </c>
      <c r="C67" s="348">
        <v>2</v>
      </c>
      <c r="D67" s="348" t="s">
        <v>16</v>
      </c>
      <c r="E67" s="348">
        <v>6207</v>
      </c>
      <c r="F67" s="348" t="s">
        <v>16</v>
      </c>
      <c r="G67" s="348">
        <v>88</v>
      </c>
      <c r="H67" s="349">
        <f t="shared" si="1"/>
        <v>6297</v>
      </c>
      <c r="I67" s="350" t="s">
        <v>276</v>
      </c>
      <c r="J67" s="351" t="s">
        <v>993</v>
      </c>
    </row>
    <row r="68" spans="1:10" s="353" customFormat="1" ht="28.9" customHeight="1" x14ac:dyDescent="0.2">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
      <c r="A69" s="570">
        <v>99</v>
      </c>
      <c r="B69" s="355" t="s">
        <v>277</v>
      </c>
      <c r="C69" s="356" t="s">
        <v>16</v>
      </c>
      <c r="D69" s="356" t="s">
        <v>16</v>
      </c>
      <c r="E69" s="356">
        <v>2920</v>
      </c>
      <c r="F69" s="356" t="s">
        <v>16</v>
      </c>
      <c r="G69" s="356" t="s">
        <v>16</v>
      </c>
      <c r="H69" s="357">
        <f t="shared" si="1"/>
        <v>2920</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9" man="1"/>
    <brk id="48"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01EFC-AC53-4693-83BE-70A84D433097}">
  <sheetPr>
    <tabColor theme="5" tint="-0.499984740745262"/>
    <pageSetUpPr fitToPage="1"/>
  </sheetPr>
  <dimension ref="A1:L66"/>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2.375" style="17" customWidth="1"/>
    <col min="8" max="8" width="38.75" style="17" customWidth="1"/>
    <col min="9" max="9" width="5.625" style="17" customWidth="1"/>
    <col min="10" max="16384" width="9.125" style="17"/>
  </cols>
  <sheetData>
    <row r="1" spans="1:12" s="7" customFormat="1" ht="21" customHeight="1" x14ac:dyDescent="0.25">
      <c r="A1" s="1645" t="s">
        <v>1226</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894</v>
      </c>
    </row>
    <row r="3" spans="1:12" s="7" customFormat="1" ht="21" customHeight="1" x14ac:dyDescent="0.2">
      <c r="A3" s="1647" t="s">
        <v>1612</v>
      </c>
      <c r="B3" s="1647"/>
      <c r="C3" s="1647"/>
      <c r="D3" s="1647"/>
      <c r="E3" s="1647"/>
      <c r="F3" s="1647"/>
      <c r="G3" s="1647"/>
      <c r="H3" s="1647"/>
      <c r="I3" s="1647"/>
    </row>
    <row r="4" spans="1:12" s="12" customFormat="1" x14ac:dyDescent="0.2">
      <c r="A4" s="34" t="s">
        <v>876</v>
      </c>
      <c r="B4" s="24"/>
      <c r="C4" s="1648"/>
      <c r="D4" s="1648"/>
      <c r="E4" s="1648"/>
      <c r="F4" s="1648"/>
      <c r="G4" s="1648"/>
      <c r="I4" s="23" t="s">
        <v>877</v>
      </c>
    </row>
    <row r="5" spans="1:12" s="81" customFormat="1" ht="25.15" customHeight="1" x14ac:dyDescent="0.2">
      <c r="A5" s="1692" t="s">
        <v>980</v>
      </c>
      <c r="B5" s="1678" t="s">
        <v>1181</v>
      </c>
      <c r="C5" s="1689" t="s">
        <v>1811</v>
      </c>
      <c r="D5" s="1690"/>
      <c r="E5" s="1690"/>
      <c r="F5" s="1690"/>
      <c r="G5" s="1691"/>
      <c r="H5" s="1680" t="s">
        <v>1180</v>
      </c>
      <c r="I5" s="1682" t="s">
        <v>980</v>
      </c>
    </row>
    <row r="6" spans="1:12" s="81" customFormat="1" ht="79.900000000000006" customHeight="1" x14ac:dyDescent="0.2">
      <c r="A6" s="1693"/>
      <c r="B6" s="1679"/>
      <c r="C6" s="403" t="s">
        <v>71</v>
      </c>
      <c r="D6" s="403" t="s">
        <v>72</v>
      </c>
      <c r="E6" s="416" t="s">
        <v>78</v>
      </c>
      <c r="F6" s="407" t="s">
        <v>79</v>
      </c>
      <c r="G6" s="417" t="s">
        <v>1810</v>
      </c>
      <c r="H6" s="1681"/>
      <c r="I6" s="1683"/>
    </row>
    <row r="7" spans="1:12" s="437" customFormat="1" ht="22.9" customHeight="1" x14ac:dyDescent="0.2">
      <c r="A7" s="426"/>
      <c r="B7" s="427" t="s">
        <v>1220</v>
      </c>
      <c r="C7" s="428">
        <f>SUM(C8:C26)</f>
        <v>8</v>
      </c>
      <c r="D7" s="428">
        <f>SUM(D8:D26)</f>
        <v>110872</v>
      </c>
      <c r="E7" s="428">
        <f>SUM(E8:E26)</f>
        <v>54</v>
      </c>
      <c r="F7" s="428">
        <f>SUM(F8:F26)</f>
        <v>2556</v>
      </c>
      <c r="G7" s="429">
        <f>SUM(C7:F7)</f>
        <v>113490</v>
      </c>
      <c r="H7" s="430" t="s">
        <v>80</v>
      </c>
      <c r="I7" s="431"/>
    </row>
    <row r="8" spans="1:12" s="352" customFormat="1" ht="19.149999999999999" customHeight="1" x14ac:dyDescent="0.2">
      <c r="A8" s="470" t="s">
        <v>970</v>
      </c>
      <c r="B8" s="471" t="s">
        <v>248</v>
      </c>
      <c r="C8" s="479">
        <f t="shared" ref="C8:F26" si="0">C28+C48</f>
        <v>0</v>
      </c>
      <c r="D8" s="479">
        <f t="shared" si="0"/>
        <v>9</v>
      </c>
      <c r="E8" s="479">
        <f t="shared" si="0"/>
        <v>0</v>
      </c>
      <c r="F8" s="479">
        <f t="shared" si="0"/>
        <v>23</v>
      </c>
      <c r="G8" s="423">
        <f>SUM(C8:F8)</f>
        <v>32</v>
      </c>
      <c r="H8" s="466" t="s">
        <v>890</v>
      </c>
      <c r="I8" s="467" t="s">
        <v>970</v>
      </c>
    </row>
    <row r="9" spans="1:12" s="352" customFormat="1" ht="19.149999999999999" customHeight="1" x14ac:dyDescent="0.2">
      <c r="A9" s="472" t="s">
        <v>981</v>
      </c>
      <c r="B9" s="473" t="s">
        <v>891</v>
      </c>
      <c r="C9" s="478">
        <f t="shared" si="0"/>
        <v>0</v>
      </c>
      <c r="D9" s="478">
        <f t="shared" si="0"/>
        <v>5831</v>
      </c>
      <c r="E9" s="478">
        <f t="shared" si="0"/>
        <v>0</v>
      </c>
      <c r="F9" s="478">
        <f t="shared" si="0"/>
        <v>0</v>
      </c>
      <c r="G9" s="349">
        <f t="shared" ref="G9:G66" si="1">SUM(C9:F9)</f>
        <v>5831</v>
      </c>
      <c r="H9" s="468" t="s">
        <v>249</v>
      </c>
      <c r="I9" s="469" t="s">
        <v>981</v>
      </c>
    </row>
    <row r="10" spans="1:12" s="352" customFormat="1" ht="19.149999999999999" customHeight="1" x14ac:dyDescent="0.2">
      <c r="A10" s="470" t="s">
        <v>982</v>
      </c>
      <c r="B10" s="471" t="s">
        <v>250</v>
      </c>
      <c r="C10" s="479">
        <f t="shared" si="0"/>
        <v>0</v>
      </c>
      <c r="D10" s="479">
        <f t="shared" si="0"/>
        <v>2557</v>
      </c>
      <c r="E10" s="479">
        <f t="shared" si="0"/>
        <v>0</v>
      </c>
      <c r="F10" s="479">
        <f t="shared" si="0"/>
        <v>23</v>
      </c>
      <c r="G10" s="423">
        <f t="shared" si="1"/>
        <v>2580</v>
      </c>
      <c r="H10" s="466" t="s">
        <v>251</v>
      </c>
      <c r="I10" s="467" t="s">
        <v>982</v>
      </c>
    </row>
    <row r="11" spans="1:12" s="352" customFormat="1" ht="19.149999999999999" customHeight="1" x14ac:dyDescent="0.2">
      <c r="A11" s="472" t="s">
        <v>1163</v>
      </c>
      <c r="B11" s="473" t="s">
        <v>1165</v>
      </c>
      <c r="C11" s="478">
        <f t="shared" si="0"/>
        <v>0</v>
      </c>
      <c r="D11" s="478">
        <f t="shared" si="0"/>
        <v>1571</v>
      </c>
      <c r="E11" s="478">
        <f t="shared" si="0"/>
        <v>0</v>
      </c>
      <c r="F11" s="478">
        <f t="shared" si="0"/>
        <v>3</v>
      </c>
      <c r="G11" s="349">
        <f t="shared" si="1"/>
        <v>1574</v>
      </c>
      <c r="H11" s="468" t="s">
        <v>1164</v>
      </c>
      <c r="I11" s="469" t="s">
        <v>1163</v>
      </c>
    </row>
    <row r="12" spans="1:12" s="353" customFormat="1" ht="19.149999999999999" customHeight="1" x14ac:dyDescent="0.2">
      <c r="A12" s="470" t="s">
        <v>983</v>
      </c>
      <c r="B12" s="471" t="s">
        <v>254</v>
      </c>
      <c r="C12" s="479">
        <f t="shared" si="0"/>
        <v>1</v>
      </c>
      <c r="D12" s="479">
        <f t="shared" si="0"/>
        <v>791</v>
      </c>
      <c r="E12" s="479">
        <f t="shared" si="0"/>
        <v>0</v>
      </c>
      <c r="F12" s="479">
        <f t="shared" si="0"/>
        <v>742</v>
      </c>
      <c r="G12" s="423">
        <f t="shared" si="1"/>
        <v>1534</v>
      </c>
      <c r="H12" s="466" t="s">
        <v>255</v>
      </c>
      <c r="I12" s="467" t="s">
        <v>983</v>
      </c>
    </row>
    <row r="13" spans="1:12" s="352" customFormat="1" ht="28.9" customHeight="1" x14ac:dyDescent="0.2">
      <c r="A13" s="472" t="s">
        <v>984</v>
      </c>
      <c r="B13" s="473" t="s">
        <v>1004</v>
      </c>
      <c r="C13" s="478">
        <f t="shared" si="0"/>
        <v>4</v>
      </c>
      <c r="D13" s="478">
        <f t="shared" si="0"/>
        <v>714</v>
      </c>
      <c r="E13" s="478">
        <f t="shared" si="0"/>
        <v>32</v>
      </c>
      <c r="F13" s="478">
        <f t="shared" si="0"/>
        <v>836</v>
      </c>
      <c r="G13" s="349">
        <f t="shared" si="1"/>
        <v>1586</v>
      </c>
      <c r="H13" s="468" t="s">
        <v>1117</v>
      </c>
      <c r="I13" s="469" t="s">
        <v>984</v>
      </c>
    </row>
    <row r="14" spans="1:12" s="353" customFormat="1" ht="19.149999999999999" customHeight="1" x14ac:dyDescent="0.2">
      <c r="A14" s="470" t="s">
        <v>985</v>
      </c>
      <c r="B14" s="471" t="s">
        <v>256</v>
      </c>
      <c r="C14" s="479">
        <f t="shared" si="0"/>
        <v>0</v>
      </c>
      <c r="D14" s="479">
        <f t="shared" si="0"/>
        <v>2072</v>
      </c>
      <c r="E14" s="479">
        <f t="shared" si="0"/>
        <v>0</v>
      </c>
      <c r="F14" s="479">
        <f t="shared" si="0"/>
        <v>45</v>
      </c>
      <c r="G14" s="423">
        <f t="shared" si="1"/>
        <v>2117</v>
      </c>
      <c r="H14" s="466" t="s">
        <v>257</v>
      </c>
      <c r="I14" s="467" t="s">
        <v>985</v>
      </c>
    </row>
    <row r="15" spans="1:12" s="352" customFormat="1" ht="19.149999999999999" customHeight="1" x14ac:dyDescent="0.2">
      <c r="A15" s="472" t="s">
        <v>986</v>
      </c>
      <c r="B15" s="473" t="s">
        <v>258</v>
      </c>
      <c r="C15" s="478">
        <f t="shared" si="0"/>
        <v>0</v>
      </c>
      <c r="D15" s="478">
        <f t="shared" si="0"/>
        <v>1907</v>
      </c>
      <c r="E15" s="478">
        <f t="shared" si="0"/>
        <v>0</v>
      </c>
      <c r="F15" s="478">
        <f t="shared" si="0"/>
        <v>239</v>
      </c>
      <c r="G15" s="349">
        <f t="shared" si="1"/>
        <v>2146</v>
      </c>
      <c r="H15" s="468" t="s">
        <v>1029</v>
      </c>
      <c r="I15" s="469" t="s">
        <v>986</v>
      </c>
    </row>
    <row r="16" spans="1:12" s="353" customFormat="1" ht="19.149999999999999" customHeight="1" x14ac:dyDescent="0.2">
      <c r="A16" s="470" t="s">
        <v>987</v>
      </c>
      <c r="B16" s="471" t="s">
        <v>259</v>
      </c>
      <c r="C16" s="479">
        <f t="shared" si="0"/>
        <v>0</v>
      </c>
      <c r="D16" s="479">
        <f t="shared" si="0"/>
        <v>2928</v>
      </c>
      <c r="E16" s="479">
        <f t="shared" si="0"/>
        <v>0</v>
      </c>
      <c r="F16" s="479">
        <f t="shared" si="0"/>
        <v>15</v>
      </c>
      <c r="G16" s="423">
        <f t="shared" si="1"/>
        <v>2943</v>
      </c>
      <c r="H16" s="466" t="s">
        <v>260</v>
      </c>
      <c r="I16" s="467" t="s">
        <v>987</v>
      </c>
    </row>
    <row r="17" spans="1:9" s="352" customFormat="1" ht="19.149999999999999" customHeight="1" x14ac:dyDescent="0.2">
      <c r="A17" s="472" t="s">
        <v>988</v>
      </c>
      <c r="B17" s="473" t="s">
        <v>261</v>
      </c>
      <c r="C17" s="478">
        <f t="shared" si="0"/>
        <v>0</v>
      </c>
      <c r="D17" s="478">
        <f t="shared" si="0"/>
        <v>3874</v>
      </c>
      <c r="E17" s="478">
        <f t="shared" si="0"/>
        <v>0</v>
      </c>
      <c r="F17" s="478">
        <f t="shared" si="0"/>
        <v>65</v>
      </c>
      <c r="G17" s="349">
        <f t="shared" si="1"/>
        <v>3939</v>
      </c>
      <c r="H17" s="468" t="s">
        <v>262</v>
      </c>
      <c r="I17" s="469" t="s">
        <v>988</v>
      </c>
    </row>
    <row r="18" spans="1:9" s="353" customFormat="1" ht="19.149999999999999" customHeight="1" x14ac:dyDescent="0.2">
      <c r="A18" s="470">
        <v>68</v>
      </c>
      <c r="B18" s="471" t="s">
        <v>263</v>
      </c>
      <c r="C18" s="479">
        <f t="shared" si="0"/>
        <v>1</v>
      </c>
      <c r="D18" s="479">
        <f t="shared" si="0"/>
        <v>364</v>
      </c>
      <c r="E18" s="479">
        <f t="shared" si="0"/>
        <v>22</v>
      </c>
      <c r="F18" s="479">
        <f t="shared" si="0"/>
        <v>124</v>
      </c>
      <c r="G18" s="423">
        <f t="shared" si="1"/>
        <v>511</v>
      </c>
      <c r="H18" s="466" t="s">
        <v>264</v>
      </c>
      <c r="I18" s="467">
        <v>68</v>
      </c>
    </row>
    <row r="19" spans="1:9" s="352" customFormat="1" ht="19.149999999999999" customHeight="1" x14ac:dyDescent="0.2">
      <c r="A19" s="472" t="s">
        <v>989</v>
      </c>
      <c r="B19" s="473" t="s">
        <v>265</v>
      </c>
      <c r="C19" s="478">
        <f t="shared" si="0"/>
        <v>1</v>
      </c>
      <c r="D19" s="478">
        <f t="shared" si="0"/>
        <v>922</v>
      </c>
      <c r="E19" s="478">
        <f t="shared" si="0"/>
        <v>0</v>
      </c>
      <c r="F19" s="478">
        <f t="shared" si="0"/>
        <v>198</v>
      </c>
      <c r="G19" s="349">
        <f t="shared" si="1"/>
        <v>1121</v>
      </c>
      <c r="H19" s="468" t="s">
        <v>266</v>
      </c>
      <c r="I19" s="469" t="s">
        <v>989</v>
      </c>
    </row>
    <row r="20" spans="1:9" s="353" customFormat="1" ht="19.149999999999999" customHeight="1" x14ac:dyDescent="0.2">
      <c r="A20" s="470" t="s">
        <v>990</v>
      </c>
      <c r="B20" s="471" t="s">
        <v>267</v>
      </c>
      <c r="C20" s="479">
        <f t="shared" si="0"/>
        <v>0</v>
      </c>
      <c r="D20" s="479">
        <f t="shared" si="0"/>
        <v>3070</v>
      </c>
      <c r="E20" s="479">
        <f t="shared" si="0"/>
        <v>0</v>
      </c>
      <c r="F20" s="479">
        <f t="shared" si="0"/>
        <v>58</v>
      </c>
      <c r="G20" s="423">
        <f t="shared" si="1"/>
        <v>3128</v>
      </c>
      <c r="H20" s="466" t="s">
        <v>268</v>
      </c>
      <c r="I20" s="467" t="s">
        <v>990</v>
      </c>
    </row>
    <row r="21" spans="1:9" s="352" customFormat="1" ht="28.9" customHeight="1" x14ac:dyDescent="0.2">
      <c r="A21" s="472">
        <v>84</v>
      </c>
      <c r="B21" s="473" t="s">
        <v>269</v>
      </c>
      <c r="C21" s="478">
        <f t="shared" si="0"/>
        <v>0</v>
      </c>
      <c r="D21" s="478">
        <f t="shared" si="0"/>
        <v>60759</v>
      </c>
      <c r="E21" s="478">
        <f t="shared" si="0"/>
        <v>0</v>
      </c>
      <c r="F21" s="478">
        <f t="shared" si="0"/>
        <v>0</v>
      </c>
      <c r="G21" s="349">
        <f t="shared" si="1"/>
        <v>60759</v>
      </c>
      <c r="H21" s="468" t="s">
        <v>892</v>
      </c>
      <c r="I21" s="469">
        <v>84</v>
      </c>
    </row>
    <row r="22" spans="1:9" s="353" customFormat="1" ht="19.149999999999999" customHeight="1" x14ac:dyDescent="0.2">
      <c r="A22" s="470">
        <v>85</v>
      </c>
      <c r="B22" s="471" t="s">
        <v>270</v>
      </c>
      <c r="C22" s="479">
        <f t="shared" si="0"/>
        <v>0</v>
      </c>
      <c r="D22" s="479">
        <f t="shared" si="0"/>
        <v>13859</v>
      </c>
      <c r="E22" s="479">
        <f t="shared" si="0"/>
        <v>0</v>
      </c>
      <c r="F22" s="479">
        <f t="shared" si="0"/>
        <v>119</v>
      </c>
      <c r="G22" s="423">
        <f t="shared" si="1"/>
        <v>13978</v>
      </c>
      <c r="H22" s="466" t="s">
        <v>271</v>
      </c>
      <c r="I22" s="467">
        <v>85</v>
      </c>
    </row>
    <row r="23" spans="1:9" s="352" customFormat="1" ht="19.149999999999999" customHeight="1" x14ac:dyDescent="0.2">
      <c r="A23" s="472" t="s">
        <v>991</v>
      </c>
      <c r="B23" s="473" t="s">
        <v>272</v>
      </c>
      <c r="C23" s="478">
        <f t="shared" si="0"/>
        <v>0</v>
      </c>
      <c r="D23" s="478">
        <f t="shared" si="0"/>
        <v>7000</v>
      </c>
      <c r="E23" s="478">
        <f t="shared" si="0"/>
        <v>0</v>
      </c>
      <c r="F23" s="478">
        <f t="shared" si="0"/>
        <v>10</v>
      </c>
      <c r="G23" s="349">
        <f t="shared" si="1"/>
        <v>7010</v>
      </c>
      <c r="H23" s="468" t="s">
        <v>1030</v>
      </c>
      <c r="I23" s="469" t="s">
        <v>991</v>
      </c>
    </row>
    <row r="24" spans="1:9" s="353" customFormat="1" ht="19.149999999999999" customHeight="1" x14ac:dyDescent="0.2">
      <c r="A24" s="470" t="s">
        <v>992</v>
      </c>
      <c r="B24" s="471" t="s">
        <v>273</v>
      </c>
      <c r="C24" s="479">
        <f t="shared" si="0"/>
        <v>1</v>
      </c>
      <c r="D24" s="479">
        <f t="shared" si="0"/>
        <v>2374</v>
      </c>
      <c r="E24" s="479">
        <f t="shared" si="0"/>
        <v>0</v>
      </c>
      <c r="F24" s="479">
        <f t="shared" si="0"/>
        <v>32</v>
      </c>
      <c r="G24" s="423">
        <f t="shared" si="1"/>
        <v>2407</v>
      </c>
      <c r="H24" s="466" t="s">
        <v>274</v>
      </c>
      <c r="I24" s="467" t="s">
        <v>992</v>
      </c>
    </row>
    <row r="25" spans="1:9" s="352" customFormat="1" ht="19.149999999999999" customHeight="1" x14ac:dyDescent="0.2">
      <c r="A25" s="472" t="s">
        <v>993</v>
      </c>
      <c r="B25" s="473" t="s">
        <v>275</v>
      </c>
      <c r="C25" s="478">
        <f t="shared" si="0"/>
        <v>0</v>
      </c>
      <c r="D25" s="478">
        <f t="shared" si="0"/>
        <v>159</v>
      </c>
      <c r="E25" s="478">
        <f t="shared" si="0"/>
        <v>0</v>
      </c>
      <c r="F25" s="478">
        <f t="shared" si="0"/>
        <v>24</v>
      </c>
      <c r="G25" s="349">
        <f t="shared" si="1"/>
        <v>183</v>
      </c>
      <c r="H25" s="468" t="s">
        <v>276</v>
      </c>
      <c r="I25" s="469" t="s">
        <v>993</v>
      </c>
    </row>
    <row r="26" spans="1:9" s="352" customFormat="1" ht="28.9" customHeight="1" x14ac:dyDescent="0.2">
      <c r="A26" s="470">
        <v>99</v>
      </c>
      <c r="B26" s="471" t="s">
        <v>277</v>
      </c>
      <c r="C26" s="479">
        <f t="shared" si="0"/>
        <v>0</v>
      </c>
      <c r="D26" s="479">
        <f t="shared" si="0"/>
        <v>111</v>
      </c>
      <c r="E26" s="479">
        <f t="shared" si="0"/>
        <v>0</v>
      </c>
      <c r="F26" s="479">
        <f t="shared" si="0"/>
        <v>0</v>
      </c>
      <c r="G26" s="423">
        <f t="shared" si="1"/>
        <v>111</v>
      </c>
      <c r="H26" s="466" t="s">
        <v>1032</v>
      </c>
      <c r="I26" s="467">
        <v>99</v>
      </c>
    </row>
    <row r="27" spans="1:9" s="437" customFormat="1" ht="22.9" customHeight="1" x14ac:dyDescent="0.2">
      <c r="A27" s="426"/>
      <c r="B27" s="427" t="s">
        <v>1467</v>
      </c>
      <c r="C27" s="428">
        <f>SUM(C28:C46)</f>
        <v>8</v>
      </c>
      <c r="D27" s="428">
        <f>SUM(D28:D46)</f>
        <v>65169</v>
      </c>
      <c r="E27" s="428">
        <f>SUM(E28:E46)</f>
        <v>54</v>
      </c>
      <c r="F27" s="428">
        <f>SUM(F28:F46)</f>
        <v>2035</v>
      </c>
      <c r="G27" s="429">
        <f t="shared" si="1"/>
        <v>67266</v>
      </c>
      <c r="H27" s="430" t="s">
        <v>13</v>
      </c>
      <c r="I27" s="431"/>
    </row>
    <row r="28" spans="1:9" s="352" customFormat="1" ht="19.149999999999999" customHeight="1" x14ac:dyDescent="0.2">
      <c r="A28" s="432" t="s">
        <v>970</v>
      </c>
      <c r="B28" s="433" t="s">
        <v>248</v>
      </c>
      <c r="C28" s="434" t="s">
        <v>16</v>
      </c>
      <c r="D28" s="434">
        <v>6</v>
      </c>
      <c r="E28" s="434" t="s">
        <v>16</v>
      </c>
      <c r="F28" s="434">
        <v>23</v>
      </c>
      <c r="G28" s="423">
        <f t="shared" si="1"/>
        <v>29</v>
      </c>
      <c r="H28" s="435" t="s">
        <v>890</v>
      </c>
      <c r="I28" s="436" t="s">
        <v>970</v>
      </c>
    </row>
    <row r="29" spans="1:9" s="352" customFormat="1" ht="19.149999999999999" customHeight="1" x14ac:dyDescent="0.2">
      <c r="A29" s="346" t="s">
        <v>981</v>
      </c>
      <c r="B29" s="347" t="s">
        <v>891</v>
      </c>
      <c r="C29" s="348" t="s">
        <v>16</v>
      </c>
      <c r="D29" s="348">
        <v>4442</v>
      </c>
      <c r="E29" s="348" t="s">
        <v>16</v>
      </c>
      <c r="F29" s="348" t="s">
        <v>16</v>
      </c>
      <c r="G29" s="349">
        <f t="shared" si="1"/>
        <v>4442</v>
      </c>
      <c r="H29" s="350" t="s">
        <v>249</v>
      </c>
      <c r="I29" s="351" t="s">
        <v>981</v>
      </c>
    </row>
    <row r="30" spans="1:9" s="352" customFormat="1" ht="19.149999999999999" customHeight="1" x14ac:dyDescent="0.2">
      <c r="A30" s="432" t="s">
        <v>982</v>
      </c>
      <c r="B30" s="433" t="s">
        <v>250</v>
      </c>
      <c r="C30" s="434" t="s">
        <v>16</v>
      </c>
      <c r="D30" s="434">
        <v>2108</v>
      </c>
      <c r="E30" s="434" t="s">
        <v>16</v>
      </c>
      <c r="F30" s="434">
        <v>22</v>
      </c>
      <c r="G30" s="423">
        <f t="shared" si="1"/>
        <v>2130</v>
      </c>
      <c r="H30" s="435" t="s">
        <v>251</v>
      </c>
      <c r="I30" s="436" t="s">
        <v>982</v>
      </c>
    </row>
    <row r="31" spans="1:9" s="352" customFormat="1" ht="19.149999999999999" customHeight="1" x14ac:dyDescent="0.2">
      <c r="A31" s="346" t="s">
        <v>1163</v>
      </c>
      <c r="B31" s="347" t="s">
        <v>1165</v>
      </c>
      <c r="C31" s="348">
        <v>0</v>
      </c>
      <c r="D31" s="348">
        <v>963</v>
      </c>
      <c r="E31" s="348">
        <v>0</v>
      </c>
      <c r="F31" s="348">
        <v>3</v>
      </c>
      <c r="G31" s="349">
        <f t="shared" si="1"/>
        <v>966</v>
      </c>
      <c r="H31" s="350" t="s">
        <v>1164</v>
      </c>
      <c r="I31" s="351" t="s">
        <v>1163</v>
      </c>
    </row>
    <row r="32" spans="1:9" s="353" customFormat="1" ht="19.149999999999999" customHeight="1" x14ac:dyDescent="0.2">
      <c r="A32" s="432" t="s">
        <v>983</v>
      </c>
      <c r="B32" s="433" t="s">
        <v>254</v>
      </c>
      <c r="C32" s="434">
        <v>1</v>
      </c>
      <c r="D32" s="434">
        <v>169</v>
      </c>
      <c r="E32" s="434" t="s">
        <v>16</v>
      </c>
      <c r="F32" s="434">
        <v>704</v>
      </c>
      <c r="G32" s="423">
        <f t="shared" si="1"/>
        <v>874</v>
      </c>
      <c r="H32" s="435" t="s">
        <v>255</v>
      </c>
      <c r="I32" s="436" t="s">
        <v>983</v>
      </c>
    </row>
    <row r="33" spans="1:9" s="352" customFormat="1" ht="28.9" customHeight="1" x14ac:dyDescent="0.2">
      <c r="A33" s="346" t="s">
        <v>984</v>
      </c>
      <c r="B33" s="347" t="s">
        <v>1004</v>
      </c>
      <c r="C33" s="348">
        <v>4</v>
      </c>
      <c r="D33" s="348">
        <v>381</v>
      </c>
      <c r="E33" s="348">
        <v>32</v>
      </c>
      <c r="F33" s="348">
        <v>748</v>
      </c>
      <c r="G33" s="349">
        <f t="shared" si="1"/>
        <v>1165</v>
      </c>
      <c r="H33" s="350" t="s">
        <v>1117</v>
      </c>
      <c r="I33" s="351" t="s">
        <v>984</v>
      </c>
    </row>
    <row r="34" spans="1:9" s="353" customFormat="1" ht="19.149999999999999" customHeight="1" x14ac:dyDescent="0.2">
      <c r="A34" s="432" t="s">
        <v>985</v>
      </c>
      <c r="B34" s="433" t="s">
        <v>256</v>
      </c>
      <c r="C34" s="434" t="s">
        <v>16</v>
      </c>
      <c r="D34" s="434">
        <v>1455</v>
      </c>
      <c r="E34" s="434" t="s">
        <v>16</v>
      </c>
      <c r="F34" s="434">
        <v>44</v>
      </c>
      <c r="G34" s="423">
        <f t="shared" si="1"/>
        <v>1499</v>
      </c>
      <c r="H34" s="435" t="s">
        <v>257</v>
      </c>
      <c r="I34" s="436" t="s">
        <v>985</v>
      </c>
    </row>
    <row r="35" spans="1:9" s="352" customFormat="1" ht="19.149999999999999" customHeight="1" x14ac:dyDescent="0.2">
      <c r="A35" s="346" t="s">
        <v>986</v>
      </c>
      <c r="B35" s="347" t="s">
        <v>258</v>
      </c>
      <c r="C35" s="348" t="s">
        <v>16</v>
      </c>
      <c r="D35" s="348">
        <v>1074</v>
      </c>
      <c r="E35" s="348" t="s">
        <v>16</v>
      </c>
      <c r="F35" s="348">
        <v>128</v>
      </c>
      <c r="G35" s="349">
        <f t="shared" si="1"/>
        <v>1202</v>
      </c>
      <c r="H35" s="350" t="s">
        <v>1029</v>
      </c>
      <c r="I35" s="351" t="s">
        <v>986</v>
      </c>
    </row>
    <row r="36" spans="1:9" s="353" customFormat="1" ht="19.149999999999999" customHeight="1" x14ac:dyDescent="0.2">
      <c r="A36" s="432" t="s">
        <v>987</v>
      </c>
      <c r="B36" s="433" t="s">
        <v>259</v>
      </c>
      <c r="C36" s="434" t="s">
        <v>16</v>
      </c>
      <c r="D36" s="434">
        <v>1819</v>
      </c>
      <c r="E36" s="434" t="s">
        <v>16</v>
      </c>
      <c r="F36" s="434">
        <v>13</v>
      </c>
      <c r="G36" s="423">
        <f t="shared" si="1"/>
        <v>1832</v>
      </c>
      <c r="H36" s="435" t="s">
        <v>260</v>
      </c>
      <c r="I36" s="436" t="s">
        <v>987</v>
      </c>
    </row>
    <row r="37" spans="1:9" s="352" customFormat="1" ht="19.149999999999999" customHeight="1" x14ac:dyDescent="0.2">
      <c r="A37" s="346" t="s">
        <v>988</v>
      </c>
      <c r="B37" s="347" t="s">
        <v>261</v>
      </c>
      <c r="C37" s="348" t="s">
        <v>16</v>
      </c>
      <c r="D37" s="348">
        <v>1734</v>
      </c>
      <c r="E37" s="348" t="s">
        <v>16</v>
      </c>
      <c r="F37" s="348">
        <v>58</v>
      </c>
      <c r="G37" s="349">
        <f t="shared" si="1"/>
        <v>1792</v>
      </c>
      <c r="H37" s="350" t="s">
        <v>262</v>
      </c>
      <c r="I37" s="351" t="s">
        <v>988</v>
      </c>
    </row>
    <row r="38" spans="1:9" s="353" customFormat="1" ht="19.149999999999999" customHeight="1" x14ac:dyDescent="0.2">
      <c r="A38" s="432">
        <v>68</v>
      </c>
      <c r="B38" s="433" t="s">
        <v>263</v>
      </c>
      <c r="C38" s="434">
        <v>1</v>
      </c>
      <c r="D38" s="434">
        <v>187</v>
      </c>
      <c r="E38" s="434">
        <v>22</v>
      </c>
      <c r="F38" s="434">
        <v>120</v>
      </c>
      <c r="G38" s="423">
        <f t="shared" si="1"/>
        <v>330</v>
      </c>
      <c r="H38" s="435" t="s">
        <v>264</v>
      </c>
      <c r="I38" s="436">
        <v>68</v>
      </c>
    </row>
    <row r="39" spans="1:9" s="352" customFormat="1" ht="19.149999999999999" customHeight="1" x14ac:dyDescent="0.2">
      <c r="A39" s="346" t="s">
        <v>989</v>
      </c>
      <c r="B39" s="347" t="s">
        <v>265</v>
      </c>
      <c r="C39" s="348">
        <v>1</v>
      </c>
      <c r="D39" s="348">
        <v>534</v>
      </c>
      <c r="E39" s="348" t="s">
        <v>16</v>
      </c>
      <c r="F39" s="348">
        <v>118</v>
      </c>
      <c r="G39" s="349">
        <f t="shared" si="1"/>
        <v>653</v>
      </c>
      <c r="H39" s="350" t="s">
        <v>266</v>
      </c>
      <c r="I39" s="351" t="s">
        <v>989</v>
      </c>
    </row>
    <row r="40" spans="1:9" s="353" customFormat="1" ht="19.149999999999999" customHeight="1" x14ac:dyDescent="0.2">
      <c r="A40" s="432" t="s">
        <v>990</v>
      </c>
      <c r="B40" s="433" t="s">
        <v>267</v>
      </c>
      <c r="C40" s="434" t="s">
        <v>16</v>
      </c>
      <c r="D40" s="434">
        <v>725</v>
      </c>
      <c r="E40" s="434" t="s">
        <v>16</v>
      </c>
      <c r="F40" s="434">
        <v>20</v>
      </c>
      <c r="G40" s="423">
        <f t="shared" si="1"/>
        <v>745</v>
      </c>
      <c r="H40" s="435" t="s">
        <v>268</v>
      </c>
      <c r="I40" s="436" t="s">
        <v>990</v>
      </c>
    </row>
    <row r="41" spans="1:9" s="352" customFormat="1" ht="28.9" customHeight="1" x14ac:dyDescent="0.2">
      <c r="A41" s="346">
        <v>84</v>
      </c>
      <c r="B41" s="347" t="s">
        <v>269</v>
      </c>
      <c r="C41" s="348" t="s">
        <v>16</v>
      </c>
      <c r="D41" s="348">
        <v>43732</v>
      </c>
      <c r="E41" s="348" t="s">
        <v>16</v>
      </c>
      <c r="F41" s="348" t="s">
        <v>16</v>
      </c>
      <c r="G41" s="349">
        <f t="shared" si="1"/>
        <v>43732</v>
      </c>
      <c r="H41" s="350" t="s">
        <v>892</v>
      </c>
      <c r="I41" s="351">
        <v>84</v>
      </c>
    </row>
    <row r="42" spans="1:9" s="353" customFormat="1" ht="19.149999999999999" customHeight="1" x14ac:dyDescent="0.2">
      <c r="A42" s="432">
        <v>85</v>
      </c>
      <c r="B42" s="433" t="s">
        <v>270</v>
      </c>
      <c r="C42" s="434" t="s">
        <v>16</v>
      </c>
      <c r="D42" s="434">
        <v>1982</v>
      </c>
      <c r="E42" s="434" t="s">
        <v>16</v>
      </c>
      <c r="F42" s="434">
        <v>4</v>
      </c>
      <c r="G42" s="423">
        <f t="shared" si="1"/>
        <v>1986</v>
      </c>
      <c r="H42" s="435" t="s">
        <v>271</v>
      </c>
      <c r="I42" s="436">
        <v>85</v>
      </c>
    </row>
    <row r="43" spans="1:9" s="352" customFormat="1" ht="19.149999999999999" customHeight="1" x14ac:dyDescent="0.2">
      <c r="A43" s="346" t="s">
        <v>991</v>
      </c>
      <c r="B43" s="347" t="s">
        <v>272</v>
      </c>
      <c r="C43" s="348" t="s">
        <v>16</v>
      </c>
      <c r="D43" s="348">
        <v>2064</v>
      </c>
      <c r="E43" s="348" t="s">
        <v>16</v>
      </c>
      <c r="F43" s="348">
        <v>1</v>
      </c>
      <c r="G43" s="349">
        <f t="shared" si="1"/>
        <v>2065</v>
      </c>
      <c r="H43" s="350" t="s">
        <v>1245</v>
      </c>
      <c r="I43" s="351" t="s">
        <v>991</v>
      </c>
    </row>
    <row r="44" spans="1:9" s="353" customFormat="1" ht="19.149999999999999" customHeight="1" x14ac:dyDescent="0.2">
      <c r="A44" s="432" t="s">
        <v>992</v>
      </c>
      <c r="B44" s="433" t="s">
        <v>273</v>
      </c>
      <c r="C44" s="434">
        <v>1</v>
      </c>
      <c r="D44" s="434">
        <v>1621</v>
      </c>
      <c r="E44" s="434" t="s">
        <v>16</v>
      </c>
      <c r="F44" s="434">
        <v>17</v>
      </c>
      <c r="G44" s="423">
        <f t="shared" si="1"/>
        <v>1639</v>
      </c>
      <c r="H44" s="435" t="s">
        <v>274</v>
      </c>
      <c r="I44" s="436" t="s">
        <v>992</v>
      </c>
    </row>
    <row r="45" spans="1:9" s="352" customFormat="1" ht="19.149999999999999" customHeight="1" x14ac:dyDescent="0.2">
      <c r="A45" s="346" t="s">
        <v>993</v>
      </c>
      <c r="B45" s="347" t="s">
        <v>275</v>
      </c>
      <c r="C45" s="348" t="s">
        <v>16</v>
      </c>
      <c r="D45" s="348">
        <v>80</v>
      </c>
      <c r="E45" s="348" t="s">
        <v>16</v>
      </c>
      <c r="F45" s="348">
        <v>12</v>
      </c>
      <c r="G45" s="349">
        <f t="shared" si="1"/>
        <v>92</v>
      </c>
      <c r="H45" s="350" t="s">
        <v>276</v>
      </c>
      <c r="I45" s="351" t="s">
        <v>993</v>
      </c>
    </row>
    <row r="46" spans="1:9" s="352" customFormat="1" ht="28.9" customHeight="1" x14ac:dyDescent="0.2">
      <c r="A46" s="432" t="s">
        <v>1033</v>
      </c>
      <c r="B46" s="433" t="s">
        <v>269</v>
      </c>
      <c r="C46" s="434" t="s">
        <v>16</v>
      </c>
      <c r="D46" s="434">
        <v>93</v>
      </c>
      <c r="E46" s="434" t="s">
        <v>16</v>
      </c>
      <c r="F46" s="434" t="s">
        <v>16</v>
      </c>
      <c r="G46" s="423">
        <f t="shared" si="1"/>
        <v>93</v>
      </c>
      <c r="H46" s="435" t="s">
        <v>1032</v>
      </c>
      <c r="I46" s="436">
        <v>99</v>
      </c>
    </row>
    <row r="47" spans="1:9" s="437" customFormat="1" ht="22.9" customHeight="1" x14ac:dyDescent="0.2">
      <c r="A47" s="426"/>
      <c r="B47" s="427" t="s">
        <v>1471</v>
      </c>
      <c r="C47" s="428">
        <f>SUM(C48:C66)</f>
        <v>0</v>
      </c>
      <c r="D47" s="428">
        <f>SUM(D48:D66)</f>
        <v>45703</v>
      </c>
      <c r="E47" s="428">
        <f>SUM(E48:E66)</f>
        <v>0</v>
      </c>
      <c r="F47" s="428">
        <f>SUM(F48:F66)</f>
        <v>521</v>
      </c>
      <c r="G47" s="429">
        <f t="shared" si="1"/>
        <v>46224</v>
      </c>
      <c r="H47" s="430" t="s">
        <v>14</v>
      </c>
      <c r="I47" s="431"/>
    </row>
    <row r="48" spans="1:9" s="352" customFormat="1" ht="19.149999999999999" customHeight="1" x14ac:dyDescent="0.2">
      <c r="A48" s="470" t="s">
        <v>970</v>
      </c>
      <c r="B48" s="433" t="s">
        <v>248</v>
      </c>
      <c r="C48" s="434" t="s">
        <v>16</v>
      </c>
      <c r="D48" s="434">
        <v>3</v>
      </c>
      <c r="E48" s="434" t="s">
        <v>16</v>
      </c>
      <c r="F48" s="434" t="s">
        <v>16</v>
      </c>
      <c r="G48" s="423">
        <f t="shared" si="1"/>
        <v>3</v>
      </c>
      <c r="H48" s="435" t="s">
        <v>890</v>
      </c>
      <c r="I48" s="436" t="s">
        <v>970</v>
      </c>
    </row>
    <row r="49" spans="1:9" s="352" customFormat="1" ht="19.149999999999999" customHeight="1" x14ac:dyDescent="0.2">
      <c r="A49" s="472" t="s">
        <v>981</v>
      </c>
      <c r="B49" s="347" t="s">
        <v>891</v>
      </c>
      <c r="C49" s="348" t="s">
        <v>16</v>
      </c>
      <c r="D49" s="348">
        <v>1389</v>
      </c>
      <c r="E49" s="348" t="s">
        <v>16</v>
      </c>
      <c r="F49" s="348" t="s">
        <v>16</v>
      </c>
      <c r="G49" s="349">
        <f t="shared" si="1"/>
        <v>1389</v>
      </c>
      <c r="H49" s="350" t="s">
        <v>249</v>
      </c>
      <c r="I49" s="351" t="s">
        <v>981</v>
      </c>
    </row>
    <row r="50" spans="1:9" s="352" customFormat="1" ht="19.149999999999999" customHeight="1" x14ac:dyDescent="0.2">
      <c r="A50" s="470" t="s">
        <v>982</v>
      </c>
      <c r="B50" s="433" t="s">
        <v>250</v>
      </c>
      <c r="C50" s="434" t="s">
        <v>16</v>
      </c>
      <c r="D50" s="434">
        <v>449</v>
      </c>
      <c r="E50" s="434" t="s">
        <v>16</v>
      </c>
      <c r="F50" s="434">
        <v>1</v>
      </c>
      <c r="G50" s="423">
        <f t="shared" si="1"/>
        <v>450</v>
      </c>
      <c r="H50" s="435" t="s">
        <v>251</v>
      </c>
      <c r="I50" s="436" t="s">
        <v>982</v>
      </c>
    </row>
    <row r="51" spans="1:9" s="352" customFormat="1" ht="19.149999999999999" customHeight="1" x14ac:dyDescent="0.2">
      <c r="A51" s="472" t="s">
        <v>1163</v>
      </c>
      <c r="B51" s="347" t="s">
        <v>1165</v>
      </c>
      <c r="C51" s="348">
        <v>0</v>
      </c>
      <c r="D51" s="348">
        <v>608</v>
      </c>
      <c r="E51" s="348">
        <v>0</v>
      </c>
      <c r="F51" s="348">
        <v>0</v>
      </c>
      <c r="G51" s="349">
        <f t="shared" si="1"/>
        <v>608</v>
      </c>
      <c r="H51" s="350" t="s">
        <v>1164</v>
      </c>
      <c r="I51" s="351" t="s">
        <v>1163</v>
      </c>
    </row>
    <row r="52" spans="1:9" s="353" customFormat="1" ht="19.149999999999999" customHeight="1" x14ac:dyDescent="0.2">
      <c r="A52" s="470" t="s">
        <v>983</v>
      </c>
      <c r="B52" s="433" t="s">
        <v>254</v>
      </c>
      <c r="C52" s="434" t="s">
        <v>16</v>
      </c>
      <c r="D52" s="434">
        <v>622</v>
      </c>
      <c r="E52" s="434" t="s">
        <v>16</v>
      </c>
      <c r="F52" s="434">
        <v>38</v>
      </c>
      <c r="G52" s="423">
        <f t="shared" si="1"/>
        <v>660</v>
      </c>
      <c r="H52" s="435" t="s">
        <v>255</v>
      </c>
      <c r="I52" s="436" t="s">
        <v>983</v>
      </c>
    </row>
    <row r="53" spans="1:9" s="352" customFormat="1" ht="28.9" customHeight="1" x14ac:dyDescent="0.2">
      <c r="A53" s="472" t="s">
        <v>984</v>
      </c>
      <c r="B53" s="347" t="s">
        <v>1004</v>
      </c>
      <c r="C53" s="348" t="s">
        <v>16</v>
      </c>
      <c r="D53" s="348">
        <v>333</v>
      </c>
      <c r="E53" s="348" t="s">
        <v>16</v>
      </c>
      <c r="F53" s="348">
        <v>88</v>
      </c>
      <c r="G53" s="349">
        <f t="shared" si="1"/>
        <v>421</v>
      </c>
      <c r="H53" s="350" t="s">
        <v>1117</v>
      </c>
      <c r="I53" s="351" t="s">
        <v>984</v>
      </c>
    </row>
    <row r="54" spans="1:9" s="353" customFormat="1" ht="19.149999999999999" customHeight="1" x14ac:dyDescent="0.2">
      <c r="A54" s="470" t="s">
        <v>985</v>
      </c>
      <c r="B54" s="433" t="s">
        <v>256</v>
      </c>
      <c r="C54" s="434" t="s">
        <v>16</v>
      </c>
      <c r="D54" s="434">
        <v>617</v>
      </c>
      <c r="E54" s="434" t="s">
        <v>16</v>
      </c>
      <c r="F54" s="434">
        <v>1</v>
      </c>
      <c r="G54" s="423">
        <f t="shared" si="1"/>
        <v>618</v>
      </c>
      <c r="H54" s="435" t="s">
        <v>257</v>
      </c>
      <c r="I54" s="436" t="s">
        <v>985</v>
      </c>
    </row>
    <row r="55" spans="1:9" s="352" customFormat="1" ht="19.149999999999999" customHeight="1" x14ac:dyDescent="0.2">
      <c r="A55" s="472" t="s">
        <v>986</v>
      </c>
      <c r="B55" s="347" t="s">
        <v>258</v>
      </c>
      <c r="C55" s="348" t="s">
        <v>16</v>
      </c>
      <c r="D55" s="348">
        <v>833</v>
      </c>
      <c r="E55" s="348" t="s">
        <v>16</v>
      </c>
      <c r="F55" s="348">
        <v>111</v>
      </c>
      <c r="G55" s="349">
        <f t="shared" si="1"/>
        <v>944</v>
      </c>
      <c r="H55" s="350" t="s">
        <v>1029</v>
      </c>
      <c r="I55" s="351" t="s">
        <v>986</v>
      </c>
    </row>
    <row r="56" spans="1:9" s="353" customFormat="1" ht="19.149999999999999" customHeight="1" x14ac:dyDescent="0.2">
      <c r="A56" s="470" t="s">
        <v>987</v>
      </c>
      <c r="B56" s="433" t="s">
        <v>259</v>
      </c>
      <c r="C56" s="434" t="s">
        <v>16</v>
      </c>
      <c r="D56" s="434">
        <v>1109</v>
      </c>
      <c r="E56" s="434" t="s">
        <v>16</v>
      </c>
      <c r="F56" s="434">
        <v>2</v>
      </c>
      <c r="G56" s="423">
        <f t="shared" si="1"/>
        <v>1111</v>
      </c>
      <c r="H56" s="435" t="s">
        <v>260</v>
      </c>
      <c r="I56" s="436" t="s">
        <v>987</v>
      </c>
    </row>
    <row r="57" spans="1:9" s="352" customFormat="1" ht="19.149999999999999" customHeight="1" x14ac:dyDescent="0.2">
      <c r="A57" s="472" t="s">
        <v>988</v>
      </c>
      <c r="B57" s="347" t="s">
        <v>261</v>
      </c>
      <c r="C57" s="348" t="s">
        <v>16</v>
      </c>
      <c r="D57" s="348">
        <v>2140</v>
      </c>
      <c r="E57" s="348" t="s">
        <v>16</v>
      </c>
      <c r="F57" s="348">
        <v>7</v>
      </c>
      <c r="G57" s="349">
        <f t="shared" si="1"/>
        <v>2147</v>
      </c>
      <c r="H57" s="350" t="s">
        <v>262</v>
      </c>
      <c r="I57" s="351" t="s">
        <v>988</v>
      </c>
    </row>
    <row r="58" spans="1:9" s="353" customFormat="1" ht="19.149999999999999" customHeight="1" x14ac:dyDescent="0.2">
      <c r="A58" s="470">
        <v>68</v>
      </c>
      <c r="B58" s="433" t="s">
        <v>263</v>
      </c>
      <c r="C58" s="434" t="s">
        <v>16</v>
      </c>
      <c r="D58" s="434">
        <v>177</v>
      </c>
      <c r="E58" s="434" t="s">
        <v>16</v>
      </c>
      <c r="F58" s="434">
        <v>4</v>
      </c>
      <c r="G58" s="423">
        <f t="shared" si="1"/>
        <v>181</v>
      </c>
      <c r="H58" s="435" t="s">
        <v>264</v>
      </c>
      <c r="I58" s="436">
        <v>68</v>
      </c>
    </row>
    <row r="59" spans="1:9" s="352" customFormat="1" ht="19.149999999999999" customHeight="1" x14ac:dyDescent="0.2">
      <c r="A59" s="472" t="s">
        <v>989</v>
      </c>
      <c r="B59" s="347" t="s">
        <v>265</v>
      </c>
      <c r="C59" s="348" t="s">
        <v>16</v>
      </c>
      <c r="D59" s="348">
        <v>388</v>
      </c>
      <c r="E59" s="348" t="s">
        <v>16</v>
      </c>
      <c r="F59" s="348">
        <v>80</v>
      </c>
      <c r="G59" s="349">
        <f t="shared" si="1"/>
        <v>468</v>
      </c>
      <c r="H59" s="350" t="s">
        <v>266</v>
      </c>
      <c r="I59" s="351" t="s">
        <v>989</v>
      </c>
    </row>
    <row r="60" spans="1:9" s="353" customFormat="1" ht="19.149999999999999" customHeight="1" x14ac:dyDescent="0.2">
      <c r="A60" s="470" t="s">
        <v>990</v>
      </c>
      <c r="B60" s="433" t="s">
        <v>267</v>
      </c>
      <c r="C60" s="434" t="s">
        <v>16</v>
      </c>
      <c r="D60" s="434">
        <v>2345</v>
      </c>
      <c r="E60" s="434" t="s">
        <v>16</v>
      </c>
      <c r="F60" s="434">
        <v>38</v>
      </c>
      <c r="G60" s="423">
        <f t="shared" si="1"/>
        <v>2383</v>
      </c>
      <c r="H60" s="435" t="s">
        <v>268</v>
      </c>
      <c r="I60" s="436" t="s">
        <v>990</v>
      </c>
    </row>
    <row r="61" spans="1:9" s="352" customFormat="1" ht="28.9" customHeight="1" x14ac:dyDescent="0.2">
      <c r="A61" s="472">
        <v>84</v>
      </c>
      <c r="B61" s="347" t="s">
        <v>269</v>
      </c>
      <c r="C61" s="348" t="s">
        <v>16</v>
      </c>
      <c r="D61" s="348">
        <v>17027</v>
      </c>
      <c r="E61" s="348" t="s">
        <v>16</v>
      </c>
      <c r="F61" s="348" t="s">
        <v>16</v>
      </c>
      <c r="G61" s="349">
        <f t="shared" si="1"/>
        <v>17027</v>
      </c>
      <c r="H61" s="350" t="s">
        <v>892</v>
      </c>
      <c r="I61" s="351">
        <v>84</v>
      </c>
    </row>
    <row r="62" spans="1:9" s="353" customFormat="1" ht="19.149999999999999" customHeight="1" x14ac:dyDescent="0.2">
      <c r="A62" s="470">
        <v>85</v>
      </c>
      <c r="B62" s="433" t="s">
        <v>270</v>
      </c>
      <c r="C62" s="434" t="s">
        <v>16</v>
      </c>
      <c r="D62" s="434">
        <v>11877</v>
      </c>
      <c r="E62" s="434" t="s">
        <v>16</v>
      </c>
      <c r="F62" s="434">
        <v>115</v>
      </c>
      <c r="G62" s="423">
        <f t="shared" si="1"/>
        <v>11992</v>
      </c>
      <c r="H62" s="435" t="s">
        <v>271</v>
      </c>
      <c r="I62" s="436">
        <v>85</v>
      </c>
    </row>
    <row r="63" spans="1:9" s="352" customFormat="1" ht="19.149999999999999" customHeight="1" x14ac:dyDescent="0.2">
      <c r="A63" s="472" t="s">
        <v>991</v>
      </c>
      <c r="B63" s="347" t="s">
        <v>272</v>
      </c>
      <c r="C63" s="348" t="s">
        <v>16</v>
      </c>
      <c r="D63" s="348">
        <v>4936</v>
      </c>
      <c r="E63" s="348" t="s">
        <v>16</v>
      </c>
      <c r="F63" s="348">
        <v>9</v>
      </c>
      <c r="G63" s="349">
        <f t="shared" si="1"/>
        <v>4945</v>
      </c>
      <c r="H63" s="350" t="s">
        <v>1245</v>
      </c>
      <c r="I63" s="351" t="s">
        <v>991</v>
      </c>
    </row>
    <row r="64" spans="1:9" s="353" customFormat="1" ht="19.149999999999999" customHeight="1" x14ac:dyDescent="0.2">
      <c r="A64" s="470" t="s">
        <v>992</v>
      </c>
      <c r="B64" s="433" t="s">
        <v>273</v>
      </c>
      <c r="C64" s="434" t="s">
        <v>16</v>
      </c>
      <c r="D64" s="434">
        <v>753</v>
      </c>
      <c r="E64" s="434" t="s">
        <v>16</v>
      </c>
      <c r="F64" s="434">
        <v>15</v>
      </c>
      <c r="G64" s="423">
        <f t="shared" si="1"/>
        <v>768</v>
      </c>
      <c r="H64" s="435" t="s">
        <v>274</v>
      </c>
      <c r="I64" s="436" t="s">
        <v>992</v>
      </c>
    </row>
    <row r="65" spans="1:9" s="352" customFormat="1" ht="19.149999999999999" customHeight="1" x14ac:dyDescent="0.2">
      <c r="A65" s="472" t="s">
        <v>993</v>
      </c>
      <c r="B65" s="347" t="s">
        <v>275</v>
      </c>
      <c r="C65" s="348" t="s">
        <v>16</v>
      </c>
      <c r="D65" s="348">
        <v>79</v>
      </c>
      <c r="E65" s="348" t="s">
        <v>16</v>
      </c>
      <c r="F65" s="348">
        <v>12</v>
      </c>
      <c r="G65" s="349">
        <f t="shared" si="1"/>
        <v>91</v>
      </c>
      <c r="H65" s="350" t="s">
        <v>276</v>
      </c>
      <c r="I65" s="351" t="s">
        <v>993</v>
      </c>
    </row>
    <row r="66" spans="1:9" s="352" customFormat="1" ht="28.9" customHeight="1" x14ac:dyDescent="0.2">
      <c r="A66" s="571">
        <v>99</v>
      </c>
      <c r="B66" s="439" t="s">
        <v>277</v>
      </c>
      <c r="C66" s="440" t="s">
        <v>16</v>
      </c>
      <c r="D66" s="440">
        <v>18</v>
      </c>
      <c r="E66" s="440" t="s">
        <v>16</v>
      </c>
      <c r="F66" s="440" t="s">
        <v>16</v>
      </c>
      <c r="G66" s="441">
        <f t="shared" si="1"/>
        <v>18</v>
      </c>
      <c r="H66" s="442" t="s">
        <v>1032</v>
      </c>
      <c r="I66" s="443">
        <v>99</v>
      </c>
    </row>
  </sheetData>
  <mergeCells count="9">
    <mergeCell ref="A1:I1"/>
    <mergeCell ref="A2:I2"/>
    <mergeCell ref="A3:I3"/>
    <mergeCell ref="A5:A6"/>
    <mergeCell ref="B5:B6"/>
    <mergeCell ref="H5:H6"/>
    <mergeCell ref="I5:I6"/>
    <mergeCell ref="C5:G5"/>
    <mergeCell ref="C4:G4"/>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6" max="8" man="1"/>
    <brk id="46"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4725-17D4-4DA2-B360-5096948AD062}">
  <sheetPr>
    <tabColor theme="5" tint="-0.499984740745262"/>
    <pageSetUpPr fitToPage="1"/>
  </sheetPr>
  <dimension ref="A1:M69"/>
  <sheetViews>
    <sheetView view="pageBreakPreview" zoomScale="60" zoomScaleNormal="100" workbookViewId="0">
      <selection activeCell="A90" sqref="A90"/>
    </sheetView>
  </sheetViews>
  <sheetFormatPr defaultColWidth="9.125" defaultRowHeight="12.75" x14ac:dyDescent="0.2"/>
  <cols>
    <col min="1" max="1" width="5.625" style="17" customWidth="1"/>
    <col min="2" max="2" width="38.75" style="17" customWidth="1"/>
    <col min="3" max="7" width="10.375" style="17" customWidth="1"/>
    <col min="8" max="8" width="10.75" style="17" customWidth="1"/>
    <col min="9" max="9" width="38.75" style="17" customWidth="1"/>
    <col min="10" max="10" width="5.625" style="17" customWidth="1"/>
    <col min="11" max="16384" width="9.125" style="17"/>
  </cols>
  <sheetData>
    <row r="1" spans="1:13" s="7" customFormat="1" ht="21" customHeight="1" x14ac:dyDescent="0.25">
      <c r="A1" s="1645" t="s">
        <v>1232</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896</v>
      </c>
    </row>
    <row r="3" spans="1:13" s="7" customFormat="1" ht="21" customHeight="1" x14ac:dyDescent="0.2">
      <c r="A3" s="1647" t="s">
        <v>1613</v>
      </c>
      <c r="B3" s="1647"/>
      <c r="C3" s="1647"/>
      <c r="D3" s="1647"/>
      <c r="E3" s="1647"/>
      <c r="F3" s="1647"/>
      <c r="G3" s="1647"/>
      <c r="H3" s="1647"/>
      <c r="I3" s="1647"/>
      <c r="J3" s="1647"/>
    </row>
    <row r="4" spans="1:13" s="12" customFormat="1" x14ac:dyDescent="0.2">
      <c r="A4" s="34" t="s">
        <v>878</v>
      </c>
      <c r="B4" s="24"/>
      <c r="C4" s="1648"/>
      <c r="D4" s="1648"/>
      <c r="E4" s="1648"/>
      <c r="F4" s="1648"/>
      <c r="G4" s="1648"/>
      <c r="H4" s="1648"/>
      <c r="J4" s="23" t="s">
        <v>1843</v>
      </c>
    </row>
    <row r="5" spans="1:13" s="81" customFormat="1" ht="25.15" customHeight="1" x14ac:dyDescent="0.2">
      <c r="A5" s="1692" t="s">
        <v>980</v>
      </c>
      <c r="B5" s="1678" t="s">
        <v>1181</v>
      </c>
      <c r="C5" s="1686" t="s">
        <v>1809</v>
      </c>
      <c r="D5" s="1686"/>
      <c r="E5" s="1686"/>
      <c r="F5" s="1686"/>
      <c r="G5" s="1686"/>
      <c r="H5" s="1686"/>
      <c r="I5" s="1680" t="s">
        <v>1180</v>
      </c>
      <c r="J5" s="1682" t="s">
        <v>980</v>
      </c>
    </row>
    <row r="6" spans="1:13" s="81" customFormat="1" ht="79.900000000000006" customHeight="1" x14ac:dyDescent="0.2">
      <c r="A6" s="1693"/>
      <c r="B6" s="1679"/>
      <c r="C6" s="403" t="s">
        <v>882</v>
      </c>
      <c r="D6" s="403" t="s">
        <v>71</v>
      </c>
      <c r="E6" s="403" t="s">
        <v>72</v>
      </c>
      <c r="F6" s="416" t="s">
        <v>78</v>
      </c>
      <c r="G6" s="407" t="s">
        <v>79</v>
      </c>
      <c r="H6" s="417" t="s">
        <v>1810</v>
      </c>
      <c r="I6" s="1681"/>
      <c r="J6" s="1683"/>
    </row>
    <row r="7" spans="1:13" s="437" customFormat="1" ht="22.9" customHeight="1" x14ac:dyDescent="0.2">
      <c r="A7" s="426"/>
      <c r="B7" s="427" t="s">
        <v>1220</v>
      </c>
      <c r="C7" s="428">
        <f>SUM(C8:C27)</f>
        <v>50</v>
      </c>
      <c r="D7" s="428">
        <f>SUM(D8:D27)</f>
        <v>158</v>
      </c>
      <c r="E7" s="428">
        <f>SUM(E8:E27)</f>
        <v>1927485</v>
      </c>
      <c r="F7" s="428">
        <f>SUM(F8:F27)</f>
        <v>905</v>
      </c>
      <c r="G7" s="428">
        <f>SUM(G8:G27)</f>
        <v>5924</v>
      </c>
      <c r="H7" s="429">
        <f>SUM(C7:G7)</f>
        <v>1934522</v>
      </c>
      <c r="I7" s="430" t="s">
        <v>80</v>
      </c>
      <c r="J7" s="431"/>
    </row>
    <row r="8" spans="1:13" s="352" customFormat="1" ht="19.149999999999999" customHeight="1" x14ac:dyDescent="0.2">
      <c r="A8" s="470" t="s">
        <v>970</v>
      </c>
      <c r="B8" s="471" t="s">
        <v>248</v>
      </c>
      <c r="C8" s="479">
        <f t="shared" ref="C8:G17" si="0">C29+C50</f>
        <v>4</v>
      </c>
      <c r="D8" s="479">
        <f t="shared" si="0"/>
        <v>1</v>
      </c>
      <c r="E8" s="479">
        <f t="shared" si="0"/>
        <v>28227</v>
      </c>
      <c r="F8" s="479">
        <f t="shared" si="0"/>
        <v>0</v>
      </c>
      <c r="G8" s="479">
        <f t="shared" si="0"/>
        <v>13</v>
      </c>
      <c r="H8" s="423">
        <f>SUM(C8:G8)</f>
        <v>28245</v>
      </c>
      <c r="I8" s="466" t="s">
        <v>890</v>
      </c>
      <c r="J8" s="467" t="s">
        <v>970</v>
      </c>
    </row>
    <row r="9" spans="1:13" s="352" customFormat="1" ht="19.149999999999999" customHeight="1" x14ac:dyDescent="0.2">
      <c r="A9" s="472" t="s">
        <v>981</v>
      </c>
      <c r="B9" s="473" t="s">
        <v>891</v>
      </c>
      <c r="C9" s="478">
        <f t="shared" si="0"/>
        <v>1</v>
      </c>
      <c r="D9" s="478">
        <f t="shared" si="0"/>
        <v>0</v>
      </c>
      <c r="E9" s="478">
        <f t="shared" si="0"/>
        <v>27475</v>
      </c>
      <c r="F9" s="478">
        <f t="shared" si="0"/>
        <v>0</v>
      </c>
      <c r="G9" s="478">
        <f t="shared" si="0"/>
        <v>26</v>
      </c>
      <c r="H9" s="349">
        <f t="shared" ref="H9:H69" si="1">SUM(C9:G9)</f>
        <v>27502</v>
      </c>
      <c r="I9" s="468" t="s">
        <v>249</v>
      </c>
      <c r="J9" s="469" t="s">
        <v>981</v>
      </c>
    </row>
    <row r="10" spans="1:13" s="352" customFormat="1" ht="19.149999999999999" customHeight="1" x14ac:dyDescent="0.2">
      <c r="A10" s="470" t="s">
        <v>982</v>
      </c>
      <c r="B10" s="471" t="s">
        <v>250</v>
      </c>
      <c r="C10" s="479">
        <f t="shared" si="0"/>
        <v>2</v>
      </c>
      <c r="D10" s="479">
        <f t="shared" si="0"/>
        <v>4</v>
      </c>
      <c r="E10" s="479">
        <f t="shared" si="0"/>
        <v>101295</v>
      </c>
      <c r="F10" s="479">
        <f t="shared" si="0"/>
        <v>63</v>
      </c>
      <c r="G10" s="479">
        <f t="shared" si="0"/>
        <v>264</v>
      </c>
      <c r="H10" s="423">
        <f t="shared" si="1"/>
        <v>101628</v>
      </c>
      <c r="I10" s="466" t="s">
        <v>251</v>
      </c>
      <c r="J10" s="467" t="s">
        <v>982</v>
      </c>
    </row>
    <row r="11" spans="1:13" s="352" customFormat="1" ht="19.149999999999999" customHeight="1" x14ac:dyDescent="0.2">
      <c r="A11" s="472" t="s">
        <v>1163</v>
      </c>
      <c r="B11" s="473" t="s">
        <v>1165</v>
      </c>
      <c r="C11" s="478">
        <f t="shared" si="0"/>
        <v>0</v>
      </c>
      <c r="D11" s="478">
        <f t="shared" si="0"/>
        <v>0</v>
      </c>
      <c r="E11" s="478">
        <f t="shared" si="0"/>
        <v>10011</v>
      </c>
      <c r="F11" s="478">
        <f t="shared" si="0"/>
        <v>0</v>
      </c>
      <c r="G11" s="478">
        <f t="shared" si="0"/>
        <v>6</v>
      </c>
      <c r="H11" s="349">
        <f t="shared" si="1"/>
        <v>10017</v>
      </c>
      <c r="I11" s="468" t="s">
        <v>1164</v>
      </c>
      <c r="J11" s="469" t="s">
        <v>1163</v>
      </c>
    </row>
    <row r="12" spans="1:13" s="353" customFormat="1" ht="19.149999999999999" customHeight="1" x14ac:dyDescent="0.2">
      <c r="A12" s="470" t="s">
        <v>983</v>
      </c>
      <c r="B12" s="471" t="s">
        <v>254</v>
      </c>
      <c r="C12" s="479">
        <f t="shared" si="0"/>
        <v>1</v>
      </c>
      <c r="D12" s="479">
        <f t="shared" si="0"/>
        <v>24</v>
      </c>
      <c r="E12" s="479">
        <f t="shared" si="0"/>
        <v>658378</v>
      </c>
      <c r="F12" s="479">
        <f t="shared" si="0"/>
        <v>88</v>
      </c>
      <c r="G12" s="479">
        <f t="shared" si="0"/>
        <v>2107</v>
      </c>
      <c r="H12" s="423">
        <f t="shared" si="1"/>
        <v>660598</v>
      </c>
      <c r="I12" s="466" t="s">
        <v>255</v>
      </c>
      <c r="J12" s="467" t="s">
        <v>983</v>
      </c>
    </row>
    <row r="13" spans="1:13" s="352" customFormat="1" ht="28.9" customHeight="1" x14ac:dyDescent="0.2">
      <c r="A13" s="472" t="s">
        <v>984</v>
      </c>
      <c r="B13" s="473" t="s">
        <v>1004</v>
      </c>
      <c r="C13" s="478">
        <f t="shared" si="0"/>
        <v>3</v>
      </c>
      <c r="D13" s="478">
        <f t="shared" si="0"/>
        <v>53</v>
      </c>
      <c r="E13" s="478">
        <f t="shared" si="0"/>
        <v>240125</v>
      </c>
      <c r="F13" s="478">
        <f t="shared" si="0"/>
        <v>487</v>
      </c>
      <c r="G13" s="478">
        <f t="shared" si="0"/>
        <v>1194</v>
      </c>
      <c r="H13" s="349">
        <f t="shared" si="1"/>
        <v>241862</v>
      </c>
      <c r="I13" s="468" t="s">
        <v>1117</v>
      </c>
      <c r="J13" s="469" t="s">
        <v>984</v>
      </c>
    </row>
    <row r="14" spans="1:13" s="353" customFormat="1" ht="19.149999999999999" customHeight="1" x14ac:dyDescent="0.2">
      <c r="A14" s="470" t="s">
        <v>985</v>
      </c>
      <c r="B14" s="471" t="s">
        <v>256</v>
      </c>
      <c r="C14" s="479">
        <f t="shared" si="0"/>
        <v>7</v>
      </c>
      <c r="D14" s="479">
        <f t="shared" si="0"/>
        <v>10</v>
      </c>
      <c r="E14" s="479">
        <f t="shared" si="0"/>
        <v>136245</v>
      </c>
      <c r="F14" s="479">
        <f t="shared" si="0"/>
        <v>241</v>
      </c>
      <c r="G14" s="479">
        <f t="shared" si="0"/>
        <v>244</v>
      </c>
      <c r="H14" s="423">
        <f t="shared" si="1"/>
        <v>136747</v>
      </c>
      <c r="I14" s="466" t="s">
        <v>257</v>
      </c>
      <c r="J14" s="467" t="s">
        <v>985</v>
      </c>
    </row>
    <row r="15" spans="1:13" s="352" customFormat="1" ht="19.149999999999999" customHeight="1" x14ac:dyDescent="0.2">
      <c r="A15" s="472" t="s">
        <v>986</v>
      </c>
      <c r="B15" s="473" t="s">
        <v>258</v>
      </c>
      <c r="C15" s="478">
        <f t="shared" si="0"/>
        <v>1</v>
      </c>
      <c r="D15" s="478">
        <f t="shared" si="0"/>
        <v>8</v>
      </c>
      <c r="E15" s="478">
        <f t="shared" si="0"/>
        <v>75547</v>
      </c>
      <c r="F15" s="478">
        <f t="shared" si="0"/>
        <v>0</v>
      </c>
      <c r="G15" s="478">
        <f t="shared" si="0"/>
        <v>133</v>
      </c>
      <c r="H15" s="349">
        <f t="shared" si="1"/>
        <v>75689</v>
      </c>
      <c r="I15" s="468" t="s">
        <v>1029</v>
      </c>
      <c r="J15" s="469" t="s">
        <v>986</v>
      </c>
    </row>
    <row r="16" spans="1:13" s="353" customFormat="1" ht="19.149999999999999" customHeight="1" x14ac:dyDescent="0.2">
      <c r="A16" s="470" t="s">
        <v>987</v>
      </c>
      <c r="B16" s="471" t="s">
        <v>259</v>
      </c>
      <c r="C16" s="479">
        <f t="shared" si="0"/>
        <v>1</v>
      </c>
      <c r="D16" s="479">
        <f t="shared" si="0"/>
        <v>3</v>
      </c>
      <c r="E16" s="479">
        <f t="shared" si="0"/>
        <v>20577</v>
      </c>
      <c r="F16" s="479">
        <f t="shared" si="0"/>
        <v>0</v>
      </c>
      <c r="G16" s="479">
        <f t="shared" si="0"/>
        <v>118</v>
      </c>
      <c r="H16" s="423">
        <f t="shared" si="1"/>
        <v>20699</v>
      </c>
      <c r="I16" s="466" t="s">
        <v>260</v>
      </c>
      <c r="J16" s="467" t="s">
        <v>987</v>
      </c>
    </row>
    <row r="17" spans="1:10" s="352" customFormat="1" ht="19.149999999999999" customHeight="1" x14ac:dyDescent="0.2">
      <c r="A17" s="472" t="s">
        <v>988</v>
      </c>
      <c r="B17" s="473" t="s">
        <v>261</v>
      </c>
      <c r="C17" s="478">
        <f t="shared" si="0"/>
        <v>0</v>
      </c>
      <c r="D17" s="478">
        <f t="shared" si="0"/>
        <v>1</v>
      </c>
      <c r="E17" s="478">
        <f t="shared" si="0"/>
        <v>16398</v>
      </c>
      <c r="F17" s="478">
        <f t="shared" si="0"/>
        <v>0</v>
      </c>
      <c r="G17" s="478">
        <f t="shared" si="0"/>
        <v>12</v>
      </c>
      <c r="H17" s="349">
        <f t="shared" si="1"/>
        <v>16411</v>
      </c>
      <c r="I17" s="468" t="s">
        <v>262</v>
      </c>
      <c r="J17" s="469" t="s">
        <v>988</v>
      </c>
    </row>
    <row r="18" spans="1:10" s="353" customFormat="1" ht="19.149999999999999" customHeight="1" x14ac:dyDescent="0.2">
      <c r="A18" s="470">
        <v>68</v>
      </c>
      <c r="B18" s="471" t="s">
        <v>263</v>
      </c>
      <c r="C18" s="479">
        <f t="shared" ref="C18:G27" si="2">C39+C60</f>
        <v>0</v>
      </c>
      <c r="D18" s="479">
        <f t="shared" si="2"/>
        <v>2</v>
      </c>
      <c r="E18" s="479">
        <f t="shared" si="2"/>
        <v>18044</v>
      </c>
      <c r="F18" s="479">
        <f t="shared" si="2"/>
        <v>0</v>
      </c>
      <c r="G18" s="479">
        <f t="shared" si="2"/>
        <v>87</v>
      </c>
      <c r="H18" s="423">
        <f t="shared" si="1"/>
        <v>18133</v>
      </c>
      <c r="I18" s="466" t="s">
        <v>264</v>
      </c>
      <c r="J18" s="467">
        <v>68</v>
      </c>
    </row>
    <row r="19" spans="1:10" s="352" customFormat="1" ht="19.149999999999999" customHeight="1" x14ac:dyDescent="0.2">
      <c r="A19" s="472" t="s">
        <v>989</v>
      </c>
      <c r="B19" s="473" t="s">
        <v>265</v>
      </c>
      <c r="C19" s="478">
        <f t="shared" si="2"/>
        <v>4</v>
      </c>
      <c r="D19" s="478">
        <f t="shared" si="2"/>
        <v>5</v>
      </c>
      <c r="E19" s="478">
        <f t="shared" si="2"/>
        <v>48369</v>
      </c>
      <c r="F19" s="478">
        <f t="shared" si="2"/>
        <v>0</v>
      </c>
      <c r="G19" s="478">
        <f t="shared" si="2"/>
        <v>224</v>
      </c>
      <c r="H19" s="349">
        <f t="shared" si="1"/>
        <v>48602</v>
      </c>
      <c r="I19" s="468" t="s">
        <v>266</v>
      </c>
      <c r="J19" s="469" t="s">
        <v>989</v>
      </c>
    </row>
    <row r="20" spans="1:10" s="353" customFormat="1" ht="19.149999999999999" customHeight="1" x14ac:dyDescent="0.2">
      <c r="A20" s="470" t="s">
        <v>990</v>
      </c>
      <c r="B20" s="471" t="s">
        <v>267</v>
      </c>
      <c r="C20" s="479">
        <f t="shared" si="2"/>
        <v>8</v>
      </c>
      <c r="D20" s="479">
        <f t="shared" si="2"/>
        <v>28</v>
      </c>
      <c r="E20" s="479">
        <f t="shared" si="2"/>
        <v>184288</v>
      </c>
      <c r="F20" s="479">
        <f t="shared" si="2"/>
        <v>12</v>
      </c>
      <c r="G20" s="479">
        <f t="shared" si="2"/>
        <v>1273</v>
      </c>
      <c r="H20" s="423">
        <f t="shared" si="1"/>
        <v>185609</v>
      </c>
      <c r="I20" s="466" t="s">
        <v>268</v>
      </c>
      <c r="J20" s="467" t="s">
        <v>990</v>
      </c>
    </row>
    <row r="21" spans="1:10" s="352" customFormat="1" ht="28.9" customHeight="1" x14ac:dyDescent="0.2">
      <c r="A21" s="472">
        <v>84</v>
      </c>
      <c r="B21" s="473" t="s">
        <v>269</v>
      </c>
      <c r="C21" s="478">
        <f t="shared" si="2"/>
        <v>0</v>
      </c>
      <c r="D21" s="478">
        <f t="shared" si="2"/>
        <v>0</v>
      </c>
      <c r="E21" s="478">
        <f t="shared" si="2"/>
        <v>49465</v>
      </c>
      <c r="F21" s="478">
        <f t="shared" si="2"/>
        <v>0</v>
      </c>
      <c r="G21" s="478">
        <f t="shared" si="2"/>
        <v>0</v>
      </c>
      <c r="H21" s="349">
        <f t="shared" si="1"/>
        <v>49465</v>
      </c>
      <c r="I21" s="468" t="s">
        <v>892</v>
      </c>
      <c r="J21" s="469">
        <v>84</v>
      </c>
    </row>
    <row r="22" spans="1:10" s="353" customFormat="1" ht="19.149999999999999" customHeight="1" x14ac:dyDescent="0.2">
      <c r="A22" s="470">
        <v>85</v>
      </c>
      <c r="B22" s="471" t="s">
        <v>270</v>
      </c>
      <c r="C22" s="479">
        <f t="shared" si="2"/>
        <v>9</v>
      </c>
      <c r="D22" s="479">
        <f t="shared" si="2"/>
        <v>11</v>
      </c>
      <c r="E22" s="479">
        <f t="shared" si="2"/>
        <v>43751</v>
      </c>
      <c r="F22" s="479">
        <f t="shared" si="2"/>
        <v>14</v>
      </c>
      <c r="G22" s="479">
        <f t="shared" si="2"/>
        <v>27</v>
      </c>
      <c r="H22" s="423">
        <f t="shared" si="1"/>
        <v>43812</v>
      </c>
      <c r="I22" s="466" t="s">
        <v>271</v>
      </c>
      <c r="J22" s="467">
        <v>85</v>
      </c>
    </row>
    <row r="23" spans="1:10" s="352" customFormat="1" ht="19.149999999999999" customHeight="1" x14ac:dyDescent="0.2">
      <c r="A23" s="472" t="s">
        <v>991</v>
      </c>
      <c r="B23" s="473" t="s">
        <v>272</v>
      </c>
      <c r="C23" s="478">
        <f t="shared" si="2"/>
        <v>4</v>
      </c>
      <c r="D23" s="478">
        <f t="shared" si="2"/>
        <v>6</v>
      </c>
      <c r="E23" s="478">
        <f t="shared" si="2"/>
        <v>65752</v>
      </c>
      <c r="F23" s="478">
        <f t="shared" si="2"/>
        <v>0</v>
      </c>
      <c r="G23" s="478">
        <f t="shared" si="2"/>
        <v>51</v>
      </c>
      <c r="H23" s="349">
        <f t="shared" si="1"/>
        <v>65813</v>
      </c>
      <c r="I23" s="468" t="s">
        <v>1030</v>
      </c>
      <c r="J23" s="469" t="s">
        <v>991</v>
      </c>
    </row>
    <row r="24" spans="1:10" s="353" customFormat="1" ht="19.149999999999999" customHeight="1" x14ac:dyDescent="0.2">
      <c r="A24" s="470" t="s">
        <v>992</v>
      </c>
      <c r="B24" s="471" t="s">
        <v>273</v>
      </c>
      <c r="C24" s="479">
        <f t="shared" si="2"/>
        <v>3</v>
      </c>
      <c r="D24" s="479">
        <f t="shared" si="2"/>
        <v>2</v>
      </c>
      <c r="E24" s="479">
        <f t="shared" si="2"/>
        <v>10653</v>
      </c>
      <c r="F24" s="479">
        <f t="shared" si="2"/>
        <v>0</v>
      </c>
      <c r="G24" s="479">
        <f t="shared" si="2"/>
        <v>30</v>
      </c>
      <c r="H24" s="423">
        <f t="shared" si="1"/>
        <v>10688</v>
      </c>
      <c r="I24" s="466" t="s">
        <v>274</v>
      </c>
      <c r="J24" s="467" t="s">
        <v>992</v>
      </c>
    </row>
    <row r="25" spans="1:10" s="352" customFormat="1" ht="19.149999999999999" customHeight="1" x14ac:dyDescent="0.2">
      <c r="A25" s="472" t="s">
        <v>993</v>
      </c>
      <c r="B25" s="473" t="s">
        <v>275</v>
      </c>
      <c r="C25" s="478">
        <f t="shared" si="2"/>
        <v>2</v>
      </c>
      <c r="D25" s="478">
        <f t="shared" si="2"/>
        <v>0</v>
      </c>
      <c r="E25" s="478">
        <f t="shared" si="2"/>
        <v>18339</v>
      </c>
      <c r="F25" s="478">
        <f t="shared" si="2"/>
        <v>0</v>
      </c>
      <c r="G25" s="478">
        <f t="shared" si="2"/>
        <v>115</v>
      </c>
      <c r="H25" s="349">
        <f t="shared" si="1"/>
        <v>18456</v>
      </c>
      <c r="I25" s="468" t="s">
        <v>276</v>
      </c>
      <c r="J25" s="469" t="s">
        <v>993</v>
      </c>
    </row>
    <row r="26" spans="1:10" s="353" customFormat="1" ht="28.9" customHeight="1" x14ac:dyDescent="0.2">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
      <c r="A27" s="472">
        <v>99</v>
      </c>
      <c r="B27" s="473" t="s">
        <v>277</v>
      </c>
      <c r="C27" s="478">
        <f t="shared" si="2"/>
        <v>0</v>
      </c>
      <c r="D27" s="478">
        <f t="shared" si="2"/>
        <v>0</v>
      </c>
      <c r="E27" s="478">
        <f t="shared" si="2"/>
        <v>7306</v>
      </c>
      <c r="F27" s="478">
        <f t="shared" si="2"/>
        <v>0</v>
      </c>
      <c r="G27" s="478">
        <f t="shared" si="2"/>
        <v>0</v>
      </c>
      <c r="H27" s="349">
        <f t="shared" si="1"/>
        <v>7306</v>
      </c>
      <c r="I27" s="468" t="s">
        <v>1032</v>
      </c>
      <c r="J27" s="469">
        <v>99</v>
      </c>
    </row>
    <row r="28" spans="1:10" s="437" customFormat="1" ht="22.9" customHeight="1" x14ac:dyDescent="0.2">
      <c r="A28" s="426"/>
      <c r="B28" s="427" t="s">
        <v>1467</v>
      </c>
      <c r="C28" s="428">
        <f>SUM(C29:C48)</f>
        <v>5</v>
      </c>
      <c r="D28" s="428">
        <f>SUM(D29:D48)</f>
        <v>157</v>
      </c>
      <c r="E28" s="428">
        <f>SUM(E29:E48)</f>
        <v>1638876</v>
      </c>
      <c r="F28" s="428">
        <f>SUM(F29:F48)</f>
        <v>905</v>
      </c>
      <c r="G28" s="428">
        <f>SUM(G29:G48)</f>
        <v>5691</v>
      </c>
      <c r="H28" s="429">
        <f t="shared" si="1"/>
        <v>1645634</v>
      </c>
      <c r="I28" s="430" t="s">
        <v>13</v>
      </c>
      <c r="J28" s="431"/>
    </row>
    <row r="29" spans="1:10" s="352" customFormat="1" ht="19.149999999999999" customHeight="1" x14ac:dyDescent="0.2">
      <c r="A29" s="432" t="s">
        <v>970</v>
      </c>
      <c r="B29" s="433" t="s">
        <v>248</v>
      </c>
      <c r="C29" s="434">
        <v>4</v>
      </c>
      <c r="D29" s="434">
        <v>1</v>
      </c>
      <c r="E29" s="434">
        <v>28012</v>
      </c>
      <c r="F29" s="434" t="s">
        <v>16</v>
      </c>
      <c r="G29" s="434">
        <v>13</v>
      </c>
      <c r="H29" s="423">
        <f t="shared" si="1"/>
        <v>28030</v>
      </c>
      <c r="I29" s="435" t="s">
        <v>890</v>
      </c>
      <c r="J29" s="436" t="s">
        <v>970</v>
      </c>
    </row>
    <row r="30" spans="1:10" s="352" customFormat="1" ht="19.149999999999999" customHeight="1" x14ac:dyDescent="0.2">
      <c r="A30" s="346" t="s">
        <v>981</v>
      </c>
      <c r="B30" s="347" t="s">
        <v>891</v>
      </c>
      <c r="C30" s="348" t="s">
        <v>16</v>
      </c>
      <c r="D30" s="348" t="s">
        <v>16</v>
      </c>
      <c r="E30" s="348">
        <v>25779</v>
      </c>
      <c r="F30" s="348" t="s">
        <v>16</v>
      </c>
      <c r="G30" s="348">
        <v>26</v>
      </c>
      <c r="H30" s="349">
        <f t="shared" si="1"/>
        <v>25805</v>
      </c>
      <c r="I30" s="350" t="s">
        <v>249</v>
      </c>
      <c r="J30" s="351" t="s">
        <v>981</v>
      </c>
    </row>
    <row r="31" spans="1:10" s="352" customFormat="1" ht="19.149999999999999" customHeight="1" x14ac:dyDescent="0.2">
      <c r="A31" s="432" t="s">
        <v>982</v>
      </c>
      <c r="B31" s="433" t="s">
        <v>250</v>
      </c>
      <c r="C31" s="434" t="s">
        <v>16</v>
      </c>
      <c r="D31" s="434">
        <v>4</v>
      </c>
      <c r="E31" s="434">
        <v>97786</v>
      </c>
      <c r="F31" s="434">
        <v>63</v>
      </c>
      <c r="G31" s="434">
        <v>263</v>
      </c>
      <c r="H31" s="423">
        <f t="shared" si="1"/>
        <v>98116</v>
      </c>
      <c r="I31" s="435" t="s">
        <v>251</v>
      </c>
      <c r="J31" s="436" t="s">
        <v>982</v>
      </c>
    </row>
    <row r="32" spans="1:10" s="352" customFormat="1" ht="19.149999999999999" customHeight="1" x14ac:dyDescent="0.2">
      <c r="A32" s="346" t="s">
        <v>1163</v>
      </c>
      <c r="B32" s="347" t="s">
        <v>1165</v>
      </c>
      <c r="C32" s="348">
        <v>0</v>
      </c>
      <c r="D32" s="348">
        <v>0</v>
      </c>
      <c r="E32" s="348">
        <v>9580</v>
      </c>
      <c r="F32" s="348">
        <v>0</v>
      </c>
      <c r="G32" s="348">
        <v>6</v>
      </c>
      <c r="H32" s="349">
        <f t="shared" si="1"/>
        <v>9586</v>
      </c>
      <c r="I32" s="350" t="s">
        <v>1164</v>
      </c>
      <c r="J32" s="351" t="s">
        <v>1163</v>
      </c>
    </row>
    <row r="33" spans="1:10" s="353" customFormat="1" ht="19.149999999999999" customHeight="1" x14ac:dyDescent="0.2">
      <c r="A33" s="432" t="s">
        <v>983</v>
      </c>
      <c r="B33" s="433" t="s">
        <v>254</v>
      </c>
      <c r="C33" s="434" t="s">
        <v>16</v>
      </c>
      <c r="D33" s="434">
        <v>24</v>
      </c>
      <c r="E33" s="434">
        <v>649147</v>
      </c>
      <c r="F33" s="434">
        <v>88</v>
      </c>
      <c r="G33" s="434">
        <v>2107</v>
      </c>
      <c r="H33" s="423">
        <f t="shared" si="1"/>
        <v>651366</v>
      </c>
      <c r="I33" s="435" t="s">
        <v>255</v>
      </c>
      <c r="J33" s="436" t="s">
        <v>983</v>
      </c>
    </row>
    <row r="34" spans="1:10" s="352" customFormat="1" ht="28.9" customHeight="1" x14ac:dyDescent="0.2">
      <c r="A34" s="346" t="s">
        <v>984</v>
      </c>
      <c r="B34" s="347" t="s">
        <v>1004</v>
      </c>
      <c r="C34" s="348" t="s">
        <v>16</v>
      </c>
      <c r="D34" s="348">
        <v>53</v>
      </c>
      <c r="E34" s="348">
        <v>218194</v>
      </c>
      <c r="F34" s="348">
        <v>487</v>
      </c>
      <c r="G34" s="348">
        <v>1106</v>
      </c>
      <c r="H34" s="349">
        <f t="shared" si="1"/>
        <v>219840</v>
      </c>
      <c r="I34" s="350" t="s">
        <v>1117</v>
      </c>
      <c r="J34" s="351" t="s">
        <v>984</v>
      </c>
    </row>
    <row r="35" spans="1:10" s="353" customFormat="1" ht="19.149999999999999" customHeight="1" x14ac:dyDescent="0.2">
      <c r="A35" s="432" t="s">
        <v>985</v>
      </c>
      <c r="B35" s="433" t="s">
        <v>256</v>
      </c>
      <c r="C35" s="434" t="s">
        <v>16</v>
      </c>
      <c r="D35" s="434">
        <v>10</v>
      </c>
      <c r="E35" s="434">
        <v>120637</v>
      </c>
      <c r="F35" s="434">
        <v>241</v>
      </c>
      <c r="G35" s="434">
        <v>240</v>
      </c>
      <c r="H35" s="423">
        <f t="shared" si="1"/>
        <v>121128</v>
      </c>
      <c r="I35" s="435" t="s">
        <v>257</v>
      </c>
      <c r="J35" s="436" t="s">
        <v>985</v>
      </c>
    </row>
    <row r="36" spans="1:10" s="352" customFormat="1" ht="19.149999999999999" customHeight="1" x14ac:dyDescent="0.2">
      <c r="A36" s="346" t="s">
        <v>986</v>
      </c>
      <c r="B36" s="347" t="s">
        <v>258</v>
      </c>
      <c r="C36" s="348" t="s">
        <v>16</v>
      </c>
      <c r="D36" s="348">
        <v>8</v>
      </c>
      <c r="E36" s="348">
        <v>65795</v>
      </c>
      <c r="F36" s="348" t="s">
        <v>16</v>
      </c>
      <c r="G36" s="348">
        <v>114</v>
      </c>
      <c r="H36" s="349">
        <f t="shared" si="1"/>
        <v>65917</v>
      </c>
      <c r="I36" s="350" t="s">
        <v>1029</v>
      </c>
      <c r="J36" s="351" t="s">
        <v>986</v>
      </c>
    </row>
    <row r="37" spans="1:10" s="353" customFormat="1" ht="19.149999999999999" customHeight="1" x14ac:dyDescent="0.2">
      <c r="A37" s="432" t="s">
        <v>987</v>
      </c>
      <c r="B37" s="433" t="s">
        <v>259</v>
      </c>
      <c r="C37" s="434" t="s">
        <v>16</v>
      </c>
      <c r="D37" s="434">
        <v>3</v>
      </c>
      <c r="E37" s="434">
        <v>17628</v>
      </c>
      <c r="F37" s="434" t="s">
        <v>16</v>
      </c>
      <c r="G37" s="434">
        <v>117</v>
      </c>
      <c r="H37" s="423">
        <f t="shared" si="1"/>
        <v>17748</v>
      </c>
      <c r="I37" s="435" t="s">
        <v>260</v>
      </c>
      <c r="J37" s="436" t="s">
        <v>987</v>
      </c>
    </row>
    <row r="38" spans="1:10" s="352" customFormat="1" ht="19.149999999999999" customHeight="1" x14ac:dyDescent="0.2">
      <c r="A38" s="346" t="s">
        <v>988</v>
      </c>
      <c r="B38" s="347" t="s">
        <v>261</v>
      </c>
      <c r="C38" s="348" t="s">
        <v>16</v>
      </c>
      <c r="D38" s="348">
        <v>1</v>
      </c>
      <c r="E38" s="348">
        <v>12852</v>
      </c>
      <c r="F38" s="348" t="s">
        <v>16</v>
      </c>
      <c r="G38" s="348">
        <v>12</v>
      </c>
      <c r="H38" s="349">
        <f t="shared" si="1"/>
        <v>12865</v>
      </c>
      <c r="I38" s="350" t="s">
        <v>262</v>
      </c>
      <c r="J38" s="351" t="s">
        <v>988</v>
      </c>
    </row>
    <row r="39" spans="1:10" s="353" customFormat="1" ht="19.149999999999999" customHeight="1" x14ac:dyDescent="0.2">
      <c r="A39" s="432">
        <v>68</v>
      </c>
      <c r="B39" s="433" t="s">
        <v>263</v>
      </c>
      <c r="C39" s="434" t="s">
        <v>16</v>
      </c>
      <c r="D39" s="434">
        <v>2</v>
      </c>
      <c r="E39" s="434">
        <v>16694</v>
      </c>
      <c r="F39" s="434" t="s">
        <v>16</v>
      </c>
      <c r="G39" s="434">
        <v>87</v>
      </c>
      <c r="H39" s="423">
        <f t="shared" si="1"/>
        <v>16783</v>
      </c>
      <c r="I39" s="435" t="s">
        <v>264</v>
      </c>
      <c r="J39" s="436">
        <v>68</v>
      </c>
    </row>
    <row r="40" spans="1:10" s="352" customFormat="1" ht="19.149999999999999" customHeight="1" x14ac:dyDescent="0.2">
      <c r="A40" s="346" t="s">
        <v>989</v>
      </c>
      <c r="B40" s="347" t="s">
        <v>265</v>
      </c>
      <c r="C40" s="348" t="s">
        <v>16</v>
      </c>
      <c r="D40" s="348">
        <v>5</v>
      </c>
      <c r="E40" s="348">
        <v>39838</v>
      </c>
      <c r="F40" s="348" t="s">
        <v>16</v>
      </c>
      <c r="G40" s="348">
        <v>220</v>
      </c>
      <c r="H40" s="349">
        <f t="shared" si="1"/>
        <v>40063</v>
      </c>
      <c r="I40" s="350" t="s">
        <v>266</v>
      </c>
      <c r="J40" s="351" t="s">
        <v>989</v>
      </c>
    </row>
    <row r="41" spans="1:10" s="353" customFormat="1" ht="19.149999999999999" customHeight="1" x14ac:dyDescent="0.2">
      <c r="A41" s="432" t="s">
        <v>990</v>
      </c>
      <c r="B41" s="433" t="s">
        <v>267</v>
      </c>
      <c r="C41" s="434" t="s">
        <v>16</v>
      </c>
      <c r="D41" s="434">
        <v>28</v>
      </c>
      <c r="E41" s="434">
        <v>153690</v>
      </c>
      <c r="F41" s="434">
        <v>12</v>
      </c>
      <c r="G41" s="434">
        <v>1273</v>
      </c>
      <c r="H41" s="423">
        <f t="shared" si="1"/>
        <v>155003</v>
      </c>
      <c r="I41" s="435" t="s">
        <v>268</v>
      </c>
      <c r="J41" s="436" t="s">
        <v>990</v>
      </c>
    </row>
    <row r="42" spans="1:10" s="352" customFormat="1" ht="28.9" customHeight="1" x14ac:dyDescent="0.2">
      <c r="A42" s="346">
        <v>84</v>
      </c>
      <c r="B42" s="347" t="s">
        <v>269</v>
      </c>
      <c r="C42" s="348" t="s">
        <v>16</v>
      </c>
      <c r="D42" s="348" t="s">
        <v>16</v>
      </c>
      <c r="E42" s="348">
        <v>45378</v>
      </c>
      <c r="F42" s="348" t="s">
        <v>16</v>
      </c>
      <c r="G42" s="348" t="s">
        <v>16</v>
      </c>
      <c r="H42" s="349">
        <f t="shared" si="1"/>
        <v>45378</v>
      </c>
      <c r="I42" s="350" t="s">
        <v>892</v>
      </c>
      <c r="J42" s="351">
        <v>84</v>
      </c>
    </row>
    <row r="43" spans="1:10" s="353" customFormat="1" ht="19.149999999999999" customHeight="1" x14ac:dyDescent="0.2">
      <c r="A43" s="432">
        <v>85</v>
      </c>
      <c r="B43" s="433" t="s">
        <v>270</v>
      </c>
      <c r="C43" s="434">
        <v>1</v>
      </c>
      <c r="D43" s="434">
        <v>11</v>
      </c>
      <c r="E43" s="434">
        <v>18742</v>
      </c>
      <c r="F43" s="434">
        <v>14</v>
      </c>
      <c r="G43" s="434">
        <v>11</v>
      </c>
      <c r="H43" s="423">
        <f t="shared" si="1"/>
        <v>18779</v>
      </c>
      <c r="I43" s="435" t="s">
        <v>271</v>
      </c>
      <c r="J43" s="436">
        <v>85</v>
      </c>
    </row>
    <row r="44" spans="1:10" s="352" customFormat="1" ht="19.149999999999999" customHeight="1" x14ac:dyDescent="0.2">
      <c r="A44" s="346" t="s">
        <v>991</v>
      </c>
      <c r="B44" s="347" t="s">
        <v>272</v>
      </c>
      <c r="C44" s="348" t="s">
        <v>16</v>
      </c>
      <c r="D44" s="348">
        <v>5</v>
      </c>
      <c r="E44" s="348">
        <v>29701</v>
      </c>
      <c r="F44" s="348" t="s">
        <v>16</v>
      </c>
      <c r="G44" s="348">
        <v>35</v>
      </c>
      <c r="H44" s="349">
        <f t="shared" si="1"/>
        <v>29741</v>
      </c>
      <c r="I44" s="350" t="s">
        <v>1030</v>
      </c>
      <c r="J44" s="351" t="s">
        <v>991</v>
      </c>
    </row>
    <row r="45" spans="1:10" s="353" customFormat="1" ht="19.149999999999999" customHeight="1" x14ac:dyDescent="0.2">
      <c r="A45" s="432" t="s">
        <v>992</v>
      </c>
      <c r="B45" s="433" t="s">
        <v>273</v>
      </c>
      <c r="C45" s="434" t="s">
        <v>16</v>
      </c>
      <c r="D45" s="434">
        <v>2</v>
      </c>
      <c r="E45" s="434">
        <v>7684</v>
      </c>
      <c r="F45" s="434" t="s">
        <v>16</v>
      </c>
      <c r="G45" s="434">
        <v>22</v>
      </c>
      <c r="H45" s="423">
        <f t="shared" si="1"/>
        <v>7708</v>
      </c>
      <c r="I45" s="435" t="s">
        <v>274</v>
      </c>
      <c r="J45" s="436" t="s">
        <v>992</v>
      </c>
    </row>
    <row r="46" spans="1:10" s="352" customFormat="1" ht="19.149999999999999" customHeight="1" x14ac:dyDescent="0.2">
      <c r="A46" s="346" t="s">
        <v>993</v>
      </c>
      <c r="B46" s="347" t="s">
        <v>275</v>
      </c>
      <c r="C46" s="348" t="s">
        <v>16</v>
      </c>
      <c r="D46" s="348" t="s">
        <v>16</v>
      </c>
      <c r="E46" s="348">
        <v>12211</v>
      </c>
      <c r="F46" s="348" t="s">
        <v>16</v>
      </c>
      <c r="G46" s="348">
        <v>39</v>
      </c>
      <c r="H46" s="349">
        <f t="shared" si="1"/>
        <v>12250</v>
      </c>
      <c r="I46" s="350" t="s">
        <v>276</v>
      </c>
      <c r="J46" s="351" t="s">
        <v>993</v>
      </c>
    </row>
    <row r="47" spans="1:10" s="353" customFormat="1" ht="28.9" customHeight="1" x14ac:dyDescent="0.2">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
      <c r="A48" s="346">
        <v>99</v>
      </c>
      <c r="B48" s="347" t="s">
        <v>277</v>
      </c>
      <c r="C48" s="348" t="s">
        <v>16</v>
      </c>
      <c r="D48" s="348" t="s">
        <v>16</v>
      </c>
      <c r="E48" s="348">
        <v>4404</v>
      </c>
      <c r="F48" s="348" t="s">
        <v>16</v>
      </c>
      <c r="G48" s="348" t="s">
        <v>16</v>
      </c>
      <c r="H48" s="349">
        <f t="shared" si="1"/>
        <v>4404</v>
      </c>
      <c r="I48" s="350" t="s">
        <v>1032</v>
      </c>
      <c r="J48" s="351">
        <v>99</v>
      </c>
    </row>
    <row r="49" spans="1:10" s="437" customFormat="1" ht="22.9" customHeight="1" x14ac:dyDescent="0.2">
      <c r="A49" s="426"/>
      <c r="B49" s="427" t="s">
        <v>1471</v>
      </c>
      <c r="C49" s="428">
        <f>SUM(C50:C69)</f>
        <v>45</v>
      </c>
      <c r="D49" s="428">
        <f>SUM(D50:D69)</f>
        <v>1</v>
      </c>
      <c r="E49" s="428">
        <f>SUM(E50:E69)</f>
        <v>288609</v>
      </c>
      <c r="F49" s="428">
        <f>SUM(F50:F69)</f>
        <v>0</v>
      </c>
      <c r="G49" s="428">
        <f>SUM(G50:G69)</f>
        <v>233</v>
      </c>
      <c r="H49" s="429">
        <f t="shared" si="1"/>
        <v>288888</v>
      </c>
      <c r="I49" s="430" t="s">
        <v>14</v>
      </c>
      <c r="J49" s="431"/>
    </row>
    <row r="50" spans="1:10" s="352" customFormat="1" ht="19.149999999999999" customHeight="1" x14ac:dyDescent="0.2">
      <c r="A50" s="470" t="s">
        <v>970</v>
      </c>
      <c r="B50" s="433" t="s">
        <v>248</v>
      </c>
      <c r="C50" s="434" t="s">
        <v>16</v>
      </c>
      <c r="D50" s="434" t="s">
        <v>16</v>
      </c>
      <c r="E50" s="434">
        <v>215</v>
      </c>
      <c r="F50" s="434" t="s">
        <v>16</v>
      </c>
      <c r="G50" s="434" t="s">
        <v>16</v>
      </c>
      <c r="H50" s="423">
        <f t="shared" si="1"/>
        <v>215</v>
      </c>
      <c r="I50" s="435" t="s">
        <v>890</v>
      </c>
      <c r="J50" s="436" t="s">
        <v>970</v>
      </c>
    </row>
    <row r="51" spans="1:10" s="352" customFormat="1" ht="19.149999999999999" customHeight="1" x14ac:dyDescent="0.2">
      <c r="A51" s="472" t="s">
        <v>981</v>
      </c>
      <c r="B51" s="347" t="s">
        <v>891</v>
      </c>
      <c r="C51" s="348">
        <v>1</v>
      </c>
      <c r="D51" s="348" t="s">
        <v>16</v>
      </c>
      <c r="E51" s="348">
        <v>1696</v>
      </c>
      <c r="F51" s="348" t="s">
        <v>16</v>
      </c>
      <c r="G51" s="348" t="s">
        <v>16</v>
      </c>
      <c r="H51" s="349">
        <f t="shared" si="1"/>
        <v>1697</v>
      </c>
      <c r="I51" s="350" t="s">
        <v>249</v>
      </c>
      <c r="J51" s="351" t="s">
        <v>981</v>
      </c>
    </row>
    <row r="52" spans="1:10" s="352" customFormat="1" ht="19.149999999999999" customHeight="1" x14ac:dyDescent="0.2">
      <c r="A52" s="470" t="s">
        <v>982</v>
      </c>
      <c r="B52" s="433" t="s">
        <v>250</v>
      </c>
      <c r="C52" s="434">
        <v>2</v>
      </c>
      <c r="D52" s="434" t="s">
        <v>16</v>
      </c>
      <c r="E52" s="434">
        <v>3509</v>
      </c>
      <c r="F52" s="434" t="s">
        <v>16</v>
      </c>
      <c r="G52" s="434">
        <v>1</v>
      </c>
      <c r="H52" s="423">
        <f t="shared" si="1"/>
        <v>3512</v>
      </c>
      <c r="I52" s="435" t="s">
        <v>251</v>
      </c>
      <c r="J52" s="436" t="s">
        <v>982</v>
      </c>
    </row>
    <row r="53" spans="1:10" s="352" customFormat="1" ht="19.149999999999999" customHeight="1" x14ac:dyDescent="0.2">
      <c r="A53" s="472" t="s">
        <v>1163</v>
      </c>
      <c r="B53" s="347" t="s">
        <v>1165</v>
      </c>
      <c r="C53" s="348">
        <v>0</v>
      </c>
      <c r="D53" s="348">
        <v>0</v>
      </c>
      <c r="E53" s="348">
        <v>431</v>
      </c>
      <c r="F53" s="348">
        <v>0</v>
      </c>
      <c r="G53" s="348">
        <v>0</v>
      </c>
      <c r="H53" s="349">
        <f t="shared" si="1"/>
        <v>431</v>
      </c>
      <c r="I53" s="350" t="s">
        <v>1164</v>
      </c>
      <c r="J53" s="351" t="s">
        <v>1163</v>
      </c>
    </row>
    <row r="54" spans="1:10" s="353" customFormat="1" ht="19.149999999999999" customHeight="1" x14ac:dyDescent="0.2">
      <c r="A54" s="470" t="s">
        <v>983</v>
      </c>
      <c r="B54" s="433" t="s">
        <v>254</v>
      </c>
      <c r="C54" s="434">
        <v>1</v>
      </c>
      <c r="D54" s="434" t="s">
        <v>16</v>
      </c>
      <c r="E54" s="434">
        <v>9231</v>
      </c>
      <c r="F54" s="434" t="s">
        <v>16</v>
      </c>
      <c r="G54" s="434" t="s">
        <v>16</v>
      </c>
      <c r="H54" s="423">
        <f t="shared" si="1"/>
        <v>9232</v>
      </c>
      <c r="I54" s="435" t="s">
        <v>255</v>
      </c>
      <c r="J54" s="436" t="s">
        <v>983</v>
      </c>
    </row>
    <row r="55" spans="1:10" s="352" customFormat="1" ht="28.9" customHeight="1" x14ac:dyDescent="0.2">
      <c r="A55" s="472" t="s">
        <v>984</v>
      </c>
      <c r="B55" s="347" t="s">
        <v>1004</v>
      </c>
      <c r="C55" s="348">
        <v>3</v>
      </c>
      <c r="D55" s="348" t="s">
        <v>16</v>
      </c>
      <c r="E55" s="348">
        <v>21931</v>
      </c>
      <c r="F55" s="348" t="s">
        <v>16</v>
      </c>
      <c r="G55" s="348">
        <v>88</v>
      </c>
      <c r="H55" s="349">
        <f t="shared" si="1"/>
        <v>22022</v>
      </c>
      <c r="I55" s="350" t="s">
        <v>1117</v>
      </c>
      <c r="J55" s="351" t="s">
        <v>984</v>
      </c>
    </row>
    <row r="56" spans="1:10" s="353" customFormat="1" ht="19.149999999999999" customHeight="1" x14ac:dyDescent="0.2">
      <c r="A56" s="470" t="s">
        <v>985</v>
      </c>
      <c r="B56" s="433" t="s">
        <v>256</v>
      </c>
      <c r="C56" s="434">
        <v>7</v>
      </c>
      <c r="D56" s="434" t="s">
        <v>16</v>
      </c>
      <c r="E56" s="434">
        <v>15608</v>
      </c>
      <c r="F56" s="434" t="s">
        <v>16</v>
      </c>
      <c r="G56" s="434">
        <v>4</v>
      </c>
      <c r="H56" s="423">
        <f t="shared" si="1"/>
        <v>15619</v>
      </c>
      <c r="I56" s="435" t="s">
        <v>257</v>
      </c>
      <c r="J56" s="436" t="s">
        <v>985</v>
      </c>
    </row>
    <row r="57" spans="1:10" s="352" customFormat="1" ht="19.149999999999999" customHeight="1" x14ac:dyDescent="0.2">
      <c r="A57" s="472" t="s">
        <v>986</v>
      </c>
      <c r="B57" s="347" t="s">
        <v>258</v>
      </c>
      <c r="C57" s="348">
        <v>1</v>
      </c>
      <c r="D57" s="348" t="s">
        <v>16</v>
      </c>
      <c r="E57" s="348">
        <v>9752</v>
      </c>
      <c r="F57" s="348" t="s">
        <v>16</v>
      </c>
      <c r="G57" s="348">
        <v>19</v>
      </c>
      <c r="H57" s="349">
        <f t="shared" si="1"/>
        <v>9772</v>
      </c>
      <c r="I57" s="350" t="s">
        <v>1029</v>
      </c>
      <c r="J57" s="351" t="s">
        <v>986</v>
      </c>
    </row>
    <row r="58" spans="1:10" s="353" customFormat="1" ht="19.149999999999999" customHeight="1" x14ac:dyDescent="0.2">
      <c r="A58" s="470" t="s">
        <v>987</v>
      </c>
      <c r="B58" s="433" t="s">
        <v>259</v>
      </c>
      <c r="C58" s="434">
        <v>1</v>
      </c>
      <c r="D58" s="434" t="s">
        <v>16</v>
      </c>
      <c r="E58" s="434">
        <v>2949</v>
      </c>
      <c r="F58" s="434" t="s">
        <v>16</v>
      </c>
      <c r="G58" s="434">
        <v>1</v>
      </c>
      <c r="H58" s="423">
        <f t="shared" si="1"/>
        <v>2951</v>
      </c>
      <c r="I58" s="435" t="s">
        <v>260</v>
      </c>
      <c r="J58" s="436" t="s">
        <v>987</v>
      </c>
    </row>
    <row r="59" spans="1:10" s="352" customFormat="1" ht="19.149999999999999" customHeight="1" x14ac:dyDescent="0.2">
      <c r="A59" s="472" t="s">
        <v>988</v>
      </c>
      <c r="B59" s="347" t="s">
        <v>261</v>
      </c>
      <c r="C59" s="348" t="s">
        <v>16</v>
      </c>
      <c r="D59" s="348" t="s">
        <v>16</v>
      </c>
      <c r="E59" s="348">
        <v>3546</v>
      </c>
      <c r="F59" s="348" t="s">
        <v>16</v>
      </c>
      <c r="G59" s="348" t="s">
        <v>16</v>
      </c>
      <c r="H59" s="349">
        <f t="shared" si="1"/>
        <v>3546</v>
      </c>
      <c r="I59" s="350" t="s">
        <v>262</v>
      </c>
      <c r="J59" s="351" t="s">
        <v>988</v>
      </c>
    </row>
    <row r="60" spans="1:10" s="353" customFormat="1" ht="19.149999999999999" customHeight="1" x14ac:dyDescent="0.2">
      <c r="A60" s="470">
        <v>68</v>
      </c>
      <c r="B60" s="433" t="s">
        <v>263</v>
      </c>
      <c r="C60" s="434" t="s">
        <v>16</v>
      </c>
      <c r="D60" s="434" t="s">
        <v>16</v>
      </c>
      <c r="E60" s="434">
        <v>1350</v>
      </c>
      <c r="F60" s="434" t="s">
        <v>16</v>
      </c>
      <c r="G60" s="434" t="s">
        <v>16</v>
      </c>
      <c r="H60" s="423">
        <f t="shared" si="1"/>
        <v>1350</v>
      </c>
      <c r="I60" s="435" t="s">
        <v>264</v>
      </c>
      <c r="J60" s="436">
        <v>68</v>
      </c>
    </row>
    <row r="61" spans="1:10" s="352" customFormat="1" ht="19.149999999999999" customHeight="1" x14ac:dyDescent="0.2">
      <c r="A61" s="472" t="s">
        <v>989</v>
      </c>
      <c r="B61" s="347" t="s">
        <v>265</v>
      </c>
      <c r="C61" s="348">
        <v>4</v>
      </c>
      <c r="D61" s="348" t="s">
        <v>16</v>
      </c>
      <c r="E61" s="348">
        <v>8531</v>
      </c>
      <c r="F61" s="348" t="s">
        <v>16</v>
      </c>
      <c r="G61" s="348">
        <v>4</v>
      </c>
      <c r="H61" s="349">
        <f t="shared" si="1"/>
        <v>8539</v>
      </c>
      <c r="I61" s="350" t="s">
        <v>266</v>
      </c>
      <c r="J61" s="351" t="s">
        <v>989</v>
      </c>
    </row>
    <row r="62" spans="1:10" s="353" customFormat="1" ht="19.149999999999999" customHeight="1" x14ac:dyDescent="0.2">
      <c r="A62" s="470" t="s">
        <v>990</v>
      </c>
      <c r="B62" s="433" t="s">
        <v>267</v>
      </c>
      <c r="C62" s="434">
        <v>8</v>
      </c>
      <c r="D62" s="434" t="s">
        <v>16</v>
      </c>
      <c r="E62" s="434">
        <v>30598</v>
      </c>
      <c r="F62" s="434" t="s">
        <v>16</v>
      </c>
      <c r="G62" s="434" t="s">
        <v>16</v>
      </c>
      <c r="H62" s="423">
        <f t="shared" si="1"/>
        <v>30606</v>
      </c>
      <c r="I62" s="435" t="s">
        <v>268</v>
      </c>
      <c r="J62" s="436" t="s">
        <v>990</v>
      </c>
    </row>
    <row r="63" spans="1:10" s="352" customFormat="1" ht="28.9" customHeight="1" x14ac:dyDescent="0.2">
      <c r="A63" s="472">
        <v>84</v>
      </c>
      <c r="B63" s="347" t="s">
        <v>269</v>
      </c>
      <c r="C63" s="348" t="s">
        <v>16</v>
      </c>
      <c r="D63" s="348" t="s">
        <v>16</v>
      </c>
      <c r="E63" s="348">
        <v>4087</v>
      </c>
      <c r="F63" s="348" t="s">
        <v>16</v>
      </c>
      <c r="G63" s="348" t="s">
        <v>16</v>
      </c>
      <c r="H63" s="349">
        <f t="shared" si="1"/>
        <v>4087</v>
      </c>
      <c r="I63" s="350" t="s">
        <v>892</v>
      </c>
      <c r="J63" s="351">
        <v>84</v>
      </c>
    </row>
    <row r="64" spans="1:10" s="353" customFormat="1" ht="19.149999999999999" customHeight="1" x14ac:dyDescent="0.2">
      <c r="A64" s="470">
        <v>85</v>
      </c>
      <c r="B64" s="433" t="s">
        <v>270</v>
      </c>
      <c r="C64" s="434">
        <v>8</v>
      </c>
      <c r="D64" s="434" t="s">
        <v>16</v>
      </c>
      <c r="E64" s="434">
        <v>25009</v>
      </c>
      <c r="F64" s="434" t="s">
        <v>16</v>
      </c>
      <c r="G64" s="434">
        <v>16</v>
      </c>
      <c r="H64" s="423">
        <f t="shared" si="1"/>
        <v>25033</v>
      </c>
      <c r="I64" s="435" t="s">
        <v>271</v>
      </c>
      <c r="J64" s="436">
        <v>85</v>
      </c>
    </row>
    <row r="65" spans="1:10" s="352" customFormat="1" ht="19.149999999999999" customHeight="1" x14ac:dyDescent="0.2">
      <c r="A65" s="472" t="s">
        <v>991</v>
      </c>
      <c r="B65" s="347" t="s">
        <v>272</v>
      </c>
      <c r="C65" s="348">
        <v>4</v>
      </c>
      <c r="D65" s="348">
        <v>1</v>
      </c>
      <c r="E65" s="348">
        <v>36051</v>
      </c>
      <c r="F65" s="348" t="s">
        <v>16</v>
      </c>
      <c r="G65" s="348">
        <v>16</v>
      </c>
      <c r="H65" s="349">
        <f t="shared" si="1"/>
        <v>36072</v>
      </c>
      <c r="I65" s="350" t="s">
        <v>1030</v>
      </c>
      <c r="J65" s="351" t="s">
        <v>991</v>
      </c>
    </row>
    <row r="66" spans="1:10" s="353" customFormat="1" ht="19.149999999999999" customHeight="1" x14ac:dyDescent="0.2">
      <c r="A66" s="470" t="s">
        <v>992</v>
      </c>
      <c r="B66" s="433" t="s">
        <v>273</v>
      </c>
      <c r="C66" s="434">
        <v>3</v>
      </c>
      <c r="D66" s="434" t="s">
        <v>16</v>
      </c>
      <c r="E66" s="434">
        <v>2969</v>
      </c>
      <c r="F66" s="434" t="s">
        <v>16</v>
      </c>
      <c r="G66" s="434">
        <v>8</v>
      </c>
      <c r="H66" s="423">
        <f t="shared" si="1"/>
        <v>2980</v>
      </c>
      <c r="I66" s="435" t="s">
        <v>274</v>
      </c>
      <c r="J66" s="436" t="s">
        <v>992</v>
      </c>
    </row>
    <row r="67" spans="1:10" s="352" customFormat="1" ht="19.149999999999999" customHeight="1" x14ac:dyDescent="0.2">
      <c r="A67" s="472" t="s">
        <v>993</v>
      </c>
      <c r="B67" s="347" t="s">
        <v>275</v>
      </c>
      <c r="C67" s="348">
        <v>2</v>
      </c>
      <c r="D67" s="348" t="s">
        <v>16</v>
      </c>
      <c r="E67" s="348">
        <v>6128</v>
      </c>
      <c r="F67" s="348" t="s">
        <v>16</v>
      </c>
      <c r="G67" s="348">
        <v>76</v>
      </c>
      <c r="H67" s="349">
        <f t="shared" si="1"/>
        <v>6206</v>
      </c>
      <c r="I67" s="350" t="s">
        <v>276</v>
      </c>
      <c r="J67" s="351" t="s">
        <v>993</v>
      </c>
    </row>
    <row r="68" spans="1:10" s="353" customFormat="1" ht="28.9" customHeight="1" x14ac:dyDescent="0.2">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
      <c r="A69" s="570">
        <v>99</v>
      </c>
      <c r="B69" s="355" t="s">
        <v>277</v>
      </c>
      <c r="C69" s="356" t="s">
        <v>16</v>
      </c>
      <c r="D69" s="356" t="s">
        <v>16</v>
      </c>
      <c r="E69" s="356">
        <v>2902</v>
      </c>
      <c r="F69" s="356" t="s">
        <v>16</v>
      </c>
      <c r="G69" s="356" t="s">
        <v>16</v>
      </c>
      <c r="H69" s="357">
        <f t="shared" si="1"/>
        <v>2902</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3" fitToHeight="0" orientation="landscape" r:id="rId1"/>
  <headerFooter alignWithMargins="0">
    <oddFooter>&amp;C&amp;P</oddFooter>
  </headerFooter>
  <rowBreaks count="2" manualBreakCount="2">
    <brk id="27" max="8" man="1"/>
    <brk id="48"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907E-E37A-46AE-BBE4-7F8EC3105083}">
  <sheetPr>
    <tabColor theme="5" tint="-0.249977111117893"/>
    <pageSetUpPr fitToPage="1"/>
  </sheetPr>
  <dimension ref="A1:M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11.75" style="17" customWidth="1"/>
    <col min="9" max="9" width="37.75" style="17" customWidth="1"/>
    <col min="10" max="10" width="5.625" style="16" customWidth="1"/>
    <col min="11" max="16384" width="9.125" style="17"/>
  </cols>
  <sheetData>
    <row r="1" spans="1:13" s="7" customFormat="1" ht="21" customHeight="1" x14ac:dyDescent="0.25">
      <c r="A1" s="1645" t="s">
        <v>1225</v>
      </c>
      <c r="B1" s="1645"/>
      <c r="C1" s="1645"/>
      <c r="D1" s="1645"/>
      <c r="E1" s="1645"/>
      <c r="F1" s="1645"/>
      <c r="G1" s="1645"/>
      <c r="H1" s="1645"/>
      <c r="I1" s="1645"/>
      <c r="J1" s="1645"/>
    </row>
    <row r="2" spans="1:13" s="7" customFormat="1" ht="21" customHeight="1" x14ac:dyDescent="0.2">
      <c r="A2" s="1646" t="s">
        <v>929</v>
      </c>
      <c r="B2" s="1646"/>
      <c r="C2" s="1646"/>
      <c r="D2" s="1646"/>
      <c r="E2" s="1646"/>
      <c r="F2" s="1646"/>
      <c r="G2" s="1646"/>
      <c r="H2" s="1646"/>
      <c r="I2" s="1646"/>
      <c r="J2" s="1646"/>
      <c r="M2" s="7" t="s">
        <v>898</v>
      </c>
    </row>
    <row r="3" spans="1:13" s="7" customFormat="1" ht="21" customHeight="1" x14ac:dyDescent="0.2">
      <c r="A3" s="1647" t="s">
        <v>1611</v>
      </c>
      <c r="B3" s="1647"/>
      <c r="C3" s="1647"/>
      <c r="D3" s="1647"/>
      <c r="E3" s="1647"/>
      <c r="F3" s="1647"/>
      <c r="G3" s="1647"/>
      <c r="H3" s="1647"/>
      <c r="I3" s="1647"/>
      <c r="J3" s="1647"/>
    </row>
    <row r="4" spans="1:13" s="12" customFormat="1" x14ac:dyDescent="0.2">
      <c r="A4" s="34" t="s">
        <v>880</v>
      </c>
      <c r="B4" s="34"/>
      <c r="C4" s="24"/>
      <c r="D4" s="1648"/>
      <c r="E4" s="1648"/>
      <c r="F4" s="1648"/>
      <c r="G4" s="1648"/>
      <c r="H4" s="1648"/>
      <c r="I4" s="23"/>
      <c r="J4" s="23" t="s">
        <v>1844</v>
      </c>
    </row>
    <row r="5" spans="1:13" s="81" customFormat="1" ht="22.9" customHeight="1" x14ac:dyDescent="0.2">
      <c r="A5" s="1676" t="s">
        <v>979</v>
      </c>
      <c r="B5" s="1678" t="s">
        <v>1179</v>
      </c>
      <c r="C5" s="1689" t="s">
        <v>1809</v>
      </c>
      <c r="D5" s="1690"/>
      <c r="E5" s="1690"/>
      <c r="F5" s="1690"/>
      <c r="G5" s="1690"/>
      <c r="H5" s="1691"/>
      <c r="I5" s="1680" t="s">
        <v>1168</v>
      </c>
      <c r="J5" s="1676" t="s">
        <v>979</v>
      </c>
    </row>
    <row r="6" spans="1:13" s="81" customFormat="1" ht="58.15" customHeight="1" x14ac:dyDescent="0.2">
      <c r="A6" s="1677"/>
      <c r="B6" s="1679"/>
      <c r="C6" s="384" t="s">
        <v>882</v>
      </c>
      <c r="D6" s="383" t="s">
        <v>71</v>
      </c>
      <c r="E6" s="383" t="s">
        <v>72</v>
      </c>
      <c r="F6" s="416" t="s">
        <v>78</v>
      </c>
      <c r="G6" s="386" t="s">
        <v>79</v>
      </c>
      <c r="H6" s="417" t="s">
        <v>1810</v>
      </c>
      <c r="I6" s="1681"/>
      <c r="J6" s="1677"/>
    </row>
    <row r="7" spans="1:13" s="12" customFormat="1" ht="16.899999999999999" customHeight="1" x14ac:dyDescent="0.2">
      <c r="A7" s="444"/>
      <c r="B7" s="427" t="s">
        <v>1220</v>
      </c>
      <c r="C7" s="428">
        <f t="shared" ref="C7:H7" si="0">SUM(C8:C16)</f>
        <v>50</v>
      </c>
      <c r="D7" s="428">
        <f t="shared" si="0"/>
        <v>166</v>
      </c>
      <c r="E7" s="428">
        <f t="shared" si="0"/>
        <v>2038357</v>
      </c>
      <c r="F7" s="428">
        <f t="shared" si="0"/>
        <v>959</v>
      </c>
      <c r="G7" s="428">
        <f>SUM(G8:G16)</f>
        <v>8480</v>
      </c>
      <c r="H7" s="429">
        <f t="shared" si="0"/>
        <v>2048012</v>
      </c>
      <c r="I7" s="430" t="s">
        <v>80</v>
      </c>
      <c r="J7" s="445"/>
    </row>
    <row r="8" spans="1:13" s="12" customFormat="1" ht="16.899999999999999" customHeight="1" x14ac:dyDescent="0.2">
      <c r="A8" s="480">
        <v>1</v>
      </c>
      <c r="B8" s="473" t="s">
        <v>920</v>
      </c>
      <c r="C8" s="478">
        <f t="shared" ref="C8:G16" si="1">SUM(C28+C18)</f>
        <v>0</v>
      </c>
      <c r="D8" s="478">
        <f t="shared" si="1"/>
        <v>9</v>
      </c>
      <c r="E8" s="478">
        <f>SUM(E28+E18)</f>
        <v>55432</v>
      </c>
      <c r="F8" s="478">
        <f t="shared" si="1"/>
        <v>0</v>
      </c>
      <c r="G8" s="478">
        <f t="shared" si="1"/>
        <v>3458</v>
      </c>
      <c r="H8" s="349">
        <f t="shared" ref="H8:H27" si="2">SUM(C8:G8)</f>
        <v>58899</v>
      </c>
      <c r="I8" s="520" t="s">
        <v>234</v>
      </c>
      <c r="J8" s="481">
        <v>1</v>
      </c>
    </row>
    <row r="9" spans="1:13" s="12" customFormat="1" ht="16.899999999999999" customHeight="1" x14ac:dyDescent="0.2">
      <c r="A9" s="482">
        <v>2</v>
      </c>
      <c r="B9" s="471" t="s">
        <v>921</v>
      </c>
      <c r="C9" s="483">
        <f t="shared" si="1"/>
        <v>26</v>
      </c>
      <c r="D9" s="483">
        <f t="shared" si="1"/>
        <v>34</v>
      </c>
      <c r="E9" s="483">
        <f t="shared" si="1"/>
        <v>264367</v>
      </c>
      <c r="F9" s="483">
        <f t="shared" si="1"/>
        <v>6</v>
      </c>
      <c r="G9" s="483">
        <f t="shared" si="1"/>
        <v>1300</v>
      </c>
      <c r="H9" s="108">
        <f t="shared" si="2"/>
        <v>265733</v>
      </c>
      <c r="I9" s="521" t="s">
        <v>235</v>
      </c>
      <c r="J9" s="484">
        <v>2</v>
      </c>
    </row>
    <row r="10" spans="1:13" s="12" customFormat="1" ht="16.899999999999999" customHeight="1" x14ac:dyDescent="0.2">
      <c r="A10" s="480">
        <v>3</v>
      </c>
      <c r="B10" s="473" t="s">
        <v>922</v>
      </c>
      <c r="C10" s="478">
        <f t="shared" si="1"/>
        <v>1</v>
      </c>
      <c r="D10" s="478">
        <f t="shared" si="1"/>
        <v>23</v>
      </c>
      <c r="E10" s="478">
        <f t="shared" si="1"/>
        <v>186077</v>
      </c>
      <c r="F10" s="478">
        <f t="shared" si="1"/>
        <v>172</v>
      </c>
      <c r="G10" s="478">
        <f t="shared" si="1"/>
        <v>708</v>
      </c>
      <c r="H10" s="349">
        <f t="shared" si="2"/>
        <v>186981</v>
      </c>
      <c r="I10" s="520" t="s">
        <v>236</v>
      </c>
      <c r="J10" s="481">
        <v>3</v>
      </c>
    </row>
    <row r="11" spans="1:13" s="12" customFormat="1" ht="16.899999999999999" customHeight="1" x14ac:dyDescent="0.2">
      <c r="A11" s="482">
        <v>4</v>
      </c>
      <c r="B11" s="471" t="s">
        <v>923</v>
      </c>
      <c r="C11" s="483">
        <f t="shared" si="1"/>
        <v>12</v>
      </c>
      <c r="D11" s="483">
        <f t="shared" si="1"/>
        <v>15</v>
      </c>
      <c r="E11" s="483">
        <f t="shared" si="1"/>
        <v>131973</v>
      </c>
      <c r="F11" s="483">
        <f t="shared" si="1"/>
        <v>89</v>
      </c>
      <c r="G11" s="483">
        <f t="shared" si="1"/>
        <v>380</v>
      </c>
      <c r="H11" s="108">
        <f t="shared" si="2"/>
        <v>132469</v>
      </c>
      <c r="I11" s="521" t="s">
        <v>237</v>
      </c>
      <c r="J11" s="484">
        <v>4</v>
      </c>
    </row>
    <row r="12" spans="1:13" s="12" customFormat="1" ht="16.899999999999999" customHeight="1" x14ac:dyDescent="0.2">
      <c r="A12" s="480">
        <v>5</v>
      </c>
      <c r="B12" s="473" t="s">
        <v>924</v>
      </c>
      <c r="C12" s="478">
        <f t="shared" si="1"/>
        <v>7</v>
      </c>
      <c r="D12" s="478">
        <f t="shared" si="1"/>
        <v>27</v>
      </c>
      <c r="E12" s="478">
        <f t="shared" si="1"/>
        <v>166859</v>
      </c>
      <c r="F12" s="478">
        <f t="shared" si="1"/>
        <v>177</v>
      </c>
      <c r="G12" s="478">
        <f t="shared" si="1"/>
        <v>279</v>
      </c>
      <c r="H12" s="349">
        <f t="shared" si="2"/>
        <v>167349</v>
      </c>
      <c r="I12" s="520" t="s">
        <v>238</v>
      </c>
      <c r="J12" s="481">
        <v>5</v>
      </c>
    </row>
    <row r="13" spans="1:13" s="12" customFormat="1" ht="16.899999999999999" customHeight="1" x14ac:dyDescent="0.2">
      <c r="A13" s="482">
        <v>6</v>
      </c>
      <c r="B13" s="471" t="s">
        <v>925</v>
      </c>
      <c r="C13" s="483">
        <f t="shared" si="1"/>
        <v>2</v>
      </c>
      <c r="D13" s="483">
        <f t="shared" si="1"/>
        <v>2</v>
      </c>
      <c r="E13" s="483">
        <f t="shared" si="1"/>
        <v>25083</v>
      </c>
      <c r="F13" s="483">
        <f t="shared" si="1"/>
        <v>3</v>
      </c>
      <c r="G13" s="483">
        <f t="shared" si="1"/>
        <v>14</v>
      </c>
      <c r="H13" s="108">
        <f t="shared" si="2"/>
        <v>25104</v>
      </c>
      <c r="I13" s="521" t="s">
        <v>1200</v>
      </c>
      <c r="J13" s="484">
        <v>6</v>
      </c>
    </row>
    <row r="14" spans="1:13" s="12" customFormat="1" ht="16.899999999999999" customHeight="1" x14ac:dyDescent="0.2">
      <c r="A14" s="480">
        <v>7</v>
      </c>
      <c r="B14" s="473" t="s">
        <v>926</v>
      </c>
      <c r="C14" s="478">
        <f t="shared" si="1"/>
        <v>0</v>
      </c>
      <c r="D14" s="478">
        <f t="shared" si="1"/>
        <v>27</v>
      </c>
      <c r="E14" s="478">
        <f t="shared" si="1"/>
        <v>595237</v>
      </c>
      <c r="F14" s="478">
        <f t="shared" si="1"/>
        <v>176</v>
      </c>
      <c r="G14" s="478">
        <f t="shared" si="1"/>
        <v>1007</v>
      </c>
      <c r="H14" s="349">
        <f t="shared" si="2"/>
        <v>596447</v>
      </c>
      <c r="I14" s="520" t="s">
        <v>1476</v>
      </c>
      <c r="J14" s="481">
        <v>7</v>
      </c>
    </row>
    <row r="15" spans="1:13" s="12" customFormat="1" ht="16.899999999999999" customHeight="1" x14ac:dyDescent="0.2">
      <c r="A15" s="482">
        <v>8</v>
      </c>
      <c r="B15" s="471" t="s">
        <v>927</v>
      </c>
      <c r="C15" s="483">
        <f t="shared" si="1"/>
        <v>1</v>
      </c>
      <c r="D15" s="483">
        <f t="shared" si="1"/>
        <v>16</v>
      </c>
      <c r="E15" s="483">
        <f t="shared" si="1"/>
        <v>221817</v>
      </c>
      <c r="F15" s="483">
        <f t="shared" si="1"/>
        <v>311</v>
      </c>
      <c r="G15" s="483">
        <f t="shared" si="1"/>
        <v>125</v>
      </c>
      <c r="H15" s="108">
        <f t="shared" si="2"/>
        <v>222270</v>
      </c>
      <c r="I15" s="521" t="s">
        <v>1187</v>
      </c>
      <c r="J15" s="484">
        <v>8</v>
      </c>
    </row>
    <row r="16" spans="1:13" s="12" customFormat="1" ht="16.899999999999999" customHeight="1" x14ac:dyDescent="0.2">
      <c r="A16" s="480">
        <v>9</v>
      </c>
      <c r="B16" s="473" t="s">
        <v>928</v>
      </c>
      <c r="C16" s="478">
        <f t="shared" si="1"/>
        <v>1</v>
      </c>
      <c r="D16" s="478">
        <f t="shared" si="1"/>
        <v>13</v>
      </c>
      <c r="E16" s="478">
        <f t="shared" si="1"/>
        <v>391512</v>
      </c>
      <c r="F16" s="478">
        <f t="shared" si="1"/>
        <v>25</v>
      </c>
      <c r="G16" s="478">
        <f t="shared" si="1"/>
        <v>1209</v>
      </c>
      <c r="H16" s="349">
        <f t="shared" si="2"/>
        <v>392760</v>
      </c>
      <c r="I16" s="520" t="s">
        <v>239</v>
      </c>
      <c r="J16" s="481">
        <v>9</v>
      </c>
    </row>
    <row r="17" spans="1:10" s="91" customFormat="1" ht="16.899999999999999" customHeight="1" x14ac:dyDescent="0.2">
      <c r="A17" s="522"/>
      <c r="B17" s="202" t="s">
        <v>1467</v>
      </c>
      <c r="C17" s="107">
        <f>SUM(C18:C26)</f>
        <v>5</v>
      </c>
      <c r="D17" s="107">
        <f>SUM(D18:D26)</f>
        <v>165</v>
      </c>
      <c r="E17" s="107">
        <f>SUM(E18:E26)</f>
        <v>1704045</v>
      </c>
      <c r="F17" s="107">
        <f>SUM(F18:F26)</f>
        <v>959</v>
      </c>
      <c r="G17" s="107">
        <f>SUM(G18:G26)</f>
        <v>7726</v>
      </c>
      <c r="H17" s="107">
        <f t="shared" si="2"/>
        <v>1712900</v>
      </c>
      <c r="I17" s="446" t="s">
        <v>13</v>
      </c>
      <c r="J17" s="523"/>
    </row>
    <row r="18" spans="1:10" s="12" customFormat="1" ht="16.899999999999999" customHeight="1" x14ac:dyDescent="0.2">
      <c r="A18" s="424">
        <v>1</v>
      </c>
      <c r="B18" s="347" t="s">
        <v>920</v>
      </c>
      <c r="C18" s="348" t="s">
        <v>16</v>
      </c>
      <c r="D18" s="348">
        <v>9</v>
      </c>
      <c r="E18" s="348">
        <v>46929</v>
      </c>
      <c r="F18" s="348" t="s">
        <v>16</v>
      </c>
      <c r="G18" s="348">
        <v>3243</v>
      </c>
      <c r="H18" s="349">
        <f t="shared" si="2"/>
        <v>50181</v>
      </c>
      <c r="I18" s="524" t="s">
        <v>234</v>
      </c>
      <c r="J18" s="425">
        <v>1</v>
      </c>
    </row>
    <row r="19" spans="1:10" s="12" customFormat="1" ht="16.899999999999999" customHeight="1" x14ac:dyDescent="0.2">
      <c r="A19" s="360">
        <v>2</v>
      </c>
      <c r="B19" s="433" t="s">
        <v>921</v>
      </c>
      <c r="C19" s="30" t="s">
        <v>16</v>
      </c>
      <c r="D19" s="30">
        <v>33</v>
      </c>
      <c r="E19" s="30">
        <v>173548</v>
      </c>
      <c r="F19" s="30">
        <v>6</v>
      </c>
      <c r="G19" s="30">
        <v>1111</v>
      </c>
      <c r="H19" s="108">
        <f t="shared" si="2"/>
        <v>174698</v>
      </c>
      <c r="I19" s="525" t="s">
        <v>235</v>
      </c>
      <c r="J19" s="361">
        <v>2</v>
      </c>
    </row>
    <row r="20" spans="1:10" s="12" customFormat="1" ht="16.899999999999999" customHeight="1" x14ac:dyDescent="0.2">
      <c r="A20" s="424">
        <v>3</v>
      </c>
      <c r="B20" s="347" t="s">
        <v>922</v>
      </c>
      <c r="C20" s="348" t="s">
        <v>16</v>
      </c>
      <c r="D20" s="348">
        <v>23</v>
      </c>
      <c r="E20" s="348">
        <v>155880</v>
      </c>
      <c r="F20" s="348">
        <v>172</v>
      </c>
      <c r="G20" s="348">
        <v>539</v>
      </c>
      <c r="H20" s="349">
        <f t="shared" si="2"/>
        <v>156614</v>
      </c>
      <c r="I20" s="524" t="s">
        <v>236</v>
      </c>
      <c r="J20" s="425">
        <v>3</v>
      </c>
    </row>
    <row r="21" spans="1:10" s="12" customFormat="1" ht="16.899999999999999" customHeight="1" x14ac:dyDescent="0.2">
      <c r="A21" s="360">
        <v>4</v>
      </c>
      <c r="B21" s="433" t="s">
        <v>923</v>
      </c>
      <c r="C21" s="30" t="s">
        <v>16</v>
      </c>
      <c r="D21" s="30">
        <v>15</v>
      </c>
      <c r="E21" s="30">
        <v>94341</v>
      </c>
      <c r="F21" s="30">
        <v>89</v>
      </c>
      <c r="G21" s="30">
        <v>278</v>
      </c>
      <c r="H21" s="108">
        <f t="shared" si="2"/>
        <v>94723</v>
      </c>
      <c r="I21" s="525" t="s">
        <v>237</v>
      </c>
      <c r="J21" s="361">
        <v>4</v>
      </c>
    </row>
    <row r="22" spans="1:10" s="12" customFormat="1" ht="16.899999999999999" customHeight="1" x14ac:dyDescent="0.2">
      <c r="A22" s="424">
        <v>5</v>
      </c>
      <c r="B22" s="347" t="s">
        <v>924</v>
      </c>
      <c r="C22" s="348">
        <v>2</v>
      </c>
      <c r="D22" s="348">
        <v>27</v>
      </c>
      <c r="E22" s="348">
        <v>123157</v>
      </c>
      <c r="F22" s="348">
        <v>177</v>
      </c>
      <c r="G22" s="348">
        <v>207</v>
      </c>
      <c r="H22" s="349">
        <f t="shared" si="2"/>
        <v>123570</v>
      </c>
      <c r="I22" s="524" t="s">
        <v>238</v>
      </c>
      <c r="J22" s="425">
        <v>5</v>
      </c>
    </row>
    <row r="23" spans="1:10" s="12" customFormat="1" ht="16.899999999999999" customHeight="1" x14ac:dyDescent="0.2">
      <c r="A23" s="360">
        <v>6</v>
      </c>
      <c r="B23" s="433" t="s">
        <v>925</v>
      </c>
      <c r="C23" s="30">
        <v>2</v>
      </c>
      <c r="D23" s="30">
        <v>2</v>
      </c>
      <c r="E23" s="30">
        <v>24964</v>
      </c>
      <c r="F23" s="30">
        <v>3</v>
      </c>
      <c r="G23" s="30">
        <v>14</v>
      </c>
      <c r="H23" s="108">
        <f t="shared" si="2"/>
        <v>24985</v>
      </c>
      <c r="I23" s="525" t="s">
        <v>1200</v>
      </c>
      <c r="J23" s="361">
        <v>6</v>
      </c>
    </row>
    <row r="24" spans="1:10" s="12" customFormat="1" ht="16.899999999999999" customHeight="1" x14ac:dyDescent="0.2">
      <c r="A24" s="424">
        <v>7</v>
      </c>
      <c r="B24" s="347" t="s">
        <v>926</v>
      </c>
      <c r="C24" s="348" t="s">
        <v>16</v>
      </c>
      <c r="D24" s="348">
        <v>27</v>
      </c>
      <c r="E24" s="348">
        <v>591270</v>
      </c>
      <c r="F24" s="348">
        <v>176</v>
      </c>
      <c r="G24" s="348">
        <v>1004</v>
      </c>
      <c r="H24" s="349">
        <f t="shared" si="2"/>
        <v>592477</v>
      </c>
      <c r="I24" s="524" t="s">
        <v>1476</v>
      </c>
      <c r="J24" s="425">
        <v>7</v>
      </c>
    </row>
    <row r="25" spans="1:10" s="12" customFormat="1" ht="16.899999999999999" customHeight="1" x14ac:dyDescent="0.2">
      <c r="A25" s="360">
        <v>8</v>
      </c>
      <c r="B25" s="433" t="s">
        <v>927</v>
      </c>
      <c r="C25" s="30">
        <v>1</v>
      </c>
      <c r="D25" s="30">
        <v>16</v>
      </c>
      <c r="E25" s="30">
        <v>220899</v>
      </c>
      <c r="F25" s="30">
        <v>311</v>
      </c>
      <c r="G25" s="30">
        <v>124</v>
      </c>
      <c r="H25" s="108">
        <f t="shared" si="2"/>
        <v>221351</v>
      </c>
      <c r="I25" s="525" t="s">
        <v>1187</v>
      </c>
      <c r="J25" s="361">
        <v>8</v>
      </c>
    </row>
    <row r="26" spans="1:10" s="12" customFormat="1" ht="16.899999999999999" customHeight="1" x14ac:dyDescent="0.2">
      <c r="A26" s="424">
        <v>9</v>
      </c>
      <c r="B26" s="347" t="s">
        <v>928</v>
      </c>
      <c r="C26" s="348" t="s">
        <v>16</v>
      </c>
      <c r="D26" s="348">
        <v>13</v>
      </c>
      <c r="E26" s="348">
        <v>273057</v>
      </c>
      <c r="F26" s="348">
        <v>25</v>
      </c>
      <c r="G26" s="348">
        <v>1206</v>
      </c>
      <c r="H26" s="349">
        <f t="shared" si="2"/>
        <v>274301</v>
      </c>
      <c r="I26" s="524" t="s">
        <v>239</v>
      </c>
      <c r="J26" s="425">
        <v>9</v>
      </c>
    </row>
    <row r="27" spans="1:10" s="82" customFormat="1" ht="16.899999999999999" customHeight="1" x14ac:dyDescent="0.2">
      <c r="A27" s="522"/>
      <c r="B27" s="202" t="s">
        <v>1471</v>
      </c>
      <c r="C27" s="107">
        <f>SUM(C28:C36)</f>
        <v>45</v>
      </c>
      <c r="D27" s="107">
        <f>SUM(D28:D36)</f>
        <v>1</v>
      </c>
      <c r="E27" s="107">
        <f>SUM(E28:E36)</f>
        <v>334312</v>
      </c>
      <c r="F27" s="107">
        <f>SUM(F28:F36)</f>
        <v>0</v>
      </c>
      <c r="G27" s="107">
        <f>SUM(G28:G36)</f>
        <v>754</v>
      </c>
      <c r="H27" s="107">
        <f t="shared" si="2"/>
        <v>335112</v>
      </c>
      <c r="I27" s="446" t="s">
        <v>14</v>
      </c>
      <c r="J27" s="523"/>
    </row>
    <row r="28" spans="1:10" s="12" customFormat="1" ht="16.899999999999999" customHeight="1" x14ac:dyDescent="0.2">
      <c r="A28" s="424">
        <v>1</v>
      </c>
      <c r="B28" s="347" t="s">
        <v>920</v>
      </c>
      <c r="C28" s="348" t="s">
        <v>16</v>
      </c>
      <c r="D28" s="348" t="s">
        <v>16</v>
      </c>
      <c r="E28" s="348">
        <v>8503</v>
      </c>
      <c r="F28" s="348" t="s">
        <v>16</v>
      </c>
      <c r="G28" s="348">
        <v>215</v>
      </c>
      <c r="H28" s="349">
        <f t="shared" ref="H28:H36" si="3">SUM(C28:G28)</f>
        <v>8718</v>
      </c>
      <c r="I28" s="524" t="s">
        <v>234</v>
      </c>
      <c r="J28" s="425">
        <v>1</v>
      </c>
    </row>
    <row r="29" spans="1:10" s="12" customFormat="1" ht="16.899999999999999" customHeight="1" x14ac:dyDescent="0.2">
      <c r="A29" s="360">
        <v>2</v>
      </c>
      <c r="B29" s="433" t="s">
        <v>921</v>
      </c>
      <c r="C29" s="30">
        <v>26</v>
      </c>
      <c r="D29" s="30">
        <v>1</v>
      </c>
      <c r="E29" s="30">
        <v>90819</v>
      </c>
      <c r="F29" s="30" t="s">
        <v>16</v>
      </c>
      <c r="G29" s="30">
        <v>189</v>
      </c>
      <c r="H29" s="108">
        <f t="shared" si="3"/>
        <v>91035</v>
      </c>
      <c r="I29" s="525" t="s">
        <v>235</v>
      </c>
      <c r="J29" s="361">
        <v>2</v>
      </c>
    </row>
    <row r="30" spans="1:10" s="12" customFormat="1" ht="16.899999999999999" customHeight="1" x14ac:dyDescent="0.2">
      <c r="A30" s="424">
        <v>3</v>
      </c>
      <c r="B30" s="347" t="s">
        <v>922</v>
      </c>
      <c r="C30" s="348">
        <v>1</v>
      </c>
      <c r="D30" s="348" t="s">
        <v>16</v>
      </c>
      <c r="E30" s="348">
        <v>30197</v>
      </c>
      <c r="F30" s="348" t="s">
        <v>16</v>
      </c>
      <c r="G30" s="348">
        <v>169</v>
      </c>
      <c r="H30" s="349">
        <f t="shared" si="3"/>
        <v>30367</v>
      </c>
      <c r="I30" s="524" t="s">
        <v>236</v>
      </c>
      <c r="J30" s="425">
        <v>3</v>
      </c>
    </row>
    <row r="31" spans="1:10" s="12" customFormat="1" ht="16.899999999999999" customHeight="1" x14ac:dyDescent="0.2">
      <c r="A31" s="360">
        <v>4</v>
      </c>
      <c r="B31" s="433" t="s">
        <v>923</v>
      </c>
      <c r="C31" s="30">
        <v>12</v>
      </c>
      <c r="D31" s="30" t="s">
        <v>16</v>
      </c>
      <c r="E31" s="30">
        <v>37632</v>
      </c>
      <c r="F31" s="30" t="s">
        <v>16</v>
      </c>
      <c r="G31" s="30">
        <v>102</v>
      </c>
      <c r="H31" s="108">
        <f>SUM(C31:G31)</f>
        <v>37746</v>
      </c>
      <c r="I31" s="525" t="s">
        <v>237</v>
      </c>
      <c r="J31" s="361">
        <v>4</v>
      </c>
    </row>
    <row r="32" spans="1:10" s="12" customFormat="1" ht="16.899999999999999" customHeight="1" x14ac:dyDescent="0.2">
      <c r="A32" s="424">
        <v>5</v>
      </c>
      <c r="B32" s="347" t="s">
        <v>924</v>
      </c>
      <c r="C32" s="348">
        <v>5</v>
      </c>
      <c r="D32" s="348" t="s">
        <v>16</v>
      </c>
      <c r="E32" s="348">
        <v>43702</v>
      </c>
      <c r="F32" s="348" t="s">
        <v>16</v>
      </c>
      <c r="G32" s="348">
        <v>72</v>
      </c>
      <c r="H32" s="349">
        <f t="shared" si="3"/>
        <v>43779</v>
      </c>
      <c r="I32" s="524" t="s">
        <v>238</v>
      </c>
      <c r="J32" s="425">
        <v>5</v>
      </c>
    </row>
    <row r="33" spans="1:10" s="12" customFormat="1" ht="16.899999999999999" customHeight="1" x14ac:dyDescent="0.2">
      <c r="A33" s="360">
        <v>6</v>
      </c>
      <c r="B33" s="433" t="s">
        <v>925</v>
      </c>
      <c r="C33" s="30" t="s">
        <v>16</v>
      </c>
      <c r="D33" s="30" t="s">
        <v>16</v>
      </c>
      <c r="E33" s="30">
        <v>119</v>
      </c>
      <c r="F33" s="30" t="s">
        <v>16</v>
      </c>
      <c r="G33" s="30" t="s">
        <v>16</v>
      </c>
      <c r="H33" s="108">
        <f t="shared" si="3"/>
        <v>119</v>
      </c>
      <c r="I33" s="525" t="s">
        <v>1200</v>
      </c>
      <c r="J33" s="361">
        <v>6</v>
      </c>
    </row>
    <row r="34" spans="1:10" s="12" customFormat="1" ht="16.899999999999999" customHeight="1" x14ac:dyDescent="0.2">
      <c r="A34" s="424">
        <v>7</v>
      </c>
      <c r="B34" s="347" t="s">
        <v>926</v>
      </c>
      <c r="C34" s="348" t="s">
        <v>16</v>
      </c>
      <c r="D34" s="348" t="s">
        <v>16</v>
      </c>
      <c r="E34" s="348">
        <v>3967</v>
      </c>
      <c r="F34" s="348" t="s">
        <v>16</v>
      </c>
      <c r="G34" s="348">
        <v>3</v>
      </c>
      <c r="H34" s="349">
        <f t="shared" si="3"/>
        <v>3970</v>
      </c>
      <c r="I34" s="524" t="s">
        <v>1476</v>
      </c>
      <c r="J34" s="425">
        <v>7</v>
      </c>
    </row>
    <row r="35" spans="1:10" s="12" customFormat="1" ht="16.899999999999999" customHeight="1" x14ac:dyDescent="0.2">
      <c r="A35" s="360">
        <v>8</v>
      </c>
      <c r="B35" s="433" t="s">
        <v>927</v>
      </c>
      <c r="C35" s="30" t="s">
        <v>16</v>
      </c>
      <c r="D35" s="30" t="s">
        <v>16</v>
      </c>
      <c r="E35" s="30">
        <v>918</v>
      </c>
      <c r="F35" s="30" t="s">
        <v>16</v>
      </c>
      <c r="G35" s="30">
        <v>1</v>
      </c>
      <c r="H35" s="108">
        <f t="shared" si="3"/>
        <v>919</v>
      </c>
      <c r="I35" s="525" t="s">
        <v>1187</v>
      </c>
      <c r="J35" s="361">
        <v>8</v>
      </c>
    </row>
    <row r="36" spans="1:10" s="12" customFormat="1" ht="16.899999999999999" customHeight="1" x14ac:dyDescent="0.2">
      <c r="A36" s="448">
        <v>9</v>
      </c>
      <c r="B36" s="355" t="s">
        <v>928</v>
      </c>
      <c r="C36" s="356">
        <v>1</v>
      </c>
      <c r="D36" s="356" t="s">
        <v>16</v>
      </c>
      <c r="E36" s="356">
        <v>118455</v>
      </c>
      <c r="F36" s="356" t="s">
        <v>16</v>
      </c>
      <c r="G36" s="356">
        <v>3</v>
      </c>
      <c r="H36" s="357">
        <f t="shared" si="3"/>
        <v>118459</v>
      </c>
      <c r="I36" s="526" t="s">
        <v>239</v>
      </c>
      <c r="J36" s="449">
        <v>9</v>
      </c>
    </row>
  </sheetData>
  <mergeCells count="9">
    <mergeCell ref="A1:J1"/>
    <mergeCell ref="A2:J2"/>
    <mergeCell ref="A3:J3"/>
    <mergeCell ref="D4:H4"/>
    <mergeCell ref="A5:A6"/>
    <mergeCell ref="B5:B6"/>
    <mergeCell ref="C5:H5"/>
    <mergeCell ref="I5:I6"/>
    <mergeCell ref="J5:J6"/>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DC0B-BC74-46C0-908C-24B2454670FC}">
  <sheetPr>
    <tabColor theme="5" tint="-0.249977111117893"/>
    <pageSetUpPr fitToPage="1"/>
  </sheetPr>
  <dimension ref="A1:U35"/>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7" width="14" style="17" customWidth="1"/>
    <col min="8" max="8" width="37.75" style="17" customWidth="1"/>
    <col min="9" max="9" width="5.625" style="16" customWidth="1"/>
    <col min="10" max="10" width="9.125" style="17"/>
    <col min="11" max="11" width="30.875" style="17" customWidth="1"/>
    <col min="12" max="16384" width="9.125" style="17"/>
  </cols>
  <sheetData>
    <row r="1" spans="1:21" s="7" customFormat="1" ht="21" customHeight="1" x14ac:dyDescent="0.25">
      <c r="A1" s="1645" t="s">
        <v>1224</v>
      </c>
      <c r="B1" s="1645"/>
      <c r="C1" s="1645"/>
      <c r="D1" s="1645"/>
      <c r="E1" s="1645"/>
      <c r="F1" s="1645"/>
      <c r="G1" s="1645"/>
      <c r="H1" s="1645"/>
      <c r="I1" s="1645"/>
    </row>
    <row r="2" spans="1:21" s="7" customFormat="1" ht="21" customHeight="1" x14ac:dyDescent="0.2">
      <c r="A2" s="1646" t="s">
        <v>929</v>
      </c>
      <c r="B2" s="1646"/>
      <c r="C2" s="1646"/>
      <c r="D2" s="1646"/>
      <c r="E2" s="1646"/>
      <c r="F2" s="1646"/>
      <c r="G2" s="1646"/>
      <c r="H2" s="1646"/>
      <c r="I2" s="1646"/>
      <c r="L2" s="7" t="s">
        <v>900</v>
      </c>
    </row>
    <row r="3" spans="1:21" s="7" customFormat="1" ht="21" customHeight="1" x14ac:dyDescent="0.2">
      <c r="A3" s="1647" t="s">
        <v>1610</v>
      </c>
      <c r="B3" s="1647"/>
      <c r="C3" s="1647"/>
      <c r="D3" s="1647"/>
      <c r="E3" s="1647"/>
      <c r="F3" s="1647"/>
      <c r="G3" s="1647"/>
      <c r="H3" s="1647"/>
      <c r="I3" s="1647"/>
    </row>
    <row r="4" spans="1:21" s="12" customFormat="1" x14ac:dyDescent="0.2">
      <c r="A4" s="34" t="s">
        <v>884</v>
      </c>
      <c r="B4" s="34"/>
      <c r="C4" s="1648"/>
      <c r="D4" s="1648"/>
      <c r="E4" s="1648"/>
      <c r="F4" s="1648"/>
      <c r="G4" s="1648"/>
      <c r="H4" s="23"/>
      <c r="I4" s="23" t="s">
        <v>885</v>
      </c>
    </row>
    <row r="5" spans="1:21" s="81" customFormat="1" ht="22.9" customHeight="1" x14ac:dyDescent="0.2">
      <c r="A5" s="1676" t="s">
        <v>979</v>
      </c>
      <c r="B5" s="1678" t="s">
        <v>1179</v>
      </c>
      <c r="C5" s="1689" t="s">
        <v>1811</v>
      </c>
      <c r="D5" s="1690"/>
      <c r="E5" s="1690"/>
      <c r="F5" s="1690"/>
      <c r="G5" s="1691"/>
      <c r="H5" s="1680" t="s">
        <v>1168</v>
      </c>
      <c r="I5" s="1676" t="s">
        <v>979</v>
      </c>
    </row>
    <row r="6" spans="1:21" s="81" customFormat="1" ht="58.15" customHeight="1" x14ac:dyDescent="0.2">
      <c r="A6" s="1677"/>
      <c r="B6" s="1679"/>
      <c r="C6" s="383" t="s">
        <v>71</v>
      </c>
      <c r="D6" s="383" t="s">
        <v>72</v>
      </c>
      <c r="E6" s="416" t="s">
        <v>78</v>
      </c>
      <c r="F6" s="386" t="s">
        <v>79</v>
      </c>
      <c r="G6" s="417" t="s">
        <v>1810</v>
      </c>
      <c r="H6" s="1681"/>
      <c r="I6" s="1677"/>
      <c r="K6" s="1364"/>
      <c r="L6" s="1364"/>
      <c r="M6" s="473" t="s">
        <v>920</v>
      </c>
      <c r="N6" s="471" t="s">
        <v>921</v>
      </c>
      <c r="O6" s="473" t="s">
        <v>922</v>
      </c>
      <c r="P6" s="471" t="s">
        <v>923</v>
      </c>
      <c r="Q6" s="473" t="s">
        <v>924</v>
      </c>
      <c r="R6" s="471" t="s">
        <v>925</v>
      </c>
      <c r="S6" s="473" t="s">
        <v>926</v>
      </c>
      <c r="T6" s="471" t="s">
        <v>927</v>
      </c>
      <c r="U6" s="473" t="s">
        <v>928</v>
      </c>
    </row>
    <row r="7" spans="1:21" s="12" customFormat="1" ht="16.899999999999999" customHeight="1" x14ac:dyDescent="0.2">
      <c r="A7" s="444"/>
      <c r="B7" s="427" t="s">
        <v>1220</v>
      </c>
      <c r="C7" s="428">
        <f>SUM(C8:C16)</f>
        <v>8</v>
      </c>
      <c r="D7" s="428">
        <f>SUM(D8:D16)</f>
        <v>110872</v>
      </c>
      <c r="E7" s="428">
        <f>SUM(E8:E16)</f>
        <v>54</v>
      </c>
      <c r="F7" s="428">
        <f>SUM(F8:F16)</f>
        <v>2556</v>
      </c>
      <c r="G7" s="429">
        <f>SUM(G8:G16)</f>
        <v>113490</v>
      </c>
      <c r="H7" s="430" t="s">
        <v>80</v>
      </c>
      <c r="I7" s="445"/>
      <c r="K7" s="1694" t="s">
        <v>79</v>
      </c>
      <c r="L7" s="1360" t="s">
        <v>1435</v>
      </c>
      <c r="M7" s="1380">
        <f>F18</f>
        <v>1401</v>
      </c>
      <c r="N7" s="1380">
        <f>F19</f>
        <v>348</v>
      </c>
      <c r="O7" s="1380">
        <f>F20</f>
        <v>133</v>
      </c>
      <c r="P7" s="1380">
        <f>F21</f>
        <v>131</v>
      </c>
      <c r="Q7" s="1380" t="str">
        <f>F22</f>
        <v>0</v>
      </c>
      <c r="R7" s="1380">
        <f>F23</f>
        <v>4</v>
      </c>
      <c r="S7" s="1380">
        <f>F24</f>
        <v>17</v>
      </c>
      <c r="T7" s="1380" t="str">
        <f>F25</f>
        <v>0</v>
      </c>
      <c r="U7" s="1380">
        <f>F26</f>
        <v>1</v>
      </c>
    </row>
    <row r="8" spans="1:21" s="12" customFormat="1" ht="16.899999999999999" customHeight="1" x14ac:dyDescent="0.2">
      <c r="A8" s="480">
        <v>1</v>
      </c>
      <c r="B8" s="473" t="s">
        <v>920</v>
      </c>
      <c r="C8" s="478">
        <f t="shared" ref="C8:F14" si="0">SUM(C28+C18)</f>
        <v>1</v>
      </c>
      <c r="D8" s="478">
        <f t="shared" si="0"/>
        <v>11696</v>
      </c>
      <c r="E8" s="478">
        <f t="shared" si="0"/>
        <v>0</v>
      </c>
      <c r="F8" s="478">
        <f>SUM(F28+F18)</f>
        <v>1547</v>
      </c>
      <c r="G8" s="349">
        <f>SUM(C8:F8)</f>
        <v>13244</v>
      </c>
      <c r="H8" s="520" t="s">
        <v>234</v>
      </c>
      <c r="I8" s="481">
        <v>1</v>
      </c>
      <c r="K8" s="1694"/>
      <c r="L8" s="1360" t="s">
        <v>1434</v>
      </c>
      <c r="M8" s="1380">
        <f>F28</f>
        <v>146</v>
      </c>
      <c r="N8" s="1380">
        <f>F29</f>
        <v>139</v>
      </c>
      <c r="O8" s="1380">
        <f>F30</f>
        <v>152</v>
      </c>
      <c r="P8" s="1380">
        <f>F31</f>
        <v>82</v>
      </c>
      <c r="Q8" s="1380" t="str">
        <f>F32</f>
        <v>0</v>
      </c>
      <c r="R8" s="1380" t="str">
        <f>F33</f>
        <v>0</v>
      </c>
      <c r="S8" s="1380" t="str">
        <f>F34</f>
        <v>0</v>
      </c>
      <c r="T8" s="1368">
        <v>0</v>
      </c>
      <c r="U8" s="1380">
        <f>F35</f>
        <v>2</v>
      </c>
    </row>
    <row r="9" spans="1:21" s="12" customFormat="1" ht="16.899999999999999" customHeight="1" x14ac:dyDescent="0.2">
      <c r="A9" s="482">
        <v>2</v>
      </c>
      <c r="B9" s="471" t="s">
        <v>921</v>
      </c>
      <c r="C9" s="483">
        <f t="shared" si="0"/>
        <v>1</v>
      </c>
      <c r="D9" s="483">
        <f t="shared" si="0"/>
        <v>38592</v>
      </c>
      <c r="E9" s="483">
        <f t="shared" si="0"/>
        <v>6</v>
      </c>
      <c r="F9" s="483">
        <f t="shared" si="0"/>
        <v>487</v>
      </c>
      <c r="G9" s="108">
        <f t="shared" ref="G9:G35" si="1">SUM(C9:F9)</f>
        <v>39086</v>
      </c>
      <c r="H9" s="521" t="s">
        <v>235</v>
      </c>
      <c r="I9" s="484">
        <v>2</v>
      </c>
      <c r="K9" s="1695" t="s">
        <v>78</v>
      </c>
      <c r="L9" s="1360" t="s">
        <v>1435</v>
      </c>
      <c r="M9" s="1380" t="str">
        <f>E18</f>
        <v>0</v>
      </c>
      <c r="N9" s="1380">
        <f>E19</f>
        <v>6</v>
      </c>
      <c r="O9" s="1380">
        <f>E20</f>
        <v>38</v>
      </c>
      <c r="P9" s="1380">
        <f>E21</f>
        <v>10</v>
      </c>
      <c r="Q9" s="1380" t="str">
        <f>E22</f>
        <v>0</v>
      </c>
      <c r="R9" s="1380" t="str">
        <f>E23</f>
        <v>0</v>
      </c>
      <c r="S9" s="1380" t="str">
        <f>E24</f>
        <v>0</v>
      </c>
      <c r="T9" s="1380" t="str">
        <f>E25</f>
        <v>0</v>
      </c>
      <c r="U9" s="1380" t="str">
        <f>E26</f>
        <v>0</v>
      </c>
    </row>
    <row r="10" spans="1:21" s="12" customFormat="1" ht="16.899999999999999" customHeight="1" x14ac:dyDescent="0.2">
      <c r="A10" s="480">
        <v>3</v>
      </c>
      <c r="B10" s="473" t="s">
        <v>922</v>
      </c>
      <c r="C10" s="478">
        <f t="shared" si="0"/>
        <v>4</v>
      </c>
      <c r="D10" s="478">
        <f t="shared" si="0"/>
        <v>20067</v>
      </c>
      <c r="E10" s="478">
        <f t="shared" si="0"/>
        <v>38</v>
      </c>
      <c r="F10" s="478">
        <f t="shared" si="0"/>
        <v>285</v>
      </c>
      <c r="G10" s="349">
        <f t="shared" si="1"/>
        <v>20394</v>
      </c>
      <c r="H10" s="520" t="s">
        <v>236</v>
      </c>
      <c r="I10" s="481">
        <v>3</v>
      </c>
      <c r="K10" s="1695"/>
      <c r="L10" s="1360" t="s">
        <v>1434</v>
      </c>
      <c r="M10" s="1380" t="str">
        <f>E28</f>
        <v>0</v>
      </c>
      <c r="N10" s="1380" t="str">
        <f>E29</f>
        <v>0</v>
      </c>
      <c r="O10" s="1380" t="str">
        <f>E30</f>
        <v>0</v>
      </c>
      <c r="P10" s="1380" t="str">
        <f>E31</f>
        <v>0</v>
      </c>
      <c r="Q10" s="1380" t="str">
        <f>E32</f>
        <v>0</v>
      </c>
      <c r="R10" s="1380" t="str">
        <f>E33</f>
        <v>0</v>
      </c>
      <c r="S10" s="1380" t="str">
        <f>E34</f>
        <v>0</v>
      </c>
      <c r="T10" s="1368">
        <v>0</v>
      </c>
      <c r="U10" s="1380" t="str">
        <f>E35</f>
        <v>0</v>
      </c>
    </row>
    <row r="11" spans="1:21" s="12" customFormat="1" ht="16.899999999999999" customHeight="1" x14ac:dyDescent="0.2">
      <c r="A11" s="482">
        <v>4</v>
      </c>
      <c r="B11" s="471" t="s">
        <v>923</v>
      </c>
      <c r="C11" s="483">
        <f t="shared" si="0"/>
        <v>2</v>
      </c>
      <c r="D11" s="483">
        <f t="shared" si="0"/>
        <v>35735</v>
      </c>
      <c r="E11" s="483">
        <f t="shared" si="0"/>
        <v>10</v>
      </c>
      <c r="F11" s="483">
        <f t="shared" si="0"/>
        <v>213</v>
      </c>
      <c r="G11" s="108">
        <f t="shared" si="1"/>
        <v>35960</v>
      </c>
      <c r="H11" s="521" t="s">
        <v>237</v>
      </c>
      <c r="I11" s="484">
        <v>4</v>
      </c>
      <c r="K11" s="1696" t="s">
        <v>72</v>
      </c>
      <c r="L11" s="1360" t="s">
        <v>1435</v>
      </c>
      <c r="M11" s="1380">
        <f>D18</f>
        <v>8544</v>
      </c>
      <c r="N11" s="1380">
        <f>D19</f>
        <v>17231</v>
      </c>
      <c r="O11" s="1380">
        <f>D20</f>
        <v>13724</v>
      </c>
      <c r="P11" s="1380">
        <f>D21</f>
        <v>21256</v>
      </c>
      <c r="Q11" s="1380">
        <f>D22</f>
        <v>1345</v>
      </c>
      <c r="R11" s="1380">
        <f>D23</f>
        <v>6</v>
      </c>
      <c r="S11" s="1380">
        <f>D24</f>
        <v>597</v>
      </c>
      <c r="T11" s="1380">
        <f>D25</f>
        <v>1533</v>
      </c>
      <c r="U11" s="1380">
        <f>D26</f>
        <v>933</v>
      </c>
    </row>
    <row r="12" spans="1:21" s="12" customFormat="1" ht="16.899999999999999" customHeight="1" x14ac:dyDescent="0.2">
      <c r="A12" s="480">
        <v>5</v>
      </c>
      <c r="B12" s="473" t="s">
        <v>924</v>
      </c>
      <c r="C12" s="478">
        <f t="shared" si="0"/>
        <v>0</v>
      </c>
      <c r="D12" s="478">
        <f t="shared" si="0"/>
        <v>1388</v>
      </c>
      <c r="E12" s="478">
        <f t="shared" si="0"/>
        <v>0</v>
      </c>
      <c r="F12" s="478">
        <f t="shared" si="0"/>
        <v>0</v>
      </c>
      <c r="G12" s="349">
        <f t="shared" si="1"/>
        <v>1388</v>
      </c>
      <c r="H12" s="520" t="s">
        <v>238</v>
      </c>
      <c r="I12" s="481">
        <v>5</v>
      </c>
      <c r="K12" s="1696"/>
      <c r="L12" s="1360" t="s">
        <v>1434</v>
      </c>
      <c r="M12" s="1380">
        <f>D28</f>
        <v>3152</v>
      </c>
      <c r="N12" s="1380">
        <f>D29</f>
        <v>21361</v>
      </c>
      <c r="O12" s="1380">
        <f>D30</f>
        <v>6343</v>
      </c>
      <c r="P12" s="1380">
        <f>D31</f>
        <v>14479</v>
      </c>
      <c r="Q12" s="1380">
        <f>D32</f>
        <v>43</v>
      </c>
      <c r="R12" s="1380">
        <f>D33</f>
        <v>1</v>
      </c>
      <c r="S12" s="1380">
        <f>D34</f>
        <v>76</v>
      </c>
      <c r="T12" s="1368">
        <v>0</v>
      </c>
      <c r="U12" s="1380">
        <f>D35</f>
        <v>248</v>
      </c>
    </row>
    <row r="13" spans="1:21" s="12" customFormat="1" ht="16.899999999999999" customHeight="1" x14ac:dyDescent="0.2">
      <c r="A13" s="482">
        <v>6</v>
      </c>
      <c r="B13" s="471" t="s">
        <v>925</v>
      </c>
      <c r="C13" s="483">
        <f t="shared" si="0"/>
        <v>0</v>
      </c>
      <c r="D13" s="483">
        <f t="shared" si="0"/>
        <v>7</v>
      </c>
      <c r="E13" s="483">
        <f t="shared" si="0"/>
        <v>0</v>
      </c>
      <c r="F13" s="483">
        <f t="shared" si="0"/>
        <v>4</v>
      </c>
      <c r="G13" s="108">
        <f t="shared" si="1"/>
        <v>11</v>
      </c>
      <c r="H13" s="521" t="s">
        <v>1200</v>
      </c>
      <c r="I13" s="484">
        <v>6</v>
      </c>
      <c r="K13" s="1696" t="s">
        <v>71</v>
      </c>
      <c r="L13" s="1360" t="s">
        <v>1435</v>
      </c>
      <c r="M13" s="1380">
        <f>C18</f>
        <v>1</v>
      </c>
      <c r="N13" s="1380">
        <f>C19</f>
        <v>1</v>
      </c>
      <c r="O13" s="1380">
        <f>C20</f>
        <v>4</v>
      </c>
      <c r="P13" s="1380">
        <f>C21</f>
        <v>2</v>
      </c>
      <c r="Q13" s="1380" t="str">
        <f>C22</f>
        <v>0</v>
      </c>
      <c r="R13" s="1380" t="str">
        <f>C23</f>
        <v>0</v>
      </c>
      <c r="S13" s="1380" t="str">
        <f>C24</f>
        <v>0</v>
      </c>
      <c r="T13" s="1380" t="str">
        <f>C25</f>
        <v>0</v>
      </c>
      <c r="U13" s="1380" t="str">
        <f>C26</f>
        <v>0</v>
      </c>
    </row>
    <row r="14" spans="1:21" s="12" customFormat="1" ht="16.899999999999999" customHeight="1" x14ac:dyDescent="0.2">
      <c r="A14" s="480">
        <v>7</v>
      </c>
      <c r="B14" s="473" t="s">
        <v>926</v>
      </c>
      <c r="C14" s="478">
        <f t="shared" si="0"/>
        <v>0</v>
      </c>
      <c r="D14" s="478">
        <f t="shared" si="0"/>
        <v>673</v>
      </c>
      <c r="E14" s="478">
        <f t="shared" si="0"/>
        <v>0</v>
      </c>
      <c r="F14" s="478">
        <f t="shared" si="0"/>
        <v>17</v>
      </c>
      <c r="G14" s="349">
        <f t="shared" si="1"/>
        <v>690</v>
      </c>
      <c r="H14" s="520" t="s">
        <v>1476</v>
      </c>
      <c r="I14" s="481">
        <v>7</v>
      </c>
      <c r="K14" s="1696"/>
      <c r="L14" s="1360" t="s">
        <v>1434</v>
      </c>
      <c r="M14" s="1380" t="str">
        <f>C28</f>
        <v>0</v>
      </c>
      <c r="N14" s="1380" t="str">
        <f>C29</f>
        <v>0</v>
      </c>
      <c r="O14" s="1380" t="str">
        <f>C30</f>
        <v>0</v>
      </c>
      <c r="P14" s="1380" t="str">
        <f>C31</f>
        <v>0</v>
      </c>
      <c r="Q14" s="1380" t="str">
        <f>C32</f>
        <v>0</v>
      </c>
      <c r="R14" s="1380" t="str">
        <f>C33</f>
        <v>0</v>
      </c>
      <c r="S14" s="1380" t="str">
        <f>C34</f>
        <v>0</v>
      </c>
      <c r="T14" s="1368">
        <v>0</v>
      </c>
      <c r="U14" s="1380" t="str">
        <f>C35</f>
        <v>0</v>
      </c>
    </row>
    <row r="15" spans="1:21" s="12" customFormat="1" ht="16.899999999999999" customHeight="1" x14ac:dyDescent="0.2">
      <c r="A15" s="482">
        <v>8</v>
      </c>
      <c r="B15" s="471" t="s">
        <v>927</v>
      </c>
      <c r="C15" s="483">
        <f>SUM(C25)</f>
        <v>0</v>
      </c>
      <c r="D15" s="483">
        <f>SUM(D25)</f>
        <v>1533</v>
      </c>
      <c r="E15" s="483">
        <f>SUM(E25)</f>
        <v>0</v>
      </c>
      <c r="F15" s="483">
        <f>SUM(F25)</f>
        <v>0</v>
      </c>
      <c r="G15" s="108">
        <f>SUM(C15:F15)</f>
        <v>1533</v>
      </c>
      <c r="H15" s="521" t="s">
        <v>1187</v>
      </c>
      <c r="I15" s="484">
        <v>8</v>
      </c>
    </row>
    <row r="16" spans="1:21" s="12" customFormat="1" ht="16.899999999999999" customHeight="1" x14ac:dyDescent="0.2">
      <c r="A16" s="480">
        <v>9</v>
      </c>
      <c r="B16" s="473" t="s">
        <v>928</v>
      </c>
      <c r="C16" s="478">
        <f>SUM(C35+C26)</f>
        <v>0</v>
      </c>
      <c r="D16" s="478">
        <f>SUM(D35+D26)</f>
        <v>1181</v>
      </c>
      <c r="E16" s="478">
        <f>SUM(E35+E26)</f>
        <v>0</v>
      </c>
      <c r="F16" s="478">
        <f>SUM(F35+F26)</f>
        <v>3</v>
      </c>
      <c r="G16" s="349">
        <f t="shared" si="1"/>
        <v>1184</v>
      </c>
      <c r="H16" s="520" t="s">
        <v>239</v>
      </c>
      <c r="I16" s="481">
        <v>9</v>
      </c>
    </row>
    <row r="17" spans="1:12" s="91" customFormat="1" ht="16.899999999999999" customHeight="1" x14ac:dyDescent="0.2">
      <c r="A17" s="522"/>
      <c r="B17" s="202" t="s">
        <v>1467</v>
      </c>
      <c r="C17" s="107">
        <f>SUM(C18:C26)</f>
        <v>8</v>
      </c>
      <c r="D17" s="107">
        <f>SUM(D18:D26)</f>
        <v>65169</v>
      </c>
      <c r="E17" s="107">
        <f>SUM(E18:E26)</f>
        <v>54</v>
      </c>
      <c r="F17" s="107">
        <f>SUM(F18:F26)</f>
        <v>2035</v>
      </c>
      <c r="G17" s="107">
        <f>SUM(C17:F17)</f>
        <v>67266</v>
      </c>
      <c r="H17" s="446" t="s">
        <v>13</v>
      </c>
      <c r="I17" s="523"/>
      <c r="L17" s="12"/>
    </row>
    <row r="18" spans="1:12" s="12" customFormat="1" ht="16.899999999999999" customHeight="1" x14ac:dyDescent="0.2">
      <c r="A18" s="424">
        <v>1</v>
      </c>
      <c r="B18" s="347" t="s">
        <v>920</v>
      </c>
      <c r="C18" s="348">
        <v>1</v>
      </c>
      <c r="D18" s="348">
        <v>8544</v>
      </c>
      <c r="E18" s="348" t="s">
        <v>16</v>
      </c>
      <c r="F18" s="348">
        <v>1401</v>
      </c>
      <c r="G18" s="349">
        <f t="shared" si="1"/>
        <v>9946</v>
      </c>
      <c r="H18" s="524" t="s">
        <v>234</v>
      </c>
      <c r="I18" s="425">
        <v>1</v>
      </c>
    </row>
    <row r="19" spans="1:12" s="12" customFormat="1" ht="16.899999999999999" customHeight="1" x14ac:dyDescent="0.2">
      <c r="A19" s="360">
        <v>2</v>
      </c>
      <c r="B19" s="433" t="s">
        <v>921</v>
      </c>
      <c r="C19" s="30">
        <v>1</v>
      </c>
      <c r="D19" s="30">
        <v>17231</v>
      </c>
      <c r="E19" s="30">
        <v>6</v>
      </c>
      <c r="F19" s="30">
        <v>348</v>
      </c>
      <c r="G19" s="108">
        <f t="shared" si="1"/>
        <v>17586</v>
      </c>
      <c r="H19" s="525" t="s">
        <v>235</v>
      </c>
      <c r="I19" s="361">
        <v>2</v>
      </c>
    </row>
    <row r="20" spans="1:12" s="12" customFormat="1" ht="16.899999999999999" customHeight="1" x14ac:dyDescent="0.2">
      <c r="A20" s="424">
        <v>3</v>
      </c>
      <c r="B20" s="347" t="s">
        <v>922</v>
      </c>
      <c r="C20" s="348">
        <v>4</v>
      </c>
      <c r="D20" s="348">
        <v>13724</v>
      </c>
      <c r="E20" s="348">
        <v>38</v>
      </c>
      <c r="F20" s="348">
        <v>133</v>
      </c>
      <c r="G20" s="349">
        <f t="shared" si="1"/>
        <v>13899</v>
      </c>
      <c r="H20" s="524" t="s">
        <v>236</v>
      </c>
      <c r="I20" s="425">
        <v>3</v>
      </c>
    </row>
    <row r="21" spans="1:12" s="12" customFormat="1" ht="16.899999999999999" customHeight="1" x14ac:dyDescent="0.2">
      <c r="A21" s="360">
        <v>4</v>
      </c>
      <c r="B21" s="433" t="s">
        <v>923</v>
      </c>
      <c r="C21" s="30">
        <v>2</v>
      </c>
      <c r="D21" s="30">
        <v>21256</v>
      </c>
      <c r="E21" s="30">
        <v>10</v>
      </c>
      <c r="F21" s="30">
        <v>131</v>
      </c>
      <c r="G21" s="108">
        <f t="shared" si="1"/>
        <v>21399</v>
      </c>
      <c r="H21" s="525" t="s">
        <v>237</v>
      </c>
      <c r="I21" s="361">
        <v>4</v>
      </c>
    </row>
    <row r="22" spans="1:12" s="12" customFormat="1" ht="16.899999999999999" customHeight="1" x14ac:dyDescent="0.2">
      <c r="A22" s="424">
        <v>5</v>
      </c>
      <c r="B22" s="347" t="s">
        <v>924</v>
      </c>
      <c r="C22" s="348" t="s">
        <v>16</v>
      </c>
      <c r="D22" s="348">
        <v>1345</v>
      </c>
      <c r="E22" s="348" t="s">
        <v>16</v>
      </c>
      <c r="F22" s="348" t="s">
        <v>16</v>
      </c>
      <c r="G22" s="349">
        <f t="shared" si="1"/>
        <v>1345</v>
      </c>
      <c r="H22" s="524" t="s">
        <v>238</v>
      </c>
      <c r="I22" s="425">
        <v>5</v>
      </c>
      <c r="L22" s="82"/>
    </row>
    <row r="23" spans="1:12" s="12" customFormat="1" ht="16.899999999999999" customHeight="1" x14ac:dyDescent="0.2">
      <c r="A23" s="360">
        <v>6</v>
      </c>
      <c r="B23" s="433" t="s">
        <v>925</v>
      </c>
      <c r="C23" s="30" t="s">
        <v>16</v>
      </c>
      <c r="D23" s="30">
        <v>6</v>
      </c>
      <c r="E23" s="30" t="s">
        <v>16</v>
      </c>
      <c r="F23" s="30">
        <v>4</v>
      </c>
      <c r="G23" s="108">
        <f t="shared" si="1"/>
        <v>10</v>
      </c>
      <c r="H23" s="525" t="s">
        <v>1200</v>
      </c>
      <c r="I23" s="361">
        <v>6</v>
      </c>
    </row>
    <row r="24" spans="1:12" s="12" customFormat="1" ht="16.899999999999999" customHeight="1" x14ac:dyDescent="0.2">
      <c r="A24" s="424">
        <v>7</v>
      </c>
      <c r="B24" s="347" t="s">
        <v>926</v>
      </c>
      <c r="C24" s="348" t="s">
        <v>16</v>
      </c>
      <c r="D24" s="348">
        <v>597</v>
      </c>
      <c r="E24" s="348" t="s">
        <v>16</v>
      </c>
      <c r="F24" s="348">
        <v>17</v>
      </c>
      <c r="G24" s="349">
        <f t="shared" si="1"/>
        <v>614</v>
      </c>
      <c r="H24" s="524" t="s">
        <v>1476</v>
      </c>
      <c r="I24" s="425">
        <v>7</v>
      </c>
    </row>
    <row r="25" spans="1:12" s="12" customFormat="1" ht="16.899999999999999" customHeight="1" x14ac:dyDescent="0.2">
      <c r="A25" s="360">
        <v>8</v>
      </c>
      <c r="B25" s="433" t="s">
        <v>927</v>
      </c>
      <c r="C25" s="30" t="s">
        <v>16</v>
      </c>
      <c r="D25" s="30">
        <v>1533</v>
      </c>
      <c r="E25" s="30" t="s">
        <v>16</v>
      </c>
      <c r="F25" s="30" t="s">
        <v>16</v>
      </c>
      <c r="G25" s="108">
        <f t="shared" si="1"/>
        <v>1533</v>
      </c>
      <c r="H25" s="525" t="s">
        <v>1187</v>
      </c>
      <c r="I25" s="361">
        <v>8</v>
      </c>
    </row>
    <row r="26" spans="1:12" s="12" customFormat="1" ht="16.899999999999999" customHeight="1" x14ac:dyDescent="0.2">
      <c r="A26" s="424">
        <v>9</v>
      </c>
      <c r="B26" s="347" t="s">
        <v>928</v>
      </c>
      <c r="C26" s="348" t="s">
        <v>16</v>
      </c>
      <c r="D26" s="348">
        <v>933</v>
      </c>
      <c r="E26" s="348" t="s">
        <v>16</v>
      </c>
      <c r="F26" s="348">
        <v>1</v>
      </c>
      <c r="G26" s="349">
        <f t="shared" si="1"/>
        <v>934</v>
      </c>
      <c r="H26" s="524" t="s">
        <v>239</v>
      </c>
      <c r="I26" s="425">
        <v>9</v>
      </c>
    </row>
    <row r="27" spans="1:12" s="82" customFormat="1" ht="16.899999999999999" customHeight="1" x14ac:dyDescent="0.2">
      <c r="A27" s="522"/>
      <c r="B27" s="202" t="s">
        <v>1471</v>
      </c>
      <c r="C27" s="107">
        <f>SUM(C28:C35)</f>
        <v>0</v>
      </c>
      <c r="D27" s="107">
        <f>SUM(D28:D35)</f>
        <v>45703</v>
      </c>
      <c r="E27" s="107">
        <f>SUM(E28:E35)</f>
        <v>0</v>
      </c>
      <c r="F27" s="107">
        <f>SUM(F28:F35)</f>
        <v>521</v>
      </c>
      <c r="G27" s="107">
        <f>SUM(C27:F27)</f>
        <v>46224</v>
      </c>
      <c r="H27" s="446" t="s">
        <v>14</v>
      </c>
      <c r="I27" s="523"/>
      <c r="L27" s="12"/>
    </row>
    <row r="28" spans="1:12" s="12" customFormat="1" ht="16.899999999999999" customHeight="1" x14ac:dyDescent="0.2">
      <c r="A28" s="424">
        <v>1</v>
      </c>
      <c r="B28" s="347" t="s">
        <v>920</v>
      </c>
      <c r="C28" s="348" t="s">
        <v>16</v>
      </c>
      <c r="D28" s="348">
        <v>3152</v>
      </c>
      <c r="E28" s="348" t="s">
        <v>16</v>
      </c>
      <c r="F28" s="348">
        <v>146</v>
      </c>
      <c r="G28" s="349">
        <f t="shared" si="1"/>
        <v>3298</v>
      </c>
      <c r="H28" s="524" t="s">
        <v>234</v>
      </c>
      <c r="I28" s="425">
        <v>1</v>
      </c>
    </row>
    <row r="29" spans="1:12" s="12" customFormat="1" ht="16.899999999999999" customHeight="1" x14ac:dyDescent="0.2">
      <c r="A29" s="360">
        <v>2</v>
      </c>
      <c r="B29" s="433" t="s">
        <v>921</v>
      </c>
      <c r="C29" s="30" t="s">
        <v>16</v>
      </c>
      <c r="D29" s="30">
        <v>21361</v>
      </c>
      <c r="E29" s="30" t="s">
        <v>16</v>
      </c>
      <c r="F29" s="30">
        <v>139</v>
      </c>
      <c r="G29" s="108">
        <f>SUM(C29:F29)</f>
        <v>21500</v>
      </c>
      <c r="H29" s="525" t="s">
        <v>235</v>
      </c>
      <c r="I29" s="361">
        <v>2</v>
      </c>
    </row>
    <row r="30" spans="1:12" s="12" customFormat="1" ht="16.899999999999999" customHeight="1" x14ac:dyDescent="0.2">
      <c r="A30" s="424">
        <v>3</v>
      </c>
      <c r="B30" s="347" t="s">
        <v>922</v>
      </c>
      <c r="C30" s="348" t="s">
        <v>16</v>
      </c>
      <c r="D30" s="348">
        <v>6343</v>
      </c>
      <c r="E30" s="348" t="s">
        <v>16</v>
      </c>
      <c r="F30" s="348">
        <v>152</v>
      </c>
      <c r="G30" s="349">
        <f t="shared" si="1"/>
        <v>6495</v>
      </c>
      <c r="H30" s="524" t="s">
        <v>236</v>
      </c>
      <c r="I30" s="425">
        <v>3</v>
      </c>
    </row>
    <row r="31" spans="1:12" s="12" customFormat="1" ht="16.899999999999999" customHeight="1" x14ac:dyDescent="0.2">
      <c r="A31" s="360">
        <v>4</v>
      </c>
      <c r="B31" s="433" t="s">
        <v>923</v>
      </c>
      <c r="C31" s="30" t="s">
        <v>16</v>
      </c>
      <c r="D31" s="30">
        <v>14479</v>
      </c>
      <c r="E31" s="30" t="s">
        <v>16</v>
      </c>
      <c r="F31" s="30">
        <v>82</v>
      </c>
      <c r="G31" s="108">
        <f t="shared" si="1"/>
        <v>14561</v>
      </c>
      <c r="H31" s="525" t="s">
        <v>237</v>
      </c>
      <c r="I31" s="361">
        <v>4</v>
      </c>
      <c r="L31" s="17"/>
    </row>
    <row r="32" spans="1:12" s="12" customFormat="1" ht="16.899999999999999" customHeight="1" x14ac:dyDescent="0.2">
      <c r="A32" s="424">
        <v>5</v>
      </c>
      <c r="B32" s="347" t="s">
        <v>924</v>
      </c>
      <c r="C32" s="348" t="s">
        <v>16</v>
      </c>
      <c r="D32" s="348">
        <v>43</v>
      </c>
      <c r="E32" s="348" t="s">
        <v>16</v>
      </c>
      <c r="F32" s="348" t="s">
        <v>16</v>
      </c>
      <c r="G32" s="349">
        <f>SUM(C32:F32)</f>
        <v>43</v>
      </c>
      <c r="H32" s="524" t="s">
        <v>238</v>
      </c>
      <c r="I32" s="425">
        <v>5</v>
      </c>
      <c r="L32" s="17"/>
    </row>
    <row r="33" spans="1:12" s="12" customFormat="1" ht="16.899999999999999" customHeight="1" x14ac:dyDescent="0.2">
      <c r="A33" s="360">
        <v>6</v>
      </c>
      <c r="B33" s="433" t="s">
        <v>925</v>
      </c>
      <c r="C33" s="30" t="s">
        <v>16</v>
      </c>
      <c r="D33" s="30">
        <v>1</v>
      </c>
      <c r="E33" s="30" t="s">
        <v>16</v>
      </c>
      <c r="F33" s="30" t="s">
        <v>16</v>
      </c>
      <c r="G33" s="108">
        <f t="shared" si="1"/>
        <v>1</v>
      </c>
      <c r="H33" s="525" t="s">
        <v>1200</v>
      </c>
      <c r="I33" s="361">
        <v>6</v>
      </c>
      <c r="L33" s="17"/>
    </row>
    <row r="34" spans="1:12" s="12" customFormat="1" ht="16.899999999999999" customHeight="1" x14ac:dyDescent="0.2">
      <c r="A34" s="424">
        <v>7</v>
      </c>
      <c r="B34" s="347" t="s">
        <v>926</v>
      </c>
      <c r="C34" s="348" t="s">
        <v>16</v>
      </c>
      <c r="D34" s="348">
        <v>76</v>
      </c>
      <c r="E34" s="348" t="s">
        <v>16</v>
      </c>
      <c r="F34" s="348" t="s">
        <v>16</v>
      </c>
      <c r="G34" s="349">
        <f>SUM(C34:F34)</f>
        <v>76</v>
      </c>
      <c r="H34" s="524" t="s">
        <v>1476</v>
      </c>
      <c r="I34" s="425">
        <v>7</v>
      </c>
      <c r="L34" s="17"/>
    </row>
    <row r="35" spans="1:12" s="12" customFormat="1" ht="16.899999999999999" customHeight="1" x14ac:dyDescent="0.2">
      <c r="A35" s="362">
        <v>9</v>
      </c>
      <c r="B35" s="439" t="s">
        <v>928</v>
      </c>
      <c r="C35" s="440" t="s">
        <v>16</v>
      </c>
      <c r="D35" s="440">
        <v>248</v>
      </c>
      <c r="E35" s="440" t="s">
        <v>16</v>
      </c>
      <c r="F35" s="440">
        <v>2</v>
      </c>
      <c r="G35" s="441">
        <f t="shared" si="1"/>
        <v>250</v>
      </c>
      <c r="H35" s="527" t="s">
        <v>239</v>
      </c>
      <c r="I35" s="363">
        <v>9</v>
      </c>
      <c r="L35" s="17"/>
    </row>
  </sheetData>
  <mergeCells count="13">
    <mergeCell ref="K7:K8"/>
    <mergeCell ref="K9:K10"/>
    <mergeCell ref="K11:K12"/>
    <mergeCell ref="K13:K14"/>
    <mergeCell ref="A1:I1"/>
    <mergeCell ref="A2:I2"/>
    <mergeCell ref="A3:I3"/>
    <mergeCell ref="A5:A6"/>
    <mergeCell ref="B5:B6"/>
    <mergeCell ref="C5:G5"/>
    <mergeCell ref="H5:H6"/>
    <mergeCell ref="I5:I6"/>
    <mergeCell ref="C4:G4"/>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7077-E496-4F99-8111-181A47C36D2D}">
  <sheetPr>
    <tabColor theme="4" tint="-0.249977111117893"/>
    <pageSetUpPr fitToPage="1"/>
  </sheetPr>
  <dimension ref="A1:J96"/>
  <sheetViews>
    <sheetView view="pageBreakPreview" zoomScale="60" zoomScaleNormal="100" workbookViewId="0">
      <selection activeCell="A90" sqref="A90"/>
    </sheetView>
  </sheetViews>
  <sheetFormatPr defaultColWidth="9" defaultRowHeight="14.25" x14ac:dyDescent="0.2"/>
  <cols>
    <col min="1" max="1" width="4.75" style="888" customWidth="1"/>
    <col min="2" max="2" width="50.75" style="889" customWidth="1"/>
    <col min="3" max="4" width="10.75" style="889" customWidth="1"/>
    <col min="5" max="5" width="10.75" style="890" customWidth="1"/>
    <col min="6" max="6" width="50.75" style="889" customWidth="1"/>
    <col min="7" max="7" width="4.75" style="888" customWidth="1"/>
    <col min="8" max="16384" width="9" style="889"/>
  </cols>
  <sheetData>
    <row r="1" spans="1:10" s="879" customFormat="1" ht="21" customHeight="1" x14ac:dyDescent="0.25">
      <c r="A1" s="1527" t="s">
        <v>1113</v>
      </c>
      <c r="B1" s="1527"/>
      <c r="C1" s="1527"/>
      <c r="D1" s="1527"/>
      <c r="E1" s="1527"/>
      <c r="F1" s="1527"/>
      <c r="G1" s="1527"/>
    </row>
    <row r="2" spans="1:10" s="879" customFormat="1" ht="21" customHeight="1" x14ac:dyDescent="0.25">
      <c r="A2" s="1528" t="s">
        <v>930</v>
      </c>
      <c r="B2" s="1529"/>
      <c r="C2" s="1529"/>
      <c r="D2" s="1529"/>
      <c r="E2" s="1529"/>
      <c r="F2" s="1529"/>
      <c r="G2" s="1529"/>
      <c r="J2" s="879" t="s">
        <v>710</v>
      </c>
    </row>
    <row r="3" spans="1:10" s="879" customFormat="1" ht="21" customHeight="1" x14ac:dyDescent="0.25">
      <c r="A3" s="1530" t="s">
        <v>1522</v>
      </c>
      <c r="B3" s="1530"/>
      <c r="C3" s="1530"/>
      <c r="D3" s="1530"/>
      <c r="E3" s="1530"/>
      <c r="F3" s="1530"/>
      <c r="G3" s="1530"/>
    </row>
    <row r="4" spans="1:10" s="881" customFormat="1" ht="12.75" x14ac:dyDescent="0.2">
      <c r="A4" s="880" t="s">
        <v>709</v>
      </c>
      <c r="E4" s="882"/>
      <c r="F4" s="883"/>
      <c r="G4" s="884" t="s">
        <v>710</v>
      </c>
    </row>
    <row r="5" spans="1:10" s="803" customFormat="1" ht="25.15" customHeight="1" x14ac:dyDescent="0.2">
      <c r="A5" s="1542" t="s">
        <v>1923</v>
      </c>
      <c r="B5" s="1539" t="s">
        <v>330</v>
      </c>
      <c r="C5" s="1531" t="s">
        <v>1127</v>
      </c>
      <c r="D5" s="1531"/>
      <c r="E5" s="1532" t="s">
        <v>1749</v>
      </c>
      <c r="F5" s="1533" t="s">
        <v>609</v>
      </c>
      <c r="G5" s="1536" t="s">
        <v>1924</v>
      </c>
    </row>
    <row r="6" spans="1:10" s="803" customFormat="1" ht="22.15" customHeight="1" x14ac:dyDescent="0.2">
      <c r="A6" s="1543"/>
      <c r="B6" s="1540"/>
      <c r="C6" s="340" t="s">
        <v>14</v>
      </c>
      <c r="D6" s="340" t="s">
        <v>13</v>
      </c>
      <c r="E6" s="1532"/>
      <c r="F6" s="1534"/>
      <c r="G6" s="1537"/>
    </row>
    <row r="7" spans="1:10" s="803" customFormat="1" ht="22.15" customHeight="1" x14ac:dyDescent="0.2">
      <c r="A7" s="1544"/>
      <c r="B7" s="1541"/>
      <c r="C7" s="341" t="s">
        <v>1468</v>
      </c>
      <c r="D7" s="341" t="s">
        <v>706</v>
      </c>
      <c r="E7" s="1532"/>
      <c r="F7" s="1535"/>
      <c r="G7" s="1538"/>
    </row>
    <row r="8" spans="1:10" s="803" customFormat="1" ht="2.4500000000000002" customHeight="1" thickBot="1" x14ac:dyDescent="0.25">
      <c r="A8" s="130"/>
      <c r="B8" s="131"/>
      <c r="C8" s="131"/>
      <c r="D8" s="131"/>
      <c r="E8" s="170"/>
      <c r="F8" s="132"/>
      <c r="G8" s="133"/>
    </row>
    <row r="9" spans="1:10" s="803" customFormat="1" ht="19.899999999999999" customHeight="1" thickTop="1" x14ac:dyDescent="0.2">
      <c r="A9" s="1523" t="s">
        <v>1259</v>
      </c>
      <c r="B9" s="1524"/>
      <c r="C9" s="885">
        <f>SUM(C10:C96)</f>
        <v>811600</v>
      </c>
      <c r="D9" s="885">
        <f>SUM(D10:D96)</f>
        <v>2034518</v>
      </c>
      <c r="E9" s="885">
        <f>SUM(E10:E96)</f>
        <v>2846118</v>
      </c>
      <c r="F9" s="1525" t="s">
        <v>12</v>
      </c>
      <c r="G9" s="1526"/>
    </row>
    <row r="10" spans="1:10" s="803" customFormat="1" ht="19.899999999999999" customHeight="1" x14ac:dyDescent="0.2">
      <c r="A10" s="116">
        <v>1</v>
      </c>
      <c r="B10" s="117" t="s">
        <v>331</v>
      </c>
      <c r="C10" s="118">
        <v>2</v>
      </c>
      <c r="D10" s="118">
        <v>130</v>
      </c>
      <c r="E10" s="171">
        <f>SUM(C10:D10)</f>
        <v>132</v>
      </c>
      <c r="F10" s="119" t="s">
        <v>332</v>
      </c>
      <c r="G10" s="120">
        <v>1</v>
      </c>
    </row>
    <row r="11" spans="1:10" s="803" customFormat="1" ht="19.899999999999999" customHeight="1" x14ac:dyDescent="0.2">
      <c r="A11" s="886">
        <v>2</v>
      </c>
      <c r="B11" s="797" t="s">
        <v>333</v>
      </c>
      <c r="C11" s="798">
        <v>7</v>
      </c>
      <c r="D11" s="798">
        <v>15</v>
      </c>
      <c r="E11" s="800">
        <f t="shared" ref="E11:E74" si="0">SUM(C11:D11)</f>
        <v>22</v>
      </c>
      <c r="F11" s="801" t="s">
        <v>334</v>
      </c>
      <c r="G11" s="887">
        <v>2</v>
      </c>
    </row>
    <row r="12" spans="1:10" s="803" customFormat="1" ht="19.899999999999999" customHeight="1" x14ac:dyDescent="0.2">
      <c r="A12" s="116">
        <v>3</v>
      </c>
      <c r="B12" s="117" t="s">
        <v>335</v>
      </c>
      <c r="C12" s="118">
        <v>74</v>
      </c>
      <c r="D12" s="118">
        <v>92</v>
      </c>
      <c r="E12" s="171">
        <f t="shared" si="0"/>
        <v>166</v>
      </c>
      <c r="F12" s="119" t="s">
        <v>336</v>
      </c>
      <c r="G12" s="120">
        <v>3</v>
      </c>
    </row>
    <row r="13" spans="1:10" s="803" customFormat="1" ht="19.899999999999999" customHeight="1" x14ac:dyDescent="0.2">
      <c r="A13" s="886">
        <v>4</v>
      </c>
      <c r="B13" s="797" t="s">
        <v>337</v>
      </c>
      <c r="C13" s="798">
        <v>259</v>
      </c>
      <c r="D13" s="798">
        <v>3034</v>
      </c>
      <c r="E13" s="800">
        <f t="shared" si="0"/>
        <v>3293</v>
      </c>
      <c r="F13" s="801" t="s">
        <v>338</v>
      </c>
      <c r="G13" s="887">
        <v>4</v>
      </c>
    </row>
    <row r="14" spans="1:10" s="803" customFormat="1" ht="19.899999999999999" customHeight="1" x14ac:dyDescent="0.2">
      <c r="A14" s="116">
        <v>5</v>
      </c>
      <c r="B14" s="117" t="s">
        <v>339</v>
      </c>
      <c r="C14" s="118">
        <v>159</v>
      </c>
      <c r="D14" s="118">
        <v>3433</v>
      </c>
      <c r="E14" s="171">
        <f t="shared" si="0"/>
        <v>3592</v>
      </c>
      <c r="F14" s="119" t="s">
        <v>340</v>
      </c>
      <c r="G14" s="120">
        <v>5</v>
      </c>
    </row>
    <row r="15" spans="1:10" s="803" customFormat="1" ht="19.899999999999999" customHeight="1" x14ac:dyDescent="0.2">
      <c r="A15" s="886">
        <v>6</v>
      </c>
      <c r="B15" s="797" t="s">
        <v>341</v>
      </c>
      <c r="C15" s="798">
        <v>99</v>
      </c>
      <c r="D15" s="798">
        <v>3056</v>
      </c>
      <c r="E15" s="800">
        <f t="shared" si="0"/>
        <v>3155</v>
      </c>
      <c r="F15" s="801" t="s">
        <v>342</v>
      </c>
      <c r="G15" s="887">
        <v>6</v>
      </c>
    </row>
    <row r="16" spans="1:10" s="803" customFormat="1" ht="19.899999999999999" customHeight="1" x14ac:dyDescent="0.2">
      <c r="A16" s="116">
        <v>7</v>
      </c>
      <c r="B16" s="117" t="s">
        <v>343</v>
      </c>
      <c r="C16" s="64" t="s">
        <v>16</v>
      </c>
      <c r="D16" s="118">
        <v>52</v>
      </c>
      <c r="E16" s="171">
        <f t="shared" si="0"/>
        <v>52</v>
      </c>
      <c r="F16" s="119" t="s">
        <v>344</v>
      </c>
      <c r="G16" s="120">
        <v>7</v>
      </c>
    </row>
    <row r="17" spans="1:7" s="803" customFormat="1" ht="19.899999999999999" customHeight="1" x14ac:dyDescent="0.2">
      <c r="A17" s="886">
        <v>12</v>
      </c>
      <c r="B17" s="797" t="s">
        <v>333</v>
      </c>
      <c r="C17" s="103" t="s">
        <v>16</v>
      </c>
      <c r="D17" s="798">
        <v>24</v>
      </c>
      <c r="E17" s="800">
        <f t="shared" si="0"/>
        <v>24</v>
      </c>
      <c r="F17" s="801" t="s">
        <v>334</v>
      </c>
      <c r="G17" s="887">
        <v>12</v>
      </c>
    </row>
    <row r="18" spans="1:7" s="803" customFormat="1" ht="19.899999999999999" customHeight="1" x14ac:dyDescent="0.2">
      <c r="A18" s="116">
        <v>13</v>
      </c>
      <c r="B18" s="117" t="s">
        <v>337</v>
      </c>
      <c r="C18" s="118">
        <v>5785</v>
      </c>
      <c r="D18" s="118">
        <v>9403</v>
      </c>
      <c r="E18" s="171">
        <f t="shared" si="0"/>
        <v>15188</v>
      </c>
      <c r="F18" s="119" t="s">
        <v>338</v>
      </c>
      <c r="G18" s="120">
        <v>13</v>
      </c>
    </row>
    <row r="19" spans="1:7" s="803" customFormat="1" ht="19.899999999999999" customHeight="1" x14ac:dyDescent="0.2">
      <c r="A19" s="886">
        <v>14</v>
      </c>
      <c r="B19" s="797" t="s">
        <v>345</v>
      </c>
      <c r="C19" s="798">
        <v>4908</v>
      </c>
      <c r="D19" s="798">
        <v>22607</v>
      </c>
      <c r="E19" s="800">
        <f t="shared" si="0"/>
        <v>27515</v>
      </c>
      <c r="F19" s="801" t="s">
        <v>346</v>
      </c>
      <c r="G19" s="887">
        <v>14</v>
      </c>
    </row>
    <row r="20" spans="1:7" s="803" customFormat="1" ht="19.899999999999999" customHeight="1" x14ac:dyDescent="0.2">
      <c r="A20" s="116">
        <v>15</v>
      </c>
      <c r="B20" s="117" t="s">
        <v>347</v>
      </c>
      <c r="C20" s="118">
        <v>3116</v>
      </c>
      <c r="D20" s="118">
        <v>18903</v>
      </c>
      <c r="E20" s="171">
        <f t="shared" si="0"/>
        <v>22019</v>
      </c>
      <c r="F20" s="119" t="s">
        <v>348</v>
      </c>
      <c r="G20" s="120">
        <v>15</v>
      </c>
    </row>
    <row r="21" spans="1:7" s="803" customFormat="1" ht="19.899999999999999" customHeight="1" x14ac:dyDescent="0.2">
      <c r="A21" s="886">
        <v>16</v>
      </c>
      <c r="B21" s="797" t="s">
        <v>341</v>
      </c>
      <c r="C21" s="798">
        <v>1739</v>
      </c>
      <c r="D21" s="798">
        <v>17271</v>
      </c>
      <c r="E21" s="800">
        <f t="shared" si="0"/>
        <v>19010</v>
      </c>
      <c r="F21" s="801" t="s">
        <v>342</v>
      </c>
      <c r="G21" s="887">
        <v>16</v>
      </c>
    </row>
    <row r="22" spans="1:7" s="803" customFormat="1" ht="19.899999999999999" customHeight="1" x14ac:dyDescent="0.2">
      <c r="A22" s="116">
        <v>17</v>
      </c>
      <c r="B22" s="117" t="s">
        <v>1109</v>
      </c>
      <c r="C22" s="118">
        <v>1593</v>
      </c>
      <c r="D22" s="118">
        <v>6793</v>
      </c>
      <c r="E22" s="171">
        <f t="shared" si="0"/>
        <v>8386</v>
      </c>
      <c r="F22" s="119" t="s">
        <v>349</v>
      </c>
      <c r="G22" s="120">
        <v>17</v>
      </c>
    </row>
    <row r="23" spans="1:7" s="803" customFormat="1" ht="19.899999999999999" customHeight="1" x14ac:dyDescent="0.2">
      <c r="A23" s="886">
        <v>18</v>
      </c>
      <c r="B23" s="797" t="s">
        <v>350</v>
      </c>
      <c r="C23" s="798">
        <v>495</v>
      </c>
      <c r="D23" s="798">
        <v>1675</v>
      </c>
      <c r="E23" s="800">
        <f t="shared" si="0"/>
        <v>2170</v>
      </c>
      <c r="F23" s="801" t="s">
        <v>351</v>
      </c>
      <c r="G23" s="887">
        <v>18</v>
      </c>
    </row>
    <row r="24" spans="1:7" s="803" customFormat="1" ht="19.899999999999999" customHeight="1" x14ac:dyDescent="0.2">
      <c r="A24" s="116">
        <v>20</v>
      </c>
      <c r="B24" s="117" t="s">
        <v>354</v>
      </c>
      <c r="C24" s="118">
        <v>247</v>
      </c>
      <c r="D24" s="118">
        <v>599</v>
      </c>
      <c r="E24" s="171">
        <f t="shared" si="0"/>
        <v>846</v>
      </c>
      <c r="F24" s="119" t="s">
        <v>355</v>
      </c>
      <c r="G24" s="120">
        <v>20</v>
      </c>
    </row>
    <row r="25" spans="1:7" s="803" customFormat="1" ht="19.899999999999999" customHeight="1" x14ac:dyDescent="0.2">
      <c r="A25" s="886">
        <v>21</v>
      </c>
      <c r="B25" s="797" t="s">
        <v>356</v>
      </c>
      <c r="C25" s="798">
        <v>1835</v>
      </c>
      <c r="D25" s="798">
        <v>146</v>
      </c>
      <c r="E25" s="800">
        <f t="shared" si="0"/>
        <v>1981</v>
      </c>
      <c r="F25" s="801" t="s">
        <v>357</v>
      </c>
      <c r="G25" s="887">
        <v>21</v>
      </c>
    </row>
    <row r="26" spans="1:7" s="803" customFormat="1" ht="19.899999999999999" customHeight="1" x14ac:dyDescent="0.2">
      <c r="A26" s="116">
        <v>22</v>
      </c>
      <c r="B26" s="117" t="s">
        <v>358</v>
      </c>
      <c r="C26" s="118">
        <v>6233</v>
      </c>
      <c r="D26" s="118">
        <v>12617</v>
      </c>
      <c r="E26" s="171">
        <f t="shared" si="0"/>
        <v>18850</v>
      </c>
      <c r="F26" s="119" t="s">
        <v>359</v>
      </c>
      <c r="G26" s="120">
        <v>22</v>
      </c>
    </row>
    <row r="27" spans="1:7" s="803" customFormat="1" ht="19.899999999999999" customHeight="1" x14ac:dyDescent="0.2">
      <c r="A27" s="886">
        <v>23</v>
      </c>
      <c r="B27" s="797" t="s">
        <v>358</v>
      </c>
      <c r="C27" s="798">
        <v>9535</v>
      </c>
      <c r="D27" s="798">
        <v>15518</v>
      </c>
      <c r="E27" s="800">
        <f t="shared" si="0"/>
        <v>25053</v>
      </c>
      <c r="F27" s="801" t="s">
        <v>359</v>
      </c>
      <c r="G27" s="887">
        <v>23</v>
      </c>
    </row>
    <row r="28" spans="1:7" s="803" customFormat="1" ht="19.899999999999999" customHeight="1" x14ac:dyDescent="0.2">
      <c r="A28" s="116">
        <v>24</v>
      </c>
      <c r="B28" s="117" t="s">
        <v>360</v>
      </c>
      <c r="C28" s="118">
        <v>9155</v>
      </c>
      <c r="D28" s="118">
        <v>18414</v>
      </c>
      <c r="E28" s="171">
        <f t="shared" si="0"/>
        <v>27569</v>
      </c>
      <c r="F28" s="119" t="s">
        <v>361</v>
      </c>
      <c r="G28" s="120">
        <v>24</v>
      </c>
    </row>
    <row r="29" spans="1:7" s="803" customFormat="1" ht="19.899999999999999" customHeight="1" x14ac:dyDescent="0.2">
      <c r="A29" s="886">
        <v>25</v>
      </c>
      <c r="B29" s="797" t="s">
        <v>362</v>
      </c>
      <c r="C29" s="798">
        <v>19174</v>
      </c>
      <c r="D29" s="798">
        <v>46319</v>
      </c>
      <c r="E29" s="800">
        <f t="shared" si="0"/>
        <v>65493</v>
      </c>
      <c r="F29" s="801" t="s">
        <v>363</v>
      </c>
      <c r="G29" s="887">
        <v>25</v>
      </c>
    </row>
    <row r="30" spans="1:7" s="803" customFormat="1" ht="19.899999999999999" customHeight="1" x14ac:dyDescent="0.2">
      <c r="A30" s="116">
        <v>26</v>
      </c>
      <c r="B30" s="117" t="s">
        <v>364</v>
      </c>
      <c r="C30" s="118">
        <v>8288</v>
      </c>
      <c r="D30" s="118">
        <v>35407</v>
      </c>
      <c r="E30" s="171">
        <f t="shared" si="0"/>
        <v>43695</v>
      </c>
      <c r="F30" s="119" t="s">
        <v>365</v>
      </c>
      <c r="G30" s="120">
        <v>26</v>
      </c>
    </row>
    <row r="31" spans="1:7" s="803" customFormat="1" ht="19.899999999999999" customHeight="1" x14ac:dyDescent="0.2">
      <c r="A31" s="886">
        <v>27</v>
      </c>
      <c r="B31" s="797" t="s">
        <v>366</v>
      </c>
      <c r="C31" s="798">
        <v>8516</v>
      </c>
      <c r="D31" s="798">
        <v>30941</v>
      </c>
      <c r="E31" s="800">
        <f t="shared" si="0"/>
        <v>39457</v>
      </c>
      <c r="F31" s="801" t="s">
        <v>367</v>
      </c>
      <c r="G31" s="887">
        <v>27</v>
      </c>
    </row>
    <row r="32" spans="1:7" s="803" customFormat="1" ht="19.899999999999999" customHeight="1" x14ac:dyDescent="0.2">
      <c r="A32" s="116">
        <v>28</v>
      </c>
      <c r="B32" s="117" t="s">
        <v>368</v>
      </c>
      <c r="C32" s="118">
        <v>754</v>
      </c>
      <c r="D32" s="118">
        <v>1592</v>
      </c>
      <c r="E32" s="171">
        <f t="shared" si="0"/>
        <v>2346</v>
      </c>
      <c r="F32" s="119" t="s">
        <v>369</v>
      </c>
      <c r="G32" s="120">
        <v>28</v>
      </c>
    </row>
    <row r="33" spans="1:7" s="803" customFormat="1" ht="19.899999999999999" customHeight="1" x14ac:dyDescent="0.2">
      <c r="A33" s="886">
        <v>29</v>
      </c>
      <c r="B33" s="797" t="s">
        <v>370</v>
      </c>
      <c r="C33" s="103" t="s">
        <v>16</v>
      </c>
      <c r="D33" s="798">
        <v>4915</v>
      </c>
      <c r="E33" s="800">
        <f t="shared" si="0"/>
        <v>4915</v>
      </c>
      <c r="F33" s="801" t="s">
        <v>371</v>
      </c>
      <c r="G33" s="887">
        <v>29</v>
      </c>
    </row>
    <row r="34" spans="1:7" s="803" customFormat="1" ht="19.899999999999999" customHeight="1" x14ac:dyDescent="0.2">
      <c r="A34" s="116">
        <v>30</v>
      </c>
      <c r="B34" s="117" t="s">
        <v>372</v>
      </c>
      <c r="C34" s="118">
        <v>3949</v>
      </c>
      <c r="D34" s="118">
        <v>3993</v>
      </c>
      <c r="E34" s="171">
        <f t="shared" si="0"/>
        <v>7942</v>
      </c>
      <c r="F34" s="119" t="s">
        <v>373</v>
      </c>
      <c r="G34" s="120">
        <v>30</v>
      </c>
    </row>
    <row r="35" spans="1:7" s="803" customFormat="1" ht="19.899999999999999" customHeight="1" x14ac:dyDescent="0.2">
      <c r="A35" s="886">
        <v>31</v>
      </c>
      <c r="B35" s="797" t="s">
        <v>374</v>
      </c>
      <c r="C35" s="798">
        <v>7934</v>
      </c>
      <c r="D35" s="798">
        <v>8999</v>
      </c>
      <c r="E35" s="800">
        <f t="shared" si="0"/>
        <v>16933</v>
      </c>
      <c r="F35" s="801" t="s">
        <v>375</v>
      </c>
      <c r="G35" s="887">
        <v>31</v>
      </c>
    </row>
    <row r="36" spans="1:7" s="803" customFormat="1" ht="19.899999999999999" customHeight="1" x14ac:dyDescent="0.2">
      <c r="A36" s="116">
        <v>32</v>
      </c>
      <c r="B36" s="117" t="s">
        <v>376</v>
      </c>
      <c r="C36" s="118">
        <v>7103</v>
      </c>
      <c r="D36" s="118">
        <v>11541</v>
      </c>
      <c r="E36" s="171">
        <f t="shared" si="0"/>
        <v>18644</v>
      </c>
      <c r="F36" s="119" t="s">
        <v>377</v>
      </c>
      <c r="G36" s="120">
        <v>32</v>
      </c>
    </row>
    <row r="37" spans="1:7" s="803" customFormat="1" ht="19.899999999999999" customHeight="1" x14ac:dyDescent="0.2">
      <c r="A37" s="886">
        <v>33</v>
      </c>
      <c r="B37" s="797" t="s">
        <v>378</v>
      </c>
      <c r="C37" s="798">
        <v>4870</v>
      </c>
      <c r="D37" s="798">
        <v>6378</v>
      </c>
      <c r="E37" s="800">
        <f t="shared" si="0"/>
        <v>11248</v>
      </c>
      <c r="F37" s="801" t="s">
        <v>379</v>
      </c>
      <c r="G37" s="887">
        <v>33</v>
      </c>
    </row>
    <row r="38" spans="1:7" s="803" customFormat="1" ht="19.899999999999999" customHeight="1" x14ac:dyDescent="0.2">
      <c r="A38" s="116">
        <v>34</v>
      </c>
      <c r="B38" s="117" t="s">
        <v>380</v>
      </c>
      <c r="C38" s="118">
        <v>15998</v>
      </c>
      <c r="D38" s="118">
        <v>28461</v>
      </c>
      <c r="E38" s="171">
        <f t="shared" si="0"/>
        <v>44459</v>
      </c>
      <c r="F38" s="119" t="s">
        <v>381</v>
      </c>
      <c r="G38" s="120">
        <v>34</v>
      </c>
    </row>
    <row r="39" spans="1:7" s="803" customFormat="1" ht="19.899999999999999" customHeight="1" x14ac:dyDescent="0.2">
      <c r="A39" s="886">
        <v>35</v>
      </c>
      <c r="B39" s="797" t="s">
        <v>382</v>
      </c>
      <c r="C39" s="798">
        <v>4749</v>
      </c>
      <c r="D39" s="798">
        <v>7045</v>
      </c>
      <c r="E39" s="800">
        <f t="shared" si="0"/>
        <v>11794</v>
      </c>
      <c r="F39" s="801" t="s">
        <v>383</v>
      </c>
      <c r="G39" s="887">
        <v>35</v>
      </c>
    </row>
    <row r="40" spans="1:7" s="803" customFormat="1" ht="19.899999999999999" customHeight="1" x14ac:dyDescent="0.2">
      <c r="A40" s="116">
        <v>36</v>
      </c>
      <c r="B40" s="117" t="s">
        <v>384</v>
      </c>
      <c r="C40" s="118">
        <v>4618</v>
      </c>
      <c r="D40" s="118">
        <v>4926</v>
      </c>
      <c r="E40" s="171">
        <f t="shared" si="0"/>
        <v>9544</v>
      </c>
      <c r="F40" s="119" t="s">
        <v>385</v>
      </c>
      <c r="G40" s="120">
        <v>36</v>
      </c>
    </row>
    <row r="41" spans="1:7" s="803" customFormat="1" ht="19.899999999999999" customHeight="1" x14ac:dyDescent="0.2">
      <c r="A41" s="886">
        <v>37</v>
      </c>
      <c r="B41" s="797" t="s">
        <v>386</v>
      </c>
      <c r="C41" s="798">
        <v>12681</v>
      </c>
      <c r="D41" s="798">
        <v>20582</v>
      </c>
      <c r="E41" s="800">
        <f t="shared" si="0"/>
        <v>33263</v>
      </c>
      <c r="F41" s="801" t="s">
        <v>387</v>
      </c>
      <c r="G41" s="887">
        <v>37</v>
      </c>
    </row>
    <row r="42" spans="1:7" s="803" customFormat="1" ht="19.899999999999999" customHeight="1" x14ac:dyDescent="0.2">
      <c r="A42" s="116">
        <v>38</v>
      </c>
      <c r="B42" s="117" t="s">
        <v>388</v>
      </c>
      <c r="C42" s="118">
        <v>13266</v>
      </c>
      <c r="D42" s="118">
        <v>19872</v>
      </c>
      <c r="E42" s="171">
        <f t="shared" si="0"/>
        <v>33138</v>
      </c>
      <c r="F42" s="119" t="s">
        <v>389</v>
      </c>
      <c r="G42" s="120">
        <v>38</v>
      </c>
    </row>
    <row r="43" spans="1:7" s="803" customFormat="1" ht="19.899999999999999" customHeight="1" x14ac:dyDescent="0.2">
      <c r="A43" s="886">
        <v>39</v>
      </c>
      <c r="B43" s="797" t="s">
        <v>390</v>
      </c>
      <c r="C43" s="798">
        <v>14225</v>
      </c>
      <c r="D43" s="798">
        <v>21852</v>
      </c>
      <c r="E43" s="800">
        <f t="shared" si="0"/>
        <v>36077</v>
      </c>
      <c r="F43" s="801" t="s">
        <v>391</v>
      </c>
      <c r="G43" s="887">
        <v>39</v>
      </c>
    </row>
    <row r="44" spans="1:7" s="803" customFormat="1" ht="19.899999999999999" customHeight="1" x14ac:dyDescent="0.2">
      <c r="A44" s="116">
        <v>40</v>
      </c>
      <c r="B44" s="117" t="s">
        <v>392</v>
      </c>
      <c r="C44" s="118">
        <v>9850</v>
      </c>
      <c r="D44" s="118">
        <v>13582</v>
      </c>
      <c r="E44" s="171">
        <f t="shared" si="0"/>
        <v>23432</v>
      </c>
      <c r="F44" s="119" t="s">
        <v>393</v>
      </c>
      <c r="G44" s="120">
        <v>40</v>
      </c>
    </row>
    <row r="45" spans="1:7" s="803" customFormat="1" ht="19.899999999999999" customHeight="1" x14ac:dyDescent="0.2">
      <c r="A45" s="886">
        <v>41</v>
      </c>
      <c r="B45" s="797" t="s">
        <v>394</v>
      </c>
      <c r="C45" s="798">
        <v>3379</v>
      </c>
      <c r="D45" s="798">
        <v>4469</v>
      </c>
      <c r="E45" s="800">
        <f t="shared" si="0"/>
        <v>7848</v>
      </c>
      <c r="F45" s="801" t="s">
        <v>395</v>
      </c>
      <c r="G45" s="887">
        <v>41</v>
      </c>
    </row>
    <row r="46" spans="1:7" s="803" customFormat="1" ht="19.899999999999999" customHeight="1" x14ac:dyDescent="0.2">
      <c r="A46" s="116">
        <v>42</v>
      </c>
      <c r="B46" s="117" t="s">
        <v>396</v>
      </c>
      <c r="C46" s="118">
        <v>5949</v>
      </c>
      <c r="D46" s="118">
        <v>9512</v>
      </c>
      <c r="E46" s="171">
        <f t="shared" si="0"/>
        <v>15461</v>
      </c>
      <c r="F46" s="119" t="s">
        <v>397</v>
      </c>
      <c r="G46" s="120">
        <v>42</v>
      </c>
    </row>
    <row r="47" spans="1:7" s="803" customFormat="1" ht="19.899999999999999" customHeight="1" x14ac:dyDescent="0.2">
      <c r="A47" s="886">
        <v>43</v>
      </c>
      <c r="B47" s="797" t="s">
        <v>394</v>
      </c>
      <c r="C47" s="798">
        <v>14607</v>
      </c>
      <c r="D47" s="798">
        <v>19299</v>
      </c>
      <c r="E47" s="800">
        <f t="shared" si="0"/>
        <v>33906</v>
      </c>
      <c r="F47" s="801" t="s">
        <v>395</v>
      </c>
      <c r="G47" s="887">
        <v>43</v>
      </c>
    </row>
    <row r="48" spans="1:7" s="803" customFormat="1" ht="19.899999999999999" customHeight="1" x14ac:dyDescent="0.2">
      <c r="A48" s="116">
        <v>44</v>
      </c>
      <c r="B48" s="117" t="s">
        <v>394</v>
      </c>
      <c r="C48" s="118">
        <v>8588</v>
      </c>
      <c r="D48" s="118">
        <v>11387</v>
      </c>
      <c r="E48" s="171">
        <f t="shared" si="0"/>
        <v>19975</v>
      </c>
      <c r="F48" s="119" t="s">
        <v>395</v>
      </c>
      <c r="G48" s="120">
        <v>44</v>
      </c>
    </row>
    <row r="49" spans="1:7" s="803" customFormat="1" ht="19.899999999999999" customHeight="1" x14ac:dyDescent="0.2">
      <c r="A49" s="886">
        <v>45</v>
      </c>
      <c r="B49" s="797" t="s">
        <v>398</v>
      </c>
      <c r="C49" s="798">
        <v>26119</v>
      </c>
      <c r="D49" s="798">
        <v>50655</v>
      </c>
      <c r="E49" s="800">
        <f t="shared" si="0"/>
        <v>76774</v>
      </c>
      <c r="F49" s="801" t="s">
        <v>399</v>
      </c>
      <c r="G49" s="887">
        <v>45</v>
      </c>
    </row>
    <row r="50" spans="1:7" s="803" customFormat="1" ht="19.899999999999999" customHeight="1" x14ac:dyDescent="0.2">
      <c r="A50" s="116">
        <v>46</v>
      </c>
      <c r="B50" s="117" t="s">
        <v>400</v>
      </c>
      <c r="C50" s="118">
        <v>9476</v>
      </c>
      <c r="D50" s="118">
        <v>12808</v>
      </c>
      <c r="E50" s="171">
        <f t="shared" si="0"/>
        <v>22284</v>
      </c>
      <c r="F50" s="119" t="s">
        <v>401</v>
      </c>
      <c r="G50" s="120">
        <v>46</v>
      </c>
    </row>
    <row r="51" spans="1:7" s="803" customFormat="1" ht="19.899999999999999" customHeight="1" x14ac:dyDescent="0.2">
      <c r="A51" s="886">
        <v>47</v>
      </c>
      <c r="B51" s="797" t="s">
        <v>400</v>
      </c>
      <c r="C51" s="798">
        <v>8612</v>
      </c>
      <c r="D51" s="798">
        <v>11569</v>
      </c>
      <c r="E51" s="800">
        <f t="shared" si="0"/>
        <v>20181</v>
      </c>
      <c r="F51" s="801" t="s">
        <v>401</v>
      </c>
      <c r="G51" s="887">
        <v>47</v>
      </c>
    </row>
    <row r="52" spans="1:7" s="803" customFormat="1" ht="19.899999999999999" customHeight="1" x14ac:dyDescent="0.2">
      <c r="A52" s="116">
        <v>48</v>
      </c>
      <c r="B52" s="117" t="s">
        <v>402</v>
      </c>
      <c r="C52" s="118">
        <v>411</v>
      </c>
      <c r="D52" s="118">
        <v>518</v>
      </c>
      <c r="E52" s="171">
        <f t="shared" si="0"/>
        <v>929</v>
      </c>
      <c r="F52" s="119" t="s">
        <v>403</v>
      </c>
      <c r="G52" s="120">
        <v>48</v>
      </c>
    </row>
    <row r="53" spans="1:7" s="803" customFormat="1" ht="19.899999999999999" customHeight="1" x14ac:dyDescent="0.2">
      <c r="A53" s="886">
        <v>49</v>
      </c>
      <c r="B53" s="797" t="s">
        <v>611</v>
      </c>
      <c r="C53" s="798">
        <v>5</v>
      </c>
      <c r="D53" s="798">
        <v>2292</v>
      </c>
      <c r="E53" s="800">
        <f t="shared" si="0"/>
        <v>2297</v>
      </c>
      <c r="F53" s="801" t="s">
        <v>612</v>
      </c>
      <c r="G53" s="887">
        <v>49</v>
      </c>
    </row>
    <row r="54" spans="1:7" s="803" customFormat="1" ht="19.899999999999999" customHeight="1" x14ac:dyDescent="0.2">
      <c r="A54" s="116">
        <v>50</v>
      </c>
      <c r="B54" s="117" t="s">
        <v>400</v>
      </c>
      <c r="C54" s="118">
        <v>1094</v>
      </c>
      <c r="D54" s="118">
        <v>1931</v>
      </c>
      <c r="E54" s="171">
        <f t="shared" si="0"/>
        <v>3025</v>
      </c>
      <c r="F54" s="119" t="s">
        <v>401</v>
      </c>
      <c r="G54" s="120">
        <v>50</v>
      </c>
    </row>
    <row r="55" spans="1:7" s="803" customFormat="1" ht="30" customHeight="1" x14ac:dyDescent="0.2">
      <c r="A55" s="886">
        <v>51</v>
      </c>
      <c r="B55" s="797" t="s">
        <v>404</v>
      </c>
      <c r="C55" s="798">
        <v>48233</v>
      </c>
      <c r="D55" s="798">
        <v>81727</v>
      </c>
      <c r="E55" s="800">
        <f t="shared" si="0"/>
        <v>129960</v>
      </c>
      <c r="F55" s="801" t="s">
        <v>405</v>
      </c>
      <c r="G55" s="887">
        <v>51</v>
      </c>
    </row>
    <row r="56" spans="1:7" s="803" customFormat="1" ht="19.899999999999999" customHeight="1" x14ac:dyDescent="0.2">
      <c r="A56" s="116">
        <v>52</v>
      </c>
      <c r="B56" s="117" t="s">
        <v>406</v>
      </c>
      <c r="C56" s="118">
        <v>9859</v>
      </c>
      <c r="D56" s="118">
        <v>18334</v>
      </c>
      <c r="E56" s="171">
        <f t="shared" si="0"/>
        <v>28193</v>
      </c>
      <c r="F56" s="119" t="s">
        <v>407</v>
      </c>
      <c r="G56" s="120">
        <v>52</v>
      </c>
    </row>
    <row r="57" spans="1:7" s="803" customFormat="1" ht="19.899999999999999" customHeight="1" x14ac:dyDescent="0.2">
      <c r="A57" s="886">
        <v>53</v>
      </c>
      <c r="B57" s="797" t="s">
        <v>408</v>
      </c>
      <c r="C57" s="798">
        <v>41003</v>
      </c>
      <c r="D57" s="798">
        <v>75192</v>
      </c>
      <c r="E57" s="800">
        <f t="shared" si="0"/>
        <v>116195</v>
      </c>
      <c r="F57" s="801" t="s">
        <v>409</v>
      </c>
      <c r="G57" s="887">
        <v>53</v>
      </c>
    </row>
    <row r="58" spans="1:7" s="803" customFormat="1" ht="19.899999999999999" customHeight="1" x14ac:dyDescent="0.2">
      <c r="A58" s="116">
        <v>54</v>
      </c>
      <c r="B58" s="117" t="s">
        <v>410</v>
      </c>
      <c r="C58" s="118">
        <v>18996</v>
      </c>
      <c r="D58" s="118">
        <v>24707</v>
      </c>
      <c r="E58" s="171">
        <f t="shared" si="0"/>
        <v>43703</v>
      </c>
      <c r="F58" s="119" t="s">
        <v>411</v>
      </c>
      <c r="G58" s="120">
        <v>54</v>
      </c>
    </row>
    <row r="59" spans="1:7" s="803" customFormat="1" ht="30" customHeight="1" x14ac:dyDescent="0.2">
      <c r="A59" s="886">
        <v>55</v>
      </c>
      <c r="B59" s="797" t="s">
        <v>1213</v>
      </c>
      <c r="C59" s="798">
        <v>89820</v>
      </c>
      <c r="D59" s="798">
        <v>136927</v>
      </c>
      <c r="E59" s="800">
        <f t="shared" si="0"/>
        <v>226747</v>
      </c>
      <c r="F59" s="801" t="s">
        <v>1211</v>
      </c>
      <c r="G59" s="887">
        <v>55</v>
      </c>
    </row>
    <row r="60" spans="1:7" s="803" customFormat="1" ht="30" customHeight="1" x14ac:dyDescent="0.2">
      <c r="A60" s="116">
        <v>56</v>
      </c>
      <c r="B60" s="117" t="s">
        <v>1110</v>
      </c>
      <c r="C60" s="118">
        <v>73214</v>
      </c>
      <c r="D60" s="118">
        <v>181921</v>
      </c>
      <c r="E60" s="171">
        <f t="shared" si="0"/>
        <v>255135</v>
      </c>
      <c r="F60" s="119" t="s">
        <v>1212</v>
      </c>
      <c r="G60" s="120">
        <v>56</v>
      </c>
    </row>
    <row r="61" spans="1:7" s="803" customFormat="1" ht="19.899999999999999" customHeight="1" x14ac:dyDescent="0.2">
      <c r="A61" s="886">
        <v>57</v>
      </c>
      <c r="B61" s="797" t="s">
        <v>711</v>
      </c>
      <c r="C61" s="798">
        <v>1618</v>
      </c>
      <c r="D61" s="798">
        <v>312136</v>
      </c>
      <c r="E61" s="800">
        <f t="shared" si="0"/>
        <v>313754</v>
      </c>
      <c r="F61" s="801" t="s">
        <v>413</v>
      </c>
      <c r="G61" s="887">
        <v>57</v>
      </c>
    </row>
    <row r="62" spans="1:7" s="803" customFormat="1" ht="19.899999999999999" customHeight="1" x14ac:dyDescent="0.2">
      <c r="A62" s="116">
        <v>58</v>
      </c>
      <c r="B62" s="117" t="s">
        <v>414</v>
      </c>
      <c r="C62" s="118">
        <v>2</v>
      </c>
      <c r="D62" s="118">
        <v>219</v>
      </c>
      <c r="E62" s="171">
        <f t="shared" si="0"/>
        <v>221</v>
      </c>
      <c r="F62" s="119" t="s">
        <v>415</v>
      </c>
      <c r="G62" s="120">
        <v>58</v>
      </c>
    </row>
    <row r="63" spans="1:7" s="803" customFormat="1" ht="19.899999999999999" customHeight="1" x14ac:dyDescent="0.2">
      <c r="A63" s="886">
        <v>61</v>
      </c>
      <c r="B63" s="797" t="s">
        <v>418</v>
      </c>
      <c r="C63" s="798">
        <v>3454</v>
      </c>
      <c r="D63" s="798">
        <v>4322</v>
      </c>
      <c r="E63" s="800">
        <f t="shared" si="0"/>
        <v>7776</v>
      </c>
      <c r="F63" s="801" t="s">
        <v>419</v>
      </c>
      <c r="G63" s="887">
        <v>61</v>
      </c>
    </row>
    <row r="64" spans="1:7" s="803" customFormat="1" ht="19.899999999999999" customHeight="1" x14ac:dyDescent="0.2">
      <c r="A64" s="116">
        <v>63</v>
      </c>
      <c r="B64" s="117" t="s">
        <v>422</v>
      </c>
      <c r="C64" s="118">
        <v>3572</v>
      </c>
      <c r="D64" s="118">
        <v>3938</v>
      </c>
      <c r="E64" s="171">
        <f t="shared" si="0"/>
        <v>7510</v>
      </c>
      <c r="F64" s="119" t="s">
        <v>423</v>
      </c>
      <c r="G64" s="120">
        <v>63</v>
      </c>
    </row>
    <row r="65" spans="1:7" s="803" customFormat="1" ht="19.899999999999999" customHeight="1" x14ac:dyDescent="0.2">
      <c r="A65" s="886">
        <v>64</v>
      </c>
      <c r="B65" s="797" t="s">
        <v>424</v>
      </c>
      <c r="C65" s="798">
        <v>2423</v>
      </c>
      <c r="D65" s="798">
        <v>2424</v>
      </c>
      <c r="E65" s="800">
        <f t="shared" si="0"/>
        <v>4847</v>
      </c>
      <c r="F65" s="801" t="s">
        <v>425</v>
      </c>
      <c r="G65" s="887">
        <v>64</v>
      </c>
    </row>
    <row r="66" spans="1:7" s="803" customFormat="1" ht="19.899999999999999" customHeight="1" x14ac:dyDescent="0.2">
      <c r="A66" s="116">
        <v>65</v>
      </c>
      <c r="B66" s="117" t="s">
        <v>422</v>
      </c>
      <c r="C66" s="118">
        <v>4077</v>
      </c>
      <c r="D66" s="118">
        <v>3840</v>
      </c>
      <c r="E66" s="171">
        <f t="shared" si="0"/>
        <v>7917</v>
      </c>
      <c r="F66" s="119" t="s">
        <v>423</v>
      </c>
      <c r="G66" s="120">
        <v>65</v>
      </c>
    </row>
    <row r="67" spans="1:7" s="803" customFormat="1" ht="19.899999999999999" customHeight="1" x14ac:dyDescent="0.2">
      <c r="A67" s="886">
        <v>66</v>
      </c>
      <c r="B67" s="797" t="s">
        <v>426</v>
      </c>
      <c r="C67" s="798">
        <v>19637</v>
      </c>
      <c r="D67" s="798">
        <v>20124</v>
      </c>
      <c r="E67" s="800">
        <f t="shared" si="0"/>
        <v>39761</v>
      </c>
      <c r="F67" s="801" t="s">
        <v>427</v>
      </c>
      <c r="G67" s="887">
        <v>66</v>
      </c>
    </row>
    <row r="68" spans="1:7" s="803" customFormat="1" ht="19.899999999999999" customHeight="1" x14ac:dyDescent="0.2">
      <c r="A68" s="116">
        <v>67</v>
      </c>
      <c r="B68" s="117" t="s">
        <v>428</v>
      </c>
      <c r="C68" s="118">
        <v>5927</v>
      </c>
      <c r="D68" s="118">
        <v>5345</v>
      </c>
      <c r="E68" s="171">
        <f t="shared" si="0"/>
        <v>11272</v>
      </c>
      <c r="F68" s="119" t="s">
        <v>429</v>
      </c>
      <c r="G68" s="120">
        <v>67</v>
      </c>
    </row>
    <row r="69" spans="1:7" s="803" customFormat="1" ht="19.899999999999999" customHeight="1" x14ac:dyDescent="0.2">
      <c r="A69" s="886">
        <v>68</v>
      </c>
      <c r="B69" s="797" t="s">
        <v>430</v>
      </c>
      <c r="C69" s="798">
        <v>4703</v>
      </c>
      <c r="D69" s="798">
        <v>4179</v>
      </c>
      <c r="E69" s="800">
        <f t="shared" si="0"/>
        <v>8882</v>
      </c>
      <c r="F69" s="801" t="s">
        <v>431</v>
      </c>
      <c r="G69" s="887">
        <v>68</v>
      </c>
    </row>
    <row r="70" spans="1:7" s="803" customFormat="1" ht="19.899999999999999" customHeight="1" x14ac:dyDescent="0.2">
      <c r="A70" s="116">
        <v>69</v>
      </c>
      <c r="B70" s="117" t="s">
        <v>432</v>
      </c>
      <c r="C70" s="118">
        <v>4212</v>
      </c>
      <c r="D70" s="118">
        <v>4624</v>
      </c>
      <c r="E70" s="171">
        <f t="shared" si="0"/>
        <v>8836</v>
      </c>
      <c r="F70" s="119" t="s">
        <v>433</v>
      </c>
      <c r="G70" s="120">
        <v>69</v>
      </c>
    </row>
    <row r="71" spans="1:7" s="803" customFormat="1" ht="39" customHeight="1" x14ac:dyDescent="0.2">
      <c r="A71" s="886">
        <v>70</v>
      </c>
      <c r="B71" s="797" t="s">
        <v>434</v>
      </c>
      <c r="C71" s="798">
        <v>40405</v>
      </c>
      <c r="D71" s="798">
        <v>50842</v>
      </c>
      <c r="E71" s="800">
        <f t="shared" si="0"/>
        <v>91247</v>
      </c>
      <c r="F71" s="801" t="s">
        <v>1122</v>
      </c>
      <c r="G71" s="887">
        <v>70</v>
      </c>
    </row>
    <row r="72" spans="1:7" s="803" customFormat="1" ht="30" customHeight="1" x14ac:dyDescent="0.2">
      <c r="A72" s="116">
        <v>71</v>
      </c>
      <c r="B72" s="117" t="s">
        <v>435</v>
      </c>
      <c r="C72" s="118">
        <v>48097</v>
      </c>
      <c r="D72" s="118">
        <v>101604</v>
      </c>
      <c r="E72" s="171">
        <f t="shared" si="0"/>
        <v>149701</v>
      </c>
      <c r="F72" s="119" t="s">
        <v>436</v>
      </c>
      <c r="G72" s="120">
        <v>71</v>
      </c>
    </row>
    <row r="73" spans="1:7" s="803" customFormat="1" ht="19.899999999999999" customHeight="1" x14ac:dyDescent="0.2">
      <c r="A73" s="886">
        <v>72</v>
      </c>
      <c r="B73" s="797" t="s">
        <v>437</v>
      </c>
      <c r="C73" s="798">
        <v>313</v>
      </c>
      <c r="D73" s="798">
        <v>1295</v>
      </c>
      <c r="E73" s="800">
        <f t="shared" si="0"/>
        <v>1608</v>
      </c>
      <c r="F73" s="801" t="s">
        <v>438</v>
      </c>
      <c r="G73" s="887">
        <v>72</v>
      </c>
    </row>
    <row r="74" spans="1:7" s="803" customFormat="1" ht="19.899999999999999" customHeight="1" x14ac:dyDescent="0.2">
      <c r="A74" s="116">
        <v>73</v>
      </c>
      <c r="B74" s="117" t="s">
        <v>439</v>
      </c>
      <c r="C74" s="118">
        <v>777</v>
      </c>
      <c r="D74" s="118">
        <v>1796</v>
      </c>
      <c r="E74" s="171">
        <f t="shared" si="0"/>
        <v>2573</v>
      </c>
      <c r="F74" s="119" t="s">
        <v>440</v>
      </c>
      <c r="G74" s="120">
        <v>73</v>
      </c>
    </row>
    <row r="75" spans="1:7" s="803" customFormat="1" ht="19.899999999999999" customHeight="1" x14ac:dyDescent="0.2">
      <c r="A75" s="886">
        <v>74</v>
      </c>
      <c r="B75" s="797" t="s">
        <v>441</v>
      </c>
      <c r="C75" s="798">
        <v>22819</v>
      </c>
      <c r="D75" s="798">
        <v>68766</v>
      </c>
      <c r="E75" s="800">
        <f t="shared" ref="E75:E96" si="1">SUM(C75:D75)</f>
        <v>91585</v>
      </c>
      <c r="F75" s="801" t="s">
        <v>442</v>
      </c>
      <c r="G75" s="887">
        <v>74</v>
      </c>
    </row>
    <row r="76" spans="1:7" s="803" customFormat="1" ht="19.899999999999999" customHeight="1" x14ac:dyDescent="0.2">
      <c r="A76" s="116">
        <v>75</v>
      </c>
      <c r="B76" s="117" t="s">
        <v>443</v>
      </c>
      <c r="C76" s="118">
        <v>4331</v>
      </c>
      <c r="D76" s="118">
        <v>38331</v>
      </c>
      <c r="E76" s="171">
        <f t="shared" si="1"/>
        <v>42662</v>
      </c>
      <c r="F76" s="119" t="s">
        <v>444</v>
      </c>
      <c r="G76" s="120">
        <v>75</v>
      </c>
    </row>
    <row r="77" spans="1:7" s="803" customFormat="1" ht="19.899999999999999" customHeight="1" x14ac:dyDescent="0.2">
      <c r="A77" s="886">
        <v>76</v>
      </c>
      <c r="B77" s="797" t="s">
        <v>445</v>
      </c>
      <c r="C77" s="798">
        <v>360</v>
      </c>
      <c r="D77" s="798">
        <v>5846</v>
      </c>
      <c r="E77" s="800">
        <f t="shared" si="1"/>
        <v>6206</v>
      </c>
      <c r="F77" s="801" t="s">
        <v>446</v>
      </c>
      <c r="G77" s="887">
        <v>76</v>
      </c>
    </row>
    <row r="78" spans="1:7" s="803" customFormat="1" ht="19.899999999999999" customHeight="1" x14ac:dyDescent="0.2">
      <c r="A78" s="116">
        <v>77</v>
      </c>
      <c r="B78" s="117" t="s">
        <v>447</v>
      </c>
      <c r="C78" s="118">
        <v>263</v>
      </c>
      <c r="D78" s="118">
        <v>1247</v>
      </c>
      <c r="E78" s="171">
        <f t="shared" si="1"/>
        <v>1510</v>
      </c>
      <c r="F78" s="119" t="s">
        <v>448</v>
      </c>
      <c r="G78" s="120">
        <v>77</v>
      </c>
    </row>
    <row r="79" spans="1:7" s="803" customFormat="1" ht="19.899999999999999" customHeight="1" x14ac:dyDescent="0.2">
      <c r="A79" s="886">
        <v>78</v>
      </c>
      <c r="B79" s="797" t="s">
        <v>449</v>
      </c>
      <c r="C79" s="798">
        <v>790</v>
      </c>
      <c r="D79" s="798">
        <v>1845</v>
      </c>
      <c r="E79" s="800">
        <f t="shared" si="1"/>
        <v>2635</v>
      </c>
      <c r="F79" s="801" t="s">
        <v>1461</v>
      </c>
      <c r="G79" s="887">
        <v>78</v>
      </c>
    </row>
    <row r="80" spans="1:7" s="803" customFormat="1" ht="19.899999999999999" customHeight="1" x14ac:dyDescent="0.2">
      <c r="A80" s="116">
        <v>79</v>
      </c>
      <c r="B80" s="117" t="s">
        <v>1743</v>
      </c>
      <c r="C80" s="118">
        <v>2220</v>
      </c>
      <c r="D80" s="118">
        <v>10365</v>
      </c>
      <c r="E80" s="171">
        <f t="shared" si="1"/>
        <v>12585</v>
      </c>
      <c r="F80" s="119" t="s">
        <v>1126</v>
      </c>
      <c r="G80" s="120">
        <v>79</v>
      </c>
    </row>
    <row r="81" spans="1:7" s="803" customFormat="1" ht="19.899999999999999" customHeight="1" x14ac:dyDescent="0.2">
      <c r="A81" s="886">
        <v>80</v>
      </c>
      <c r="B81" s="797" t="s">
        <v>222</v>
      </c>
      <c r="C81" s="798">
        <v>7316</v>
      </c>
      <c r="D81" s="798">
        <v>59865</v>
      </c>
      <c r="E81" s="800">
        <f t="shared" si="1"/>
        <v>67181</v>
      </c>
      <c r="F81" s="801" t="s">
        <v>216</v>
      </c>
      <c r="G81" s="887">
        <v>80</v>
      </c>
    </row>
    <row r="82" spans="1:7" s="803" customFormat="1" ht="19.899999999999999" customHeight="1" x14ac:dyDescent="0.2">
      <c r="A82" s="116">
        <v>81</v>
      </c>
      <c r="B82" s="117" t="s">
        <v>451</v>
      </c>
      <c r="C82" s="118">
        <v>8125</v>
      </c>
      <c r="D82" s="118">
        <v>11857</v>
      </c>
      <c r="E82" s="171">
        <f t="shared" si="1"/>
        <v>19982</v>
      </c>
      <c r="F82" s="119" t="s">
        <v>452</v>
      </c>
      <c r="G82" s="120">
        <v>81</v>
      </c>
    </row>
    <row r="83" spans="1:7" s="803" customFormat="1" ht="19.899999999999999" customHeight="1" x14ac:dyDescent="0.2">
      <c r="A83" s="886">
        <v>82</v>
      </c>
      <c r="B83" s="797" t="s">
        <v>453</v>
      </c>
      <c r="C83" s="798">
        <v>1216</v>
      </c>
      <c r="D83" s="798">
        <v>73360</v>
      </c>
      <c r="E83" s="800">
        <f t="shared" si="1"/>
        <v>74576</v>
      </c>
      <c r="F83" s="801" t="s">
        <v>454</v>
      </c>
      <c r="G83" s="887">
        <v>82</v>
      </c>
    </row>
    <row r="84" spans="1:7" s="803" customFormat="1" ht="19.899999999999999" customHeight="1" x14ac:dyDescent="0.2">
      <c r="A84" s="116">
        <v>83</v>
      </c>
      <c r="B84" s="117" t="s">
        <v>455</v>
      </c>
      <c r="C84" s="118">
        <v>681</v>
      </c>
      <c r="D84" s="118">
        <v>2694</v>
      </c>
      <c r="E84" s="171">
        <f t="shared" si="1"/>
        <v>3375</v>
      </c>
      <c r="F84" s="119" t="s">
        <v>456</v>
      </c>
      <c r="G84" s="120">
        <v>83</v>
      </c>
    </row>
    <row r="85" spans="1:7" s="803" customFormat="1" ht="19.899999999999999" customHeight="1" x14ac:dyDescent="0.2">
      <c r="A85" s="886">
        <v>84</v>
      </c>
      <c r="B85" s="797" t="s">
        <v>457</v>
      </c>
      <c r="C85" s="798">
        <v>259</v>
      </c>
      <c r="D85" s="798">
        <v>1510</v>
      </c>
      <c r="E85" s="800">
        <f t="shared" si="1"/>
        <v>1769</v>
      </c>
      <c r="F85" s="801" t="s">
        <v>458</v>
      </c>
      <c r="G85" s="887">
        <v>84</v>
      </c>
    </row>
    <row r="86" spans="1:7" s="803" customFormat="1" ht="19.899999999999999" customHeight="1" x14ac:dyDescent="0.2">
      <c r="A86" s="116">
        <v>85</v>
      </c>
      <c r="B86" s="117" t="s">
        <v>459</v>
      </c>
      <c r="C86" s="118">
        <v>335</v>
      </c>
      <c r="D86" s="118">
        <v>2996</v>
      </c>
      <c r="E86" s="171">
        <f t="shared" si="1"/>
        <v>3331</v>
      </c>
      <c r="F86" s="119" t="s">
        <v>460</v>
      </c>
      <c r="G86" s="120">
        <v>85</v>
      </c>
    </row>
    <row r="87" spans="1:7" s="803" customFormat="1" ht="19.899999999999999" customHeight="1" x14ac:dyDescent="0.2">
      <c r="A87" s="886">
        <v>86</v>
      </c>
      <c r="B87" s="797" t="s">
        <v>461</v>
      </c>
      <c r="C87" s="798">
        <v>2640</v>
      </c>
      <c r="D87" s="798">
        <v>7562</v>
      </c>
      <c r="E87" s="800">
        <f t="shared" si="1"/>
        <v>10202</v>
      </c>
      <c r="F87" s="801" t="s">
        <v>462</v>
      </c>
      <c r="G87" s="887">
        <v>86</v>
      </c>
    </row>
    <row r="88" spans="1:7" s="803" customFormat="1" ht="19.899999999999999" customHeight="1" x14ac:dyDescent="0.2">
      <c r="A88" s="116">
        <v>90</v>
      </c>
      <c r="B88" s="117" t="s">
        <v>319</v>
      </c>
      <c r="C88" s="118">
        <v>34906</v>
      </c>
      <c r="D88" s="118">
        <v>59366</v>
      </c>
      <c r="E88" s="171">
        <f t="shared" si="1"/>
        <v>94272</v>
      </c>
      <c r="F88" s="119" t="s">
        <v>219</v>
      </c>
      <c r="G88" s="120">
        <v>90</v>
      </c>
    </row>
    <row r="89" spans="1:7" s="803" customFormat="1" ht="19.899999999999999" customHeight="1" x14ac:dyDescent="0.2">
      <c r="A89" s="886">
        <v>91</v>
      </c>
      <c r="B89" s="797" t="s">
        <v>463</v>
      </c>
      <c r="C89" s="798">
        <v>41712</v>
      </c>
      <c r="D89" s="798">
        <v>92769</v>
      </c>
      <c r="E89" s="800">
        <f t="shared" si="1"/>
        <v>134481</v>
      </c>
      <c r="F89" s="801" t="s">
        <v>464</v>
      </c>
      <c r="G89" s="887">
        <v>91</v>
      </c>
    </row>
    <row r="90" spans="1:7" s="803" customFormat="1" ht="19.899999999999999" customHeight="1" x14ac:dyDescent="0.2">
      <c r="A90" s="116">
        <v>92</v>
      </c>
      <c r="B90" s="117" t="s">
        <v>465</v>
      </c>
      <c r="C90" s="118">
        <v>3637</v>
      </c>
      <c r="D90" s="118">
        <v>25693</v>
      </c>
      <c r="E90" s="171">
        <f t="shared" si="1"/>
        <v>29330</v>
      </c>
      <c r="F90" s="119" t="s">
        <v>466</v>
      </c>
      <c r="G90" s="120">
        <v>92</v>
      </c>
    </row>
    <row r="91" spans="1:7" s="803" customFormat="1" ht="19.899999999999999" customHeight="1" x14ac:dyDescent="0.2">
      <c r="A91" s="886">
        <v>93</v>
      </c>
      <c r="B91" s="797" t="s">
        <v>467</v>
      </c>
      <c r="C91" s="103" t="s">
        <v>16</v>
      </c>
      <c r="D91" s="798">
        <v>172</v>
      </c>
      <c r="E91" s="800">
        <f t="shared" si="1"/>
        <v>172</v>
      </c>
      <c r="F91" s="801" t="s">
        <v>468</v>
      </c>
      <c r="G91" s="887">
        <v>93</v>
      </c>
    </row>
    <row r="92" spans="1:7" s="803" customFormat="1" ht="19.899999999999999" customHeight="1" x14ac:dyDescent="0.2">
      <c r="A92" s="116">
        <v>94</v>
      </c>
      <c r="B92" s="117" t="s">
        <v>469</v>
      </c>
      <c r="C92" s="64" t="s">
        <v>16</v>
      </c>
      <c r="D92" s="118">
        <v>385</v>
      </c>
      <c r="E92" s="171">
        <f t="shared" si="1"/>
        <v>385</v>
      </c>
      <c r="F92" s="119" t="s">
        <v>470</v>
      </c>
      <c r="G92" s="120">
        <v>94</v>
      </c>
    </row>
    <row r="93" spans="1:7" s="803" customFormat="1" ht="19.899999999999999" customHeight="1" x14ac:dyDescent="0.2">
      <c r="A93" s="886">
        <v>95</v>
      </c>
      <c r="B93" s="797" t="s">
        <v>471</v>
      </c>
      <c r="C93" s="798">
        <v>20</v>
      </c>
      <c r="D93" s="798">
        <v>6438</v>
      </c>
      <c r="E93" s="800">
        <f t="shared" si="1"/>
        <v>6458</v>
      </c>
      <c r="F93" s="801" t="s">
        <v>472</v>
      </c>
      <c r="G93" s="887">
        <v>95</v>
      </c>
    </row>
    <row r="94" spans="1:7" s="803" customFormat="1" ht="19.899999999999999" customHeight="1" x14ac:dyDescent="0.2">
      <c r="A94" s="116">
        <v>96</v>
      </c>
      <c r="B94" s="117" t="s">
        <v>473</v>
      </c>
      <c r="C94" s="118">
        <v>172</v>
      </c>
      <c r="D94" s="118">
        <v>3088</v>
      </c>
      <c r="E94" s="171">
        <f t="shared" si="1"/>
        <v>3260</v>
      </c>
      <c r="F94" s="119" t="s">
        <v>474</v>
      </c>
      <c r="G94" s="120">
        <v>96</v>
      </c>
    </row>
    <row r="95" spans="1:7" s="803" customFormat="1" ht="19.899999999999999" customHeight="1" x14ac:dyDescent="0.2">
      <c r="A95" s="886">
        <v>97</v>
      </c>
      <c r="B95" s="797" t="s">
        <v>475</v>
      </c>
      <c r="C95" s="103" t="s">
        <v>16</v>
      </c>
      <c r="D95" s="798">
        <v>236</v>
      </c>
      <c r="E95" s="800">
        <f t="shared" si="1"/>
        <v>236</v>
      </c>
      <c r="F95" s="801" t="s">
        <v>476</v>
      </c>
      <c r="G95" s="887">
        <v>97</v>
      </c>
    </row>
    <row r="96" spans="1:7" s="803" customFormat="1" ht="19.899999999999999" customHeight="1" x14ac:dyDescent="0.2">
      <c r="A96" s="124">
        <v>98</v>
      </c>
      <c r="B96" s="125" t="s">
        <v>477</v>
      </c>
      <c r="C96" s="66" t="s">
        <v>16</v>
      </c>
      <c r="D96" s="126">
        <v>4</v>
      </c>
      <c r="E96" s="173">
        <f t="shared" si="1"/>
        <v>4</v>
      </c>
      <c r="F96" s="127" t="s">
        <v>478</v>
      </c>
      <c r="G96" s="128">
        <v>98</v>
      </c>
    </row>
  </sheetData>
  <mergeCells count="11">
    <mergeCell ref="A9:B9"/>
    <mergeCell ref="F9:G9"/>
    <mergeCell ref="A1:G1"/>
    <mergeCell ref="A2:G2"/>
    <mergeCell ref="A3:G3"/>
    <mergeCell ref="C5:D5"/>
    <mergeCell ref="E5:E7"/>
    <mergeCell ref="F5:F7"/>
    <mergeCell ref="G5:G7"/>
    <mergeCell ref="B5:B7"/>
    <mergeCell ref="A5:A7"/>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B12-835D-4101-B1CD-40ADD2970688}">
  <sheetPr>
    <tabColor theme="5" tint="-0.249977111117893"/>
    <pageSetUpPr fitToPage="1"/>
  </sheetPr>
  <dimension ref="A1:V38"/>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7.75" style="17" customWidth="1"/>
    <col min="3" max="8" width="11.75" style="17" customWidth="1"/>
    <col min="9" max="9" width="37.75" style="17" customWidth="1"/>
    <col min="10" max="10" width="5.625" style="16" customWidth="1"/>
    <col min="11" max="11" width="5.625" style="1393" customWidth="1"/>
    <col min="12" max="12" width="36.25" style="17" customWidth="1"/>
    <col min="13" max="16384" width="9.125" style="17"/>
  </cols>
  <sheetData>
    <row r="1" spans="1:22" s="7" customFormat="1" ht="21" customHeight="1" x14ac:dyDescent="0.25">
      <c r="A1" s="1645" t="s">
        <v>1231</v>
      </c>
      <c r="B1" s="1645"/>
      <c r="C1" s="1645"/>
      <c r="D1" s="1645"/>
      <c r="E1" s="1645"/>
      <c r="F1" s="1645"/>
      <c r="G1" s="1645"/>
      <c r="H1" s="1645"/>
      <c r="I1" s="1645"/>
      <c r="J1" s="1645"/>
      <c r="K1" s="1386"/>
    </row>
    <row r="2" spans="1:22" s="7" customFormat="1" ht="21" customHeight="1" x14ac:dyDescent="0.2">
      <c r="A2" s="1646" t="s">
        <v>929</v>
      </c>
      <c r="B2" s="1646"/>
      <c r="C2" s="1646"/>
      <c r="D2" s="1646"/>
      <c r="E2" s="1646"/>
      <c r="F2" s="1646"/>
      <c r="G2" s="1646"/>
      <c r="H2" s="1646"/>
      <c r="I2" s="1646"/>
      <c r="J2" s="1646"/>
      <c r="K2" s="1387"/>
      <c r="M2" s="7" t="s">
        <v>902</v>
      </c>
    </row>
    <row r="3" spans="1:22" s="7" customFormat="1" ht="21" customHeight="1" x14ac:dyDescent="0.2">
      <c r="A3" s="1647" t="s">
        <v>1609</v>
      </c>
      <c r="B3" s="1647"/>
      <c r="C3" s="1647"/>
      <c r="D3" s="1647"/>
      <c r="E3" s="1647"/>
      <c r="F3" s="1647"/>
      <c r="G3" s="1647"/>
      <c r="H3" s="1647"/>
      <c r="I3" s="1647"/>
      <c r="J3" s="1647"/>
      <c r="K3" s="1388"/>
    </row>
    <row r="4" spans="1:22" s="12" customFormat="1" x14ac:dyDescent="0.2">
      <c r="A4" s="34" t="s">
        <v>886</v>
      </c>
      <c r="B4" s="34"/>
      <c r="C4" s="24"/>
      <c r="D4" s="1648"/>
      <c r="E4" s="1648"/>
      <c r="F4" s="1648"/>
      <c r="G4" s="1648"/>
      <c r="H4" s="1648"/>
      <c r="I4" s="23"/>
      <c r="J4" s="23" t="s">
        <v>887</v>
      </c>
      <c r="K4" s="1389"/>
    </row>
    <row r="5" spans="1:22" s="81" customFormat="1" ht="22.9" customHeight="1" x14ac:dyDescent="0.2">
      <c r="A5" s="1676" t="s">
        <v>979</v>
      </c>
      <c r="B5" s="1678" t="s">
        <v>1179</v>
      </c>
      <c r="C5" s="1689" t="s">
        <v>1809</v>
      </c>
      <c r="D5" s="1690"/>
      <c r="E5" s="1690"/>
      <c r="F5" s="1690"/>
      <c r="G5" s="1690"/>
      <c r="H5" s="1691"/>
      <c r="I5" s="1680" t="s">
        <v>1168</v>
      </c>
      <c r="J5" s="1704" t="s">
        <v>979</v>
      </c>
      <c r="K5" s="1381"/>
    </row>
    <row r="6" spans="1:22" s="81" customFormat="1" ht="58.15" customHeight="1" x14ac:dyDescent="0.2">
      <c r="A6" s="1677"/>
      <c r="B6" s="1679"/>
      <c r="C6" s="384" t="s">
        <v>882</v>
      </c>
      <c r="D6" s="383" t="s">
        <v>71</v>
      </c>
      <c r="E6" s="383" t="s">
        <v>72</v>
      </c>
      <c r="F6" s="416" t="s">
        <v>78</v>
      </c>
      <c r="G6" s="386" t="s">
        <v>79</v>
      </c>
      <c r="H6" s="417" t="s">
        <v>1810</v>
      </c>
      <c r="I6" s="1681"/>
      <c r="J6" s="1683"/>
      <c r="K6" s="1381"/>
      <c r="L6" s="1385"/>
      <c r="M6" s="1364"/>
      <c r="N6" s="473" t="s">
        <v>920</v>
      </c>
      <c r="O6" s="471" t="s">
        <v>921</v>
      </c>
      <c r="P6" s="473" t="s">
        <v>922</v>
      </c>
      <c r="Q6" s="471" t="s">
        <v>923</v>
      </c>
      <c r="R6" s="473" t="s">
        <v>924</v>
      </c>
      <c r="S6" s="471" t="s">
        <v>925</v>
      </c>
      <c r="T6" s="473" t="s">
        <v>926</v>
      </c>
      <c r="U6" s="471" t="s">
        <v>927</v>
      </c>
      <c r="V6" s="473" t="s">
        <v>928</v>
      </c>
    </row>
    <row r="7" spans="1:22" s="12" customFormat="1" ht="16.899999999999999" customHeight="1" x14ac:dyDescent="0.2">
      <c r="A7" s="444"/>
      <c r="B7" s="427" t="s">
        <v>1220</v>
      </c>
      <c r="C7" s="428">
        <f t="shared" ref="C7:H7" si="0">SUM(C8:C16)</f>
        <v>50</v>
      </c>
      <c r="D7" s="428">
        <f t="shared" si="0"/>
        <v>158</v>
      </c>
      <c r="E7" s="428">
        <f t="shared" si="0"/>
        <v>1927485</v>
      </c>
      <c r="F7" s="428">
        <f t="shared" si="0"/>
        <v>905</v>
      </c>
      <c r="G7" s="428">
        <f t="shared" si="0"/>
        <v>5924</v>
      </c>
      <c r="H7" s="429">
        <f t="shared" si="0"/>
        <v>1934522</v>
      </c>
      <c r="I7" s="430" t="s">
        <v>80</v>
      </c>
      <c r="J7" s="445"/>
      <c r="K7" s="1390"/>
      <c r="L7" s="1697" t="s">
        <v>79</v>
      </c>
      <c r="M7" s="1360" t="s">
        <v>1435</v>
      </c>
      <c r="N7" s="1380">
        <f>G18</f>
        <v>1842</v>
      </c>
      <c r="O7" s="1380">
        <f>G19</f>
        <v>763</v>
      </c>
      <c r="P7" s="1380">
        <f>G20</f>
        <v>406</v>
      </c>
      <c r="Q7" s="1380">
        <f>G21</f>
        <v>147</v>
      </c>
      <c r="R7" s="1380">
        <f>G22</f>
        <v>207</v>
      </c>
      <c r="S7" s="1380">
        <f>G23</f>
        <v>10</v>
      </c>
      <c r="T7" s="1380">
        <f>G24</f>
        <v>987</v>
      </c>
      <c r="U7" s="1380">
        <f>G25</f>
        <v>124</v>
      </c>
      <c r="V7" s="1380">
        <f>G26</f>
        <v>1205</v>
      </c>
    </row>
    <row r="8" spans="1:22" s="12" customFormat="1" ht="16.899999999999999" customHeight="1" x14ac:dyDescent="0.2">
      <c r="A8" s="480">
        <v>1</v>
      </c>
      <c r="B8" s="473" t="s">
        <v>920</v>
      </c>
      <c r="C8" s="478">
        <f t="shared" ref="C8:G16" si="1">SUM(C28+C18)</f>
        <v>0</v>
      </c>
      <c r="D8" s="478">
        <f t="shared" si="1"/>
        <v>8</v>
      </c>
      <c r="E8" s="478">
        <f t="shared" si="1"/>
        <v>43736</v>
      </c>
      <c r="F8" s="478">
        <f t="shared" si="1"/>
        <v>0</v>
      </c>
      <c r="G8" s="478">
        <f t="shared" si="1"/>
        <v>1911</v>
      </c>
      <c r="H8" s="349">
        <f>SUM(C8:G8)</f>
        <v>45655</v>
      </c>
      <c r="I8" s="520" t="s">
        <v>234</v>
      </c>
      <c r="J8" s="481">
        <v>1</v>
      </c>
      <c r="K8" s="1391"/>
      <c r="L8" s="1698"/>
      <c r="M8" s="1360" t="s">
        <v>1434</v>
      </c>
      <c r="N8" s="1380">
        <f>G28</f>
        <v>69</v>
      </c>
      <c r="O8" s="1380">
        <f>G29</f>
        <v>50</v>
      </c>
      <c r="P8" s="1380">
        <f>G30</f>
        <v>17</v>
      </c>
      <c r="Q8" s="1380">
        <f>G31</f>
        <v>20</v>
      </c>
      <c r="R8" s="1380">
        <f>G32</f>
        <v>72</v>
      </c>
      <c r="S8" s="1380" t="str">
        <f>G33</f>
        <v>0</v>
      </c>
      <c r="T8" s="1380">
        <f>G34</f>
        <v>3</v>
      </c>
      <c r="U8" s="1380">
        <f>G35</f>
        <v>1</v>
      </c>
      <c r="V8" s="1380">
        <f>G36</f>
        <v>1</v>
      </c>
    </row>
    <row r="9" spans="1:22" s="12" customFormat="1" ht="16.899999999999999" customHeight="1" x14ac:dyDescent="0.2">
      <c r="A9" s="482">
        <v>2</v>
      </c>
      <c r="B9" s="471" t="s">
        <v>921</v>
      </c>
      <c r="C9" s="483">
        <f t="shared" si="1"/>
        <v>26</v>
      </c>
      <c r="D9" s="483">
        <f t="shared" si="1"/>
        <v>33</v>
      </c>
      <c r="E9" s="483">
        <f t="shared" si="1"/>
        <v>225775</v>
      </c>
      <c r="F9" s="483">
        <f t="shared" si="1"/>
        <v>0</v>
      </c>
      <c r="G9" s="483">
        <f t="shared" si="1"/>
        <v>813</v>
      </c>
      <c r="H9" s="108">
        <f t="shared" ref="H9:H35" si="2">SUM(C9:G9)</f>
        <v>226647</v>
      </c>
      <c r="I9" s="521" t="s">
        <v>235</v>
      </c>
      <c r="J9" s="484">
        <v>2</v>
      </c>
      <c r="K9" s="1392"/>
      <c r="L9" s="1699" t="s">
        <v>78</v>
      </c>
      <c r="M9" s="1360" t="s">
        <v>1435</v>
      </c>
      <c r="N9" s="1380" t="str">
        <f>F18</f>
        <v>0</v>
      </c>
      <c r="O9" s="1380" t="str">
        <f>F19</f>
        <v>0</v>
      </c>
      <c r="P9" s="1380">
        <f>F20</f>
        <v>134</v>
      </c>
      <c r="Q9" s="1380">
        <f>F21</f>
        <v>79</v>
      </c>
      <c r="R9" s="1380">
        <f>F22</f>
        <v>177</v>
      </c>
      <c r="S9" s="1380">
        <f>F23</f>
        <v>3</v>
      </c>
      <c r="T9" s="1380">
        <f>F24</f>
        <v>176</v>
      </c>
      <c r="U9" s="1380">
        <f>F25</f>
        <v>311</v>
      </c>
      <c r="V9" s="1380">
        <f>F26</f>
        <v>25</v>
      </c>
    </row>
    <row r="10" spans="1:22" s="12" customFormat="1" ht="16.899999999999999" customHeight="1" x14ac:dyDescent="0.2">
      <c r="A10" s="480">
        <v>3</v>
      </c>
      <c r="B10" s="473" t="s">
        <v>922</v>
      </c>
      <c r="C10" s="478">
        <f t="shared" si="1"/>
        <v>1</v>
      </c>
      <c r="D10" s="478">
        <f t="shared" si="1"/>
        <v>19</v>
      </c>
      <c r="E10" s="478">
        <f t="shared" si="1"/>
        <v>166010</v>
      </c>
      <c r="F10" s="478">
        <f t="shared" si="1"/>
        <v>134</v>
      </c>
      <c r="G10" s="478">
        <f t="shared" si="1"/>
        <v>423</v>
      </c>
      <c r="H10" s="349">
        <f t="shared" si="2"/>
        <v>166587</v>
      </c>
      <c r="I10" s="520" t="s">
        <v>236</v>
      </c>
      <c r="J10" s="481">
        <v>3</v>
      </c>
      <c r="K10" s="1391"/>
      <c r="L10" s="1700"/>
      <c r="M10" s="1360" t="s">
        <v>1434</v>
      </c>
      <c r="N10" s="1380" t="str">
        <f>F28</f>
        <v>0</v>
      </c>
      <c r="O10" s="1380" t="str">
        <f>F29</f>
        <v>0</v>
      </c>
      <c r="P10" s="1380" t="str">
        <f>F30</f>
        <v>0</v>
      </c>
      <c r="Q10" s="1380" t="str">
        <f>F31</f>
        <v>0</v>
      </c>
      <c r="R10" s="1380" t="str">
        <f>F32</f>
        <v>0</v>
      </c>
      <c r="S10" s="1380" t="str">
        <f>F33</f>
        <v>0</v>
      </c>
      <c r="T10" s="1380" t="str">
        <f>F34</f>
        <v>0</v>
      </c>
      <c r="U10" s="1380" t="str">
        <f>F35</f>
        <v>0</v>
      </c>
      <c r="V10" s="1380" t="str">
        <f>F36</f>
        <v>0</v>
      </c>
    </row>
    <row r="11" spans="1:22" s="12" customFormat="1" ht="16.899999999999999" customHeight="1" x14ac:dyDescent="0.2">
      <c r="A11" s="482">
        <v>4</v>
      </c>
      <c r="B11" s="471" t="s">
        <v>923</v>
      </c>
      <c r="C11" s="483">
        <f t="shared" si="1"/>
        <v>12</v>
      </c>
      <c r="D11" s="483">
        <f>SUM(D31+D21)</f>
        <v>13</v>
      </c>
      <c r="E11" s="483">
        <f t="shared" si="1"/>
        <v>96238</v>
      </c>
      <c r="F11" s="483">
        <f t="shared" si="1"/>
        <v>79</v>
      </c>
      <c r="G11" s="483">
        <f t="shared" si="1"/>
        <v>167</v>
      </c>
      <c r="H11" s="108">
        <f>SUM(C11:G11)</f>
        <v>96509</v>
      </c>
      <c r="I11" s="521" t="s">
        <v>237</v>
      </c>
      <c r="J11" s="484">
        <v>4</v>
      </c>
      <c r="K11" s="1392"/>
      <c r="L11" s="1701" t="s">
        <v>72</v>
      </c>
      <c r="M11" s="1360" t="s">
        <v>1435</v>
      </c>
      <c r="N11" s="1380">
        <f>E18</f>
        <v>38385</v>
      </c>
      <c r="O11" s="1380">
        <f>E19</f>
        <v>156317</v>
      </c>
      <c r="P11" s="1380">
        <f>E20</f>
        <v>142156</v>
      </c>
      <c r="Q11" s="1380">
        <f>E21</f>
        <v>73085</v>
      </c>
      <c r="R11" s="1380">
        <f>E22</f>
        <v>121812</v>
      </c>
      <c r="S11" s="1380">
        <f>E23</f>
        <v>24958</v>
      </c>
      <c r="T11" s="1380">
        <f>E24</f>
        <v>590673</v>
      </c>
      <c r="U11" s="1380">
        <f>E25</f>
        <v>219366</v>
      </c>
      <c r="V11" s="1380">
        <f>E26</f>
        <v>272124</v>
      </c>
    </row>
    <row r="12" spans="1:22" s="12" customFormat="1" ht="16.899999999999999" customHeight="1" x14ac:dyDescent="0.2">
      <c r="A12" s="480">
        <v>5</v>
      </c>
      <c r="B12" s="473" t="s">
        <v>924</v>
      </c>
      <c r="C12" s="478">
        <f t="shared" si="1"/>
        <v>7</v>
      </c>
      <c r="D12" s="478">
        <f t="shared" si="1"/>
        <v>27</v>
      </c>
      <c r="E12" s="478">
        <f t="shared" si="1"/>
        <v>165471</v>
      </c>
      <c r="F12" s="478">
        <f t="shared" si="1"/>
        <v>177</v>
      </c>
      <c r="G12" s="478">
        <f t="shared" si="1"/>
        <v>279</v>
      </c>
      <c r="H12" s="349">
        <f t="shared" si="2"/>
        <v>165961</v>
      </c>
      <c r="I12" s="520" t="s">
        <v>238</v>
      </c>
      <c r="J12" s="481">
        <v>5</v>
      </c>
      <c r="K12" s="1391"/>
      <c r="L12" s="1702"/>
      <c r="M12" s="1360" t="s">
        <v>1434</v>
      </c>
      <c r="N12" s="1380">
        <f>E28</f>
        <v>5351</v>
      </c>
      <c r="O12" s="1380">
        <f>E29</f>
        <v>69458</v>
      </c>
      <c r="P12" s="1380">
        <f>E30</f>
        <v>23854</v>
      </c>
      <c r="Q12" s="1380">
        <f>E31</f>
        <v>23153</v>
      </c>
      <c r="R12" s="1380">
        <f>E32</f>
        <v>43659</v>
      </c>
      <c r="S12" s="1380">
        <f>E33</f>
        <v>118</v>
      </c>
      <c r="T12" s="1380">
        <f>E34</f>
        <v>3891</v>
      </c>
      <c r="U12" s="1380">
        <f>E35</f>
        <v>918</v>
      </c>
      <c r="V12" s="1380">
        <f>E36</f>
        <v>118207</v>
      </c>
    </row>
    <row r="13" spans="1:22" s="12" customFormat="1" ht="16.899999999999999" customHeight="1" x14ac:dyDescent="0.2">
      <c r="A13" s="482">
        <v>6</v>
      </c>
      <c r="B13" s="471" t="s">
        <v>925</v>
      </c>
      <c r="C13" s="483">
        <f t="shared" si="1"/>
        <v>2</v>
      </c>
      <c r="D13" s="483">
        <f t="shared" si="1"/>
        <v>2</v>
      </c>
      <c r="E13" s="483">
        <f t="shared" si="1"/>
        <v>25076</v>
      </c>
      <c r="F13" s="483">
        <f t="shared" si="1"/>
        <v>3</v>
      </c>
      <c r="G13" s="483">
        <f t="shared" si="1"/>
        <v>10</v>
      </c>
      <c r="H13" s="108">
        <f t="shared" si="2"/>
        <v>25093</v>
      </c>
      <c r="I13" s="521" t="s">
        <v>1200</v>
      </c>
      <c r="J13" s="484">
        <v>6</v>
      </c>
      <c r="K13" s="1392"/>
      <c r="L13" s="1703" t="s">
        <v>71</v>
      </c>
      <c r="M13" s="1360" t="s">
        <v>1435</v>
      </c>
      <c r="N13" s="1380">
        <f>D18</f>
        <v>8</v>
      </c>
      <c r="O13" s="1380">
        <f>D19</f>
        <v>32</v>
      </c>
      <c r="P13" s="1380">
        <f>D20</f>
        <v>19</v>
      </c>
      <c r="Q13" s="1380">
        <f>D21</f>
        <v>13</v>
      </c>
      <c r="R13" s="1380">
        <f>D22</f>
        <v>27</v>
      </c>
      <c r="S13" s="1380">
        <f>D23</f>
        <v>2</v>
      </c>
      <c r="T13" s="1380">
        <f>D24</f>
        <v>27</v>
      </c>
      <c r="U13" s="1380">
        <f>D25</f>
        <v>16</v>
      </c>
      <c r="V13" s="1380">
        <f>D26</f>
        <v>13</v>
      </c>
    </row>
    <row r="14" spans="1:22" s="12" customFormat="1" ht="16.899999999999999" customHeight="1" x14ac:dyDescent="0.2">
      <c r="A14" s="480">
        <v>7</v>
      </c>
      <c r="B14" s="473" t="s">
        <v>926</v>
      </c>
      <c r="C14" s="478">
        <f t="shared" si="1"/>
        <v>0</v>
      </c>
      <c r="D14" s="478">
        <f t="shared" si="1"/>
        <v>27</v>
      </c>
      <c r="E14" s="478">
        <f t="shared" si="1"/>
        <v>594564</v>
      </c>
      <c r="F14" s="478">
        <f t="shared" si="1"/>
        <v>176</v>
      </c>
      <c r="G14" s="478">
        <f t="shared" si="1"/>
        <v>990</v>
      </c>
      <c r="H14" s="349">
        <f t="shared" si="2"/>
        <v>595757</v>
      </c>
      <c r="I14" s="520" t="s">
        <v>1476</v>
      </c>
      <c r="J14" s="481">
        <v>7</v>
      </c>
      <c r="K14" s="1391"/>
      <c r="L14" s="1703"/>
      <c r="M14" s="1360" t="s">
        <v>1434</v>
      </c>
      <c r="N14" s="1380" t="str">
        <f>D28</f>
        <v>0</v>
      </c>
      <c r="O14" s="1380">
        <f>D29</f>
        <v>1</v>
      </c>
      <c r="P14" s="1380" t="str">
        <f>D30</f>
        <v>0</v>
      </c>
      <c r="Q14" s="1380" t="str">
        <f>D31</f>
        <v>0</v>
      </c>
      <c r="R14" s="1380" t="str">
        <f>D32</f>
        <v>0</v>
      </c>
      <c r="S14" s="1380" t="str">
        <f>D33</f>
        <v>0</v>
      </c>
      <c r="T14" s="1380" t="str">
        <f>D34</f>
        <v>0</v>
      </c>
      <c r="U14" s="1380" t="str">
        <f>D35</f>
        <v>0</v>
      </c>
      <c r="V14" s="1380" t="str">
        <f>D36</f>
        <v>0</v>
      </c>
    </row>
    <row r="15" spans="1:22" s="12" customFormat="1" ht="16.899999999999999" customHeight="1" x14ac:dyDescent="0.2">
      <c r="A15" s="482">
        <v>8</v>
      </c>
      <c r="B15" s="471" t="s">
        <v>927</v>
      </c>
      <c r="C15" s="483">
        <f t="shared" si="1"/>
        <v>1</v>
      </c>
      <c r="D15" s="483">
        <f t="shared" si="1"/>
        <v>16</v>
      </c>
      <c r="E15" s="483">
        <f t="shared" si="1"/>
        <v>220284</v>
      </c>
      <c r="F15" s="483">
        <f t="shared" si="1"/>
        <v>311</v>
      </c>
      <c r="G15" s="483">
        <f t="shared" si="1"/>
        <v>125</v>
      </c>
      <c r="H15" s="108">
        <f t="shared" si="2"/>
        <v>220737</v>
      </c>
      <c r="I15" s="521" t="s">
        <v>1187</v>
      </c>
      <c r="J15" s="484">
        <v>8</v>
      </c>
      <c r="K15" s="1392"/>
      <c r="L15" s="1703" t="s">
        <v>1453</v>
      </c>
      <c r="M15" s="1360" t="s">
        <v>1435</v>
      </c>
      <c r="N15" s="1380" t="str">
        <f>C18</f>
        <v>0</v>
      </c>
      <c r="O15" s="1380" t="str">
        <f>C19</f>
        <v>0</v>
      </c>
      <c r="P15" s="1380" t="str">
        <f>C20</f>
        <v>0</v>
      </c>
      <c r="Q15" s="1380" t="str">
        <f>C21</f>
        <v>0</v>
      </c>
      <c r="R15" s="1380">
        <f>C22</f>
        <v>2</v>
      </c>
      <c r="S15" s="1380">
        <f>C23</f>
        <v>2</v>
      </c>
      <c r="T15" s="1380" t="str">
        <f>C24</f>
        <v>0</v>
      </c>
      <c r="U15" s="1380">
        <f>C25</f>
        <v>1</v>
      </c>
      <c r="V15" s="1380" t="str">
        <f>C26</f>
        <v>0</v>
      </c>
    </row>
    <row r="16" spans="1:22" s="12" customFormat="1" ht="16.899999999999999" customHeight="1" x14ac:dyDescent="0.2">
      <c r="A16" s="480">
        <v>9</v>
      </c>
      <c r="B16" s="473" t="s">
        <v>928</v>
      </c>
      <c r="C16" s="478">
        <f t="shared" si="1"/>
        <v>1</v>
      </c>
      <c r="D16" s="478">
        <f>SUM(D36+D26)</f>
        <v>13</v>
      </c>
      <c r="E16" s="478">
        <f t="shared" si="1"/>
        <v>390331</v>
      </c>
      <c r="F16" s="478">
        <f t="shared" si="1"/>
        <v>25</v>
      </c>
      <c r="G16" s="478">
        <f t="shared" si="1"/>
        <v>1206</v>
      </c>
      <c r="H16" s="349">
        <f t="shared" si="2"/>
        <v>391576</v>
      </c>
      <c r="I16" s="520" t="s">
        <v>239</v>
      </c>
      <c r="J16" s="481">
        <v>9</v>
      </c>
      <c r="K16" s="1391"/>
      <c r="L16" s="1703"/>
      <c r="M16" s="1360" t="s">
        <v>1434</v>
      </c>
      <c r="N16" s="1380" t="str">
        <f>C28</f>
        <v>0</v>
      </c>
      <c r="O16" s="1380">
        <f>C29</f>
        <v>26</v>
      </c>
      <c r="P16" s="1380">
        <f>C30</f>
        <v>1</v>
      </c>
      <c r="Q16" s="1380">
        <f>C31</f>
        <v>12</v>
      </c>
      <c r="R16" s="1380">
        <f>C32</f>
        <v>5</v>
      </c>
      <c r="S16" s="1380" t="str">
        <f>C33</f>
        <v>0</v>
      </c>
      <c r="T16" s="1380" t="str">
        <f>C34</f>
        <v>0</v>
      </c>
      <c r="U16" s="1380" t="str">
        <f>C35</f>
        <v>0</v>
      </c>
      <c r="V16" s="1380">
        <f>C36</f>
        <v>1</v>
      </c>
    </row>
    <row r="17" spans="1:22" s="91" customFormat="1" ht="16.899999999999999" customHeight="1" x14ac:dyDescent="0.2">
      <c r="A17" s="522"/>
      <c r="B17" s="202" t="s">
        <v>1467</v>
      </c>
      <c r="C17" s="107">
        <f>SUM(C18:C26)</f>
        <v>5</v>
      </c>
      <c r="D17" s="107">
        <f>SUM(D18:D26)</f>
        <v>157</v>
      </c>
      <c r="E17" s="107">
        <f>SUM(E18:E26)</f>
        <v>1638876</v>
      </c>
      <c r="F17" s="107">
        <f>SUM(F18:F26)</f>
        <v>905</v>
      </c>
      <c r="G17" s="107">
        <f>SUM(G18:G26)</f>
        <v>5691</v>
      </c>
      <c r="H17" s="107">
        <f>SUM(C17:G17)</f>
        <v>1645634</v>
      </c>
      <c r="I17" s="446" t="s">
        <v>13</v>
      </c>
      <c r="J17" s="523"/>
      <c r="K17" s="1384"/>
      <c r="L17" s="12"/>
      <c r="M17" s="12"/>
      <c r="N17" s="12"/>
      <c r="O17" s="12"/>
      <c r="P17" s="12"/>
      <c r="Q17" s="12"/>
      <c r="R17" s="12"/>
      <c r="S17" s="12"/>
      <c r="T17" s="12"/>
      <c r="U17" s="12"/>
      <c r="V17" s="12"/>
    </row>
    <row r="18" spans="1:22" s="12" customFormat="1" ht="16.899999999999999" customHeight="1" x14ac:dyDescent="0.2">
      <c r="A18" s="424">
        <v>1</v>
      </c>
      <c r="B18" s="347" t="s">
        <v>920</v>
      </c>
      <c r="C18" s="348" t="s">
        <v>16</v>
      </c>
      <c r="D18" s="348">
        <v>8</v>
      </c>
      <c r="E18" s="348">
        <v>38385</v>
      </c>
      <c r="F18" s="348" t="s">
        <v>16</v>
      </c>
      <c r="G18" s="348">
        <v>1842</v>
      </c>
      <c r="H18" s="349">
        <f t="shared" si="2"/>
        <v>40235</v>
      </c>
      <c r="I18" s="524" t="s">
        <v>234</v>
      </c>
      <c r="J18" s="425">
        <v>1</v>
      </c>
      <c r="K18" s="1383"/>
    </row>
    <row r="19" spans="1:22" s="12" customFormat="1" ht="16.899999999999999" customHeight="1" x14ac:dyDescent="0.2">
      <c r="A19" s="360">
        <v>2</v>
      </c>
      <c r="B19" s="433" t="s">
        <v>921</v>
      </c>
      <c r="C19" s="30" t="s">
        <v>16</v>
      </c>
      <c r="D19" s="30">
        <v>32</v>
      </c>
      <c r="E19" s="30">
        <v>156317</v>
      </c>
      <c r="F19" s="30" t="s">
        <v>16</v>
      </c>
      <c r="G19" s="30">
        <v>763</v>
      </c>
      <c r="H19" s="108">
        <f t="shared" si="2"/>
        <v>157112</v>
      </c>
      <c r="I19" s="525" t="s">
        <v>235</v>
      </c>
      <c r="J19" s="361">
        <v>2</v>
      </c>
      <c r="K19" s="1382"/>
      <c r="L19" s="91"/>
      <c r="M19" s="91"/>
      <c r="N19" s="91"/>
      <c r="O19" s="91"/>
      <c r="P19" s="91"/>
      <c r="Q19" s="91"/>
      <c r="R19" s="91"/>
      <c r="S19" s="91"/>
      <c r="T19" s="91"/>
      <c r="U19" s="91"/>
      <c r="V19" s="91"/>
    </row>
    <row r="20" spans="1:22" s="12" customFormat="1" ht="16.899999999999999" customHeight="1" x14ac:dyDescent="0.2">
      <c r="A20" s="424">
        <v>3</v>
      </c>
      <c r="B20" s="347" t="s">
        <v>922</v>
      </c>
      <c r="C20" s="348" t="s">
        <v>16</v>
      </c>
      <c r="D20" s="348">
        <v>19</v>
      </c>
      <c r="E20" s="348">
        <v>142156</v>
      </c>
      <c r="F20" s="348">
        <v>134</v>
      </c>
      <c r="G20" s="348">
        <v>406</v>
      </c>
      <c r="H20" s="349">
        <f t="shared" si="2"/>
        <v>142715</v>
      </c>
      <c r="I20" s="524" t="s">
        <v>236</v>
      </c>
      <c r="J20" s="425">
        <v>3</v>
      </c>
      <c r="K20" s="1383"/>
    </row>
    <row r="21" spans="1:22" s="12" customFormat="1" ht="16.899999999999999" customHeight="1" x14ac:dyDescent="0.2">
      <c r="A21" s="360">
        <v>4</v>
      </c>
      <c r="B21" s="433" t="s">
        <v>923</v>
      </c>
      <c r="C21" s="30" t="s">
        <v>16</v>
      </c>
      <c r="D21" s="30">
        <v>13</v>
      </c>
      <c r="E21" s="30">
        <v>73085</v>
      </c>
      <c r="F21" s="30">
        <v>79</v>
      </c>
      <c r="G21" s="30">
        <v>147</v>
      </c>
      <c r="H21" s="108">
        <f t="shared" si="2"/>
        <v>73324</v>
      </c>
      <c r="I21" s="525" t="s">
        <v>237</v>
      </c>
      <c r="J21" s="361">
        <v>4</v>
      </c>
      <c r="K21" s="1382"/>
    </row>
    <row r="22" spans="1:22" s="12" customFormat="1" ht="16.899999999999999" customHeight="1" x14ac:dyDescent="0.2">
      <c r="A22" s="424">
        <v>5</v>
      </c>
      <c r="B22" s="347" t="s">
        <v>924</v>
      </c>
      <c r="C22" s="348">
        <v>2</v>
      </c>
      <c r="D22" s="348">
        <v>27</v>
      </c>
      <c r="E22" s="348">
        <v>121812</v>
      </c>
      <c r="F22" s="348">
        <v>177</v>
      </c>
      <c r="G22" s="348">
        <v>207</v>
      </c>
      <c r="H22" s="349">
        <f>SUM(C22:G22)</f>
        <v>122225</v>
      </c>
      <c r="I22" s="524" t="s">
        <v>238</v>
      </c>
      <c r="J22" s="425">
        <v>5</v>
      </c>
      <c r="K22" s="1383"/>
    </row>
    <row r="23" spans="1:22" s="12" customFormat="1" ht="16.899999999999999" customHeight="1" x14ac:dyDescent="0.2">
      <c r="A23" s="360">
        <v>6</v>
      </c>
      <c r="B23" s="433" t="s">
        <v>925</v>
      </c>
      <c r="C23" s="30">
        <v>2</v>
      </c>
      <c r="D23" s="30">
        <v>2</v>
      </c>
      <c r="E23" s="30">
        <v>24958</v>
      </c>
      <c r="F23" s="30">
        <v>3</v>
      </c>
      <c r="G23" s="30">
        <v>10</v>
      </c>
      <c r="H23" s="108">
        <f t="shared" si="2"/>
        <v>24975</v>
      </c>
      <c r="I23" s="525" t="s">
        <v>1200</v>
      </c>
      <c r="J23" s="361">
        <v>6</v>
      </c>
      <c r="K23" s="1382"/>
    </row>
    <row r="24" spans="1:22" s="12" customFormat="1" ht="16.899999999999999" customHeight="1" x14ac:dyDescent="0.2">
      <c r="A24" s="424">
        <v>7</v>
      </c>
      <c r="B24" s="347" t="s">
        <v>926</v>
      </c>
      <c r="C24" s="348" t="s">
        <v>16</v>
      </c>
      <c r="D24" s="348">
        <v>27</v>
      </c>
      <c r="E24" s="348">
        <v>590673</v>
      </c>
      <c r="F24" s="348">
        <v>176</v>
      </c>
      <c r="G24" s="348">
        <v>987</v>
      </c>
      <c r="H24" s="349">
        <f t="shared" si="2"/>
        <v>591863</v>
      </c>
      <c r="I24" s="524" t="s">
        <v>1476</v>
      </c>
      <c r="J24" s="425">
        <v>7</v>
      </c>
      <c r="K24" s="1383"/>
    </row>
    <row r="25" spans="1:22" s="12" customFormat="1" ht="16.899999999999999" customHeight="1" x14ac:dyDescent="0.2">
      <c r="A25" s="360">
        <v>8</v>
      </c>
      <c r="B25" s="433" t="s">
        <v>927</v>
      </c>
      <c r="C25" s="30">
        <v>1</v>
      </c>
      <c r="D25" s="30">
        <v>16</v>
      </c>
      <c r="E25" s="30">
        <v>219366</v>
      </c>
      <c r="F25" s="30">
        <v>311</v>
      </c>
      <c r="G25" s="30">
        <v>124</v>
      </c>
      <c r="H25" s="108">
        <f t="shared" si="2"/>
        <v>219818</v>
      </c>
      <c r="I25" s="525" t="s">
        <v>1187</v>
      </c>
      <c r="J25" s="361">
        <v>8</v>
      </c>
      <c r="K25" s="1382"/>
    </row>
    <row r="26" spans="1:22" s="12" customFormat="1" ht="16.899999999999999" customHeight="1" x14ac:dyDescent="0.2">
      <c r="A26" s="424">
        <v>9</v>
      </c>
      <c r="B26" s="347" t="s">
        <v>928</v>
      </c>
      <c r="C26" s="348" t="s">
        <v>16</v>
      </c>
      <c r="D26" s="348">
        <v>13</v>
      </c>
      <c r="E26" s="348">
        <v>272124</v>
      </c>
      <c r="F26" s="348">
        <v>25</v>
      </c>
      <c r="G26" s="348">
        <v>1205</v>
      </c>
      <c r="H26" s="349">
        <f t="shared" si="2"/>
        <v>273367</v>
      </c>
      <c r="I26" s="524" t="s">
        <v>239</v>
      </c>
      <c r="J26" s="425">
        <v>9</v>
      </c>
      <c r="K26" s="1383"/>
    </row>
    <row r="27" spans="1:22" s="82" customFormat="1" ht="16.899999999999999" customHeight="1" x14ac:dyDescent="0.2">
      <c r="A27" s="522"/>
      <c r="B27" s="202" t="s">
        <v>1471</v>
      </c>
      <c r="C27" s="107">
        <f>SUM(C28:C36)</f>
        <v>45</v>
      </c>
      <c r="D27" s="107">
        <f>SUM(D28:D36)</f>
        <v>1</v>
      </c>
      <c r="E27" s="107">
        <f>SUM(E28:E36)</f>
        <v>288609</v>
      </c>
      <c r="F27" s="107">
        <f>SUM(F28:F36)</f>
        <v>0</v>
      </c>
      <c r="G27" s="107">
        <f>SUM(G28:G36)</f>
        <v>233</v>
      </c>
      <c r="H27" s="107">
        <f>SUM(C27:G27)</f>
        <v>288888</v>
      </c>
      <c r="I27" s="446" t="s">
        <v>14</v>
      </c>
      <c r="J27" s="523"/>
      <c r="K27" s="1384"/>
      <c r="L27" s="12"/>
      <c r="M27" s="12"/>
      <c r="N27" s="12"/>
      <c r="O27" s="12"/>
      <c r="P27" s="12"/>
      <c r="Q27" s="12"/>
      <c r="R27" s="12"/>
      <c r="S27" s="12"/>
      <c r="T27" s="12"/>
      <c r="U27" s="12"/>
      <c r="V27" s="12"/>
    </row>
    <row r="28" spans="1:22" s="12" customFormat="1" ht="16.899999999999999" customHeight="1" x14ac:dyDescent="0.2">
      <c r="A28" s="424">
        <v>1</v>
      </c>
      <c r="B28" s="347" t="s">
        <v>920</v>
      </c>
      <c r="C28" s="348" t="s">
        <v>16</v>
      </c>
      <c r="D28" s="348" t="s">
        <v>16</v>
      </c>
      <c r="E28" s="348">
        <v>5351</v>
      </c>
      <c r="F28" s="348" t="s">
        <v>16</v>
      </c>
      <c r="G28" s="348">
        <v>69</v>
      </c>
      <c r="H28" s="349">
        <f t="shared" si="2"/>
        <v>5420</v>
      </c>
      <c r="I28" s="524" t="s">
        <v>234</v>
      </c>
      <c r="J28" s="425">
        <v>1</v>
      </c>
      <c r="K28" s="1383"/>
    </row>
    <row r="29" spans="1:22" s="12" customFormat="1" ht="16.899999999999999" customHeight="1" x14ac:dyDescent="0.2">
      <c r="A29" s="360">
        <v>2</v>
      </c>
      <c r="B29" s="433" t="s">
        <v>921</v>
      </c>
      <c r="C29" s="30">
        <v>26</v>
      </c>
      <c r="D29" s="30">
        <v>1</v>
      </c>
      <c r="E29" s="30">
        <v>69458</v>
      </c>
      <c r="F29" s="30" t="s">
        <v>16</v>
      </c>
      <c r="G29" s="30">
        <v>50</v>
      </c>
      <c r="H29" s="108">
        <f t="shared" si="2"/>
        <v>69535</v>
      </c>
      <c r="I29" s="525" t="s">
        <v>235</v>
      </c>
      <c r="J29" s="361">
        <v>2</v>
      </c>
      <c r="K29" s="1382"/>
      <c r="L29" s="82"/>
      <c r="M29" s="82"/>
      <c r="N29" s="82"/>
      <c r="O29" s="82"/>
      <c r="P29" s="82"/>
      <c r="Q29" s="82"/>
      <c r="R29" s="82"/>
      <c r="S29" s="82"/>
      <c r="T29" s="82"/>
      <c r="U29" s="82"/>
      <c r="V29" s="82"/>
    </row>
    <row r="30" spans="1:22" s="12" customFormat="1" ht="16.899999999999999" customHeight="1" x14ac:dyDescent="0.2">
      <c r="A30" s="424">
        <v>3</v>
      </c>
      <c r="B30" s="347" t="s">
        <v>922</v>
      </c>
      <c r="C30" s="348">
        <v>1</v>
      </c>
      <c r="D30" s="348" t="s">
        <v>16</v>
      </c>
      <c r="E30" s="348">
        <v>23854</v>
      </c>
      <c r="F30" s="348" t="s">
        <v>16</v>
      </c>
      <c r="G30" s="348">
        <v>17</v>
      </c>
      <c r="H30" s="349">
        <f t="shared" si="2"/>
        <v>23872</v>
      </c>
      <c r="I30" s="524" t="s">
        <v>236</v>
      </c>
      <c r="J30" s="425">
        <v>3</v>
      </c>
      <c r="K30" s="1383"/>
    </row>
    <row r="31" spans="1:22" s="12" customFormat="1" ht="16.899999999999999" customHeight="1" x14ac:dyDescent="0.2">
      <c r="A31" s="360">
        <v>4</v>
      </c>
      <c r="B31" s="433" t="s">
        <v>923</v>
      </c>
      <c r="C31" s="30">
        <v>12</v>
      </c>
      <c r="D31" s="30" t="s">
        <v>16</v>
      </c>
      <c r="E31" s="30">
        <v>23153</v>
      </c>
      <c r="F31" s="30" t="s">
        <v>16</v>
      </c>
      <c r="G31" s="30">
        <v>20</v>
      </c>
      <c r="H31" s="108">
        <f t="shared" si="2"/>
        <v>23185</v>
      </c>
      <c r="I31" s="525" t="s">
        <v>237</v>
      </c>
      <c r="J31" s="361">
        <v>4</v>
      </c>
      <c r="K31" s="1382"/>
    </row>
    <row r="32" spans="1:22" s="12" customFormat="1" ht="16.899999999999999" customHeight="1" x14ac:dyDescent="0.2">
      <c r="A32" s="424">
        <v>5</v>
      </c>
      <c r="B32" s="347" t="s">
        <v>924</v>
      </c>
      <c r="C32" s="348">
        <v>5</v>
      </c>
      <c r="D32" s="348" t="s">
        <v>16</v>
      </c>
      <c r="E32" s="348">
        <v>43659</v>
      </c>
      <c r="F32" s="348" t="s">
        <v>16</v>
      </c>
      <c r="G32" s="348">
        <v>72</v>
      </c>
      <c r="H32" s="349">
        <f>SUM(C32:G32)</f>
        <v>43736</v>
      </c>
      <c r="I32" s="524" t="s">
        <v>238</v>
      </c>
      <c r="J32" s="425">
        <v>5</v>
      </c>
      <c r="K32" s="1383"/>
    </row>
    <row r="33" spans="1:22" s="12" customFormat="1" ht="16.899999999999999" customHeight="1" x14ac:dyDescent="0.2">
      <c r="A33" s="360">
        <v>6</v>
      </c>
      <c r="B33" s="433" t="s">
        <v>925</v>
      </c>
      <c r="C33" s="30" t="s">
        <v>16</v>
      </c>
      <c r="D33" s="30" t="s">
        <v>16</v>
      </c>
      <c r="E33" s="30">
        <v>118</v>
      </c>
      <c r="F33" s="30" t="s">
        <v>16</v>
      </c>
      <c r="G33" s="30" t="s">
        <v>16</v>
      </c>
      <c r="H33" s="108">
        <f t="shared" si="2"/>
        <v>118</v>
      </c>
      <c r="I33" s="525" t="s">
        <v>1200</v>
      </c>
      <c r="J33" s="361">
        <v>6</v>
      </c>
      <c r="K33" s="1382"/>
    </row>
    <row r="34" spans="1:22" s="12" customFormat="1" ht="16.899999999999999" customHeight="1" x14ac:dyDescent="0.2">
      <c r="A34" s="424">
        <v>7</v>
      </c>
      <c r="B34" s="347" t="s">
        <v>926</v>
      </c>
      <c r="C34" s="348" t="s">
        <v>16</v>
      </c>
      <c r="D34" s="348" t="s">
        <v>16</v>
      </c>
      <c r="E34" s="348">
        <v>3891</v>
      </c>
      <c r="F34" s="348" t="s">
        <v>16</v>
      </c>
      <c r="G34" s="348">
        <v>3</v>
      </c>
      <c r="H34" s="349">
        <f t="shared" si="2"/>
        <v>3894</v>
      </c>
      <c r="I34" s="524" t="s">
        <v>1476</v>
      </c>
      <c r="J34" s="425">
        <v>7</v>
      </c>
      <c r="K34" s="1383"/>
    </row>
    <row r="35" spans="1:22" s="12" customFormat="1" ht="16.899999999999999" customHeight="1" x14ac:dyDescent="0.2">
      <c r="A35" s="360">
        <v>8</v>
      </c>
      <c r="B35" s="433" t="s">
        <v>927</v>
      </c>
      <c r="C35" s="30" t="s">
        <v>16</v>
      </c>
      <c r="D35" s="30" t="s">
        <v>16</v>
      </c>
      <c r="E35" s="30">
        <v>918</v>
      </c>
      <c r="F35" s="30" t="s">
        <v>16</v>
      </c>
      <c r="G35" s="30">
        <v>1</v>
      </c>
      <c r="H35" s="108">
        <f t="shared" si="2"/>
        <v>919</v>
      </c>
      <c r="I35" s="525" t="s">
        <v>1187</v>
      </c>
      <c r="J35" s="361">
        <v>8</v>
      </c>
      <c r="K35" s="1382"/>
    </row>
    <row r="36" spans="1:22" s="12" customFormat="1" ht="16.899999999999999" customHeight="1" x14ac:dyDescent="0.2">
      <c r="A36" s="448">
        <v>9</v>
      </c>
      <c r="B36" s="355" t="s">
        <v>928</v>
      </c>
      <c r="C36" s="356">
        <v>1</v>
      </c>
      <c r="D36" s="356" t="s">
        <v>16</v>
      </c>
      <c r="E36" s="356">
        <v>118207</v>
      </c>
      <c r="F36" s="356" t="s">
        <v>16</v>
      </c>
      <c r="G36" s="356">
        <v>1</v>
      </c>
      <c r="H36" s="357">
        <f>SUM(C36:G36)</f>
        <v>118209</v>
      </c>
      <c r="I36" s="526" t="s">
        <v>239</v>
      </c>
      <c r="J36" s="449">
        <v>9</v>
      </c>
      <c r="K36" s="1383"/>
    </row>
    <row r="37" spans="1:22" x14ac:dyDescent="0.2">
      <c r="L37" s="12"/>
      <c r="M37" s="12"/>
      <c r="N37" s="12"/>
      <c r="O37" s="12"/>
      <c r="P37" s="12"/>
      <c r="Q37" s="12"/>
      <c r="R37" s="12"/>
      <c r="S37" s="12"/>
      <c r="T37" s="12"/>
      <c r="U37" s="12"/>
      <c r="V37" s="12"/>
    </row>
    <row r="38" spans="1:22" x14ac:dyDescent="0.2">
      <c r="L38" s="12"/>
      <c r="M38" s="12"/>
      <c r="N38" s="12"/>
      <c r="O38" s="12"/>
      <c r="P38" s="12"/>
      <c r="Q38" s="12"/>
      <c r="R38" s="12"/>
      <c r="S38" s="12"/>
      <c r="T38" s="12"/>
      <c r="U38" s="12"/>
      <c r="V38" s="12"/>
    </row>
  </sheetData>
  <mergeCells count="14">
    <mergeCell ref="A1:J1"/>
    <mergeCell ref="A2:J2"/>
    <mergeCell ref="A3:J3"/>
    <mergeCell ref="D4:H4"/>
    <mergeCell ref="A5:A6"/>
    <mergeCell ref="B5:B6"/>
    <mergeCell ref="C5:H5"/>
    <mergeCell ref="I5:I6"/>
    <mergeCell ref="J5:J6"/>
    <mergeCell ref="L7:L8"/>
    <mergeCell ref="L9:L10"/>
    <mergeCell ref="L11:L12"/>
    <mergeCell ref="L13:L14"/>
    <mergeCell ref="L15:L16"/>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6BB38-3DAD-4A1D-B0ED-437133C4F908}">
  <sheetPr>
    <tabColor theme="5" tint="-0.499984740745262"/>
    <pageSetUpPr fitToPage="1"/>
  </sheetPr>
  <dimension ref="A1:Q69"/>
  <sheetViews>
    <sheetView view="pageBreakPreview" topLeftCell="A2" zoomScale="60" zoomScaleNormal="100" workbookViewId="0">
      <selection activeCell="A90" sqref="A90"/>
    </sheetView>
  </sheetViews>
  <sheetFormatPr defaultColWidth="9.125" defaultRowHeight="12.75" x14ac:dyDescent="0.2"/>
  <cols>
    <col min="1" max="1" width="5.625" style="217"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217" customWidth="1"/>
    <col min="15" max="16384" width="9.125" style="17"/>
  </cols>
  <sheetData>
    <row r="1" spans="1:17" s="7" customFormat="1" ht="21" customHeight="1" x14ac:dyDescent="0.25">
      <c r="A1" s="1645" t="s">
        <v>1078</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1034</v>
      </c>
    </row>
    <row r="3" spans="1:17" s="7" customFormat="1" ht="21" customHeight="1" x14ac:dyDescent="0.2">
      <c r="A3" s="1647" t="s">
        <v>1604</v>
      </c>
      <c r="B3" s="1647"/>
      <c r="C3" s="1647"/>
      <c r="D3" s="1647"/>
      <c r="E3" s="1647"/>
      <c r="F3" s="1647"/>
      <c r="G3" s="1647"/>
      <c r="H3" s="1647"/>
      <c r="I3" s="1647"/>
      <c r="J3" s="1647"/>
      <c r="K3" s="1647"/>
      <c r="L3" s="1647"/>
      <c r="M3" s="1647"/>
      <c r="N3" s="1647"/>
    </row>
    <row r="4" spans="1:17" s="12" customFormat="1" x14ac:dyDescent="0.2">
      <c r="A4" s="34" t="s">
        <v>888</v>
      </c>
      <c r="B4" s="34"/>
      <c r="C4" s="1648"/>
      <c r="D4" s="1648"/>
      <c r="E4" s="1648"/>
      <c r="F4" s="1648"/>
      <c r="G4" s="1648"/>
      <c r="H4" s="1648"/>
      <c r="I4" s="1648"/>
      <c r="J4" s="1648"/>
      <c r="K4" s="1648"/>
      <c r="L4" s="1648"/>
      <c r="M4" s="24"/>
      <c r="N4" s="218" t="s">
        <v>1845</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387" t="s">
        <v>1817</v>
      </c>
      <c r="D6" s="384" t="s">
        <v>802</v>
      </c>
      <c r="E6" s="384" t="s">
        <v>1035</v>
      </c>
      <c r="F6" s="384" t="s">
        <v>1036</v>
      </c>
      <c r="G6" s="384" t="s">
        <v>1037</v>
      </c>
      <c r="H6" s="384" t="s">
        <v>1922</v>
      </c>
      <c r="I6" s="384" t="s">
        <v>803</v>
      </c>
      <c r="J6" s="384" t="s">
        <v>804</v>
      </c>
      <c r="K6" s="450" t="s">
        <v>1038</v>
      </c>
      <c r="L6" s="417" t="s">
        <v>1810</v>
      </c>
      <c r="M6" s="1653"/>
      <c r="N6" s="1683"/>
    </row>
    <row r="7" spans="1:17" s="12" customFormat="1" ht="25.15" customHeight="1" x14ac:dyDescent="0.2">
      <c r="A7" s="573"/>
      <c r="B7" s="457" t="s">
        <v>1220</v>
      </c>
      <c r="C7" s="428">
        <f t="shared" ref="C7:J7" si="0">C28+C49</f>
        <v>392760</v>
      </c>
      <c r="D7" s="428">
        <f t="shared" si="0"/>
        <v>222270</v>
      </c>
      <c r="E7" s="428">
        <f t="shared" si="0"/>
        <v>596447</v>
      </c>
      <c r="F7" s="428">
        <f t="shared" si="0"/>
        <v>25104</v>
      </c>
      <c r="G7" s="428">
        <f t="shared" si="0"/>
        <v>167349</v>
      </c>
      <c r="H7" s="428">
        <f t="shared" si="0"/>
        <v>132469</v>
      </c>
      <c r="I7" s="428">
        <f t="shared" si="0"/>
        <v>186981</v>
      </c>
      <c r="J7" s="428">
        <f t="shared" si="0"/>
        <v>265733</v>
      </c>
      <c r="K7" s="428">
        <f>K28+K49</f>
        <v>58899</v>
      </c>
      <c r="L7" s="429">
        <f>SUM(C7:K7)</f>
        <v>2048012</v>
      </c>
      <c r="M7" s="447" t="s">
        <v>883</v>
      </c>
      <c r="N7" s="574"/>
    </row>
    <row r="8" spans="1:17" s="12" customFormat="1" ht="22.9" customHeight="1" x14ac:dyDescent="0.2">
      <c r="A8" s="534" t="s">
        <v>970</v>
      </c>
      <c r="B8" s="535" t="s">
        <v>248</v>
      </c>
      <c r="C8" s="479">
        <f t="shared" ref="C8:J23" si="1">C29+C50</f>
        <v>27</v>
      </c>
      <c r="D8" s="479">
        <f t="shared" si="1"/>
        <v>1810</v>
      </c>
      <c r="E8" s="479">
        <f t="shared" si="1"/>
        <v>1351</v>
      </c>
      <c r="F8" s="479">
        <f t="shared" si="1"/>
        <v>23175</v>
      </c>
      <c r="G8" s="479">
        <f t="shared" si="1"/>
        <v>737</v>
      </c>
      <c r="H8" s="479">
        <f t="shared" si="1"/>
        <v>194</v>
      </c>
      <c r="I8" s="479">
        <f t="shared" si="1"/>
        <v>272</v>
      </c>
      <c r="J8" s="479">
        <f t="shared" si="1"/>
        <v>541</v>
      </c>
      <c r="K8" s="479">
        <f t="shared" ref="K8:K27" si="2">K29+K50</f>
        <v>170</v>
      </c>
      <c r="L8" s="423">
        <f t="shared" ref="L8:L27" si="3">SUM(C8:K8)</f>
        <v>28277</v>
      </c>
      <c r="M8" s="536" t="s">
        <v>890</v>
      </c>
      <c r="N8" s="537" t="s">
        <v>970</v>
      </c>
    </row>
    <row r="9" spans="1:17" s="352" customFormat="1" ht="22.9" customHeight="1" x14ac:dyDescent="0.2">
      <c r="A9" s="547" t="s">
        <v>981</v>
      </c>
      <c r="B9" s="548" t="s">
        <v>891</v>
      </c>
      <c r="C9" s="478">
        <f t="shared" si="1"/>
        <v>3731</v>
      </c>
      <c r="D9" s="478">
        <f t="shared" si="1"/>
        <v>2537</v>
      </c>
      <c r="E9" s="478">
        <f t="shared" si="1"/>
        <v>5575</v>
      </c>
      <c r="F9" s="478">
        <f t="shared" si="1"/>
        <v>3</v>
      </c>
      <c r="G9" s="478">
        <f t="shared" si="1"/>
        <v>557</v>
      </c>
      <c r="H9" s="478">
        <f t="shared" si="1"/>
        <v>2321</v>
      </c>
      <c r="I9" s="478">
        <f t="shared" si="1"/>
        <v>6099</v>
      </c>
      <c r="J9" s="478">
        <f t="shared" si="1"/>
        <v>10954</v>
      </c>
      <c r="K9" s="478">
        <f t="shared" si="2"/>
        <v>1556</v>
      </c>
      <c r="L9" s="349">
        <f t="shared" si="3"/>
        <v>33333</v>
      </c>
      <c r="M9" s="549" t="s">
        <v>249</v>
      </c>
      <c r="N9" s="550" t="s">
        <v>981</v>
      </c>
    </row>
    <row r="10" spans="1:17" s="38" customFormat="1" ht="22.9" customHeight="1" x14ac:dyDescent="0.2">
      <c r="A10" s="534" t="s">
        <v>982</v>
      </c>
      <c r="B10" s="535" t="s">
        <v>250</v>
      </c>
      <c r="C10" s="479">
        <f t="shared" si="1"/>
        <v>22298</v>
      </c>
      <c r="D10" s="479">
        <f t="shared" si="1"/>
        <v>11570</v>
      </c>
      <c r="E10" s="479">
        <f t="shared" si="1"/>
        <v>37815</v>
      </c>
      <c r="F10" s="479">
        <f t="shared" si="1"/>
        <v>22</v>
      </c>
      <c r="G10" s="479">
        <f t="shared" si="1"/>
        <v>3846</v>
      </c>
      <c r="H10" s="479">
        <f t="shared" si="1"/>
        <v>8046</v>
      </c>
      <c r="I10" s="479">
        <f t="shared" si="1"/>
        <v>11714</v>
      </c>
      <c r="J10" s="479">
        <f t="shared" si="1"/>
        <v>6727</v>
      </c>
      <c r="K10" s="479">
        <f t="shared" si="2"/>
        <v>2170</v>
      </c>
      <c r="L10" s="423">
        <f t="shared" si="3"/>
        <v>104208</v>
      </c>
      <c r="M10" s="536" t="s">
        <v>251</v>
      </c>
      <c r="N10" s="537" t="s">
        <v>982</v>
      </c>
    </row>
    <row r="11" spans="1:17" s="352" customFormat="1" ht="31.9" customHeight="1" x14ac:dyDescent="0.2">
      <c r="A11" s="547" t="s">
        <v>1163</v>
      </c>
      <c r="B11" s="548" t="s">
        <v>1165</v>
      </c>
      <c r="C11" s="478">
        <f t="shared" si="1"/>
        <v>1413</v>
      </c>
      <c r="D11" s="478">
        <f t="shared" si="1"/>
        <v>711</v>
      </c>
      <c r="E11" s="478">
        <f t="shared" si="1"/>
        <v>1739</v>
      </c>
      <c r="F11" s="478">
        <f t="shared" si="1"/>
        <v>0</v>
      </c>
      <c r="G11" s="478">
        <f t="shared" si="1"/>
        <v>114</v>
      </c>
      <c r="H11" s="478">
        <f t="shared" si="1"/>
        <v>899</v>
      </c>
      <c r="I11" s="478">
        <f t="shared" si="1"/>
        <v>4091</v>
      </c>
      <c r="J11" s="478">
        <f t="shared" si="1"/>
        <v>2187</v>
      </c>
      <c r="K11" s="478">
        <f t="shared" si="2"/>
        <v>437</v>
      </c>
      <c r="L11" s="349">
        <f t="shared" si="3"/>
        <v>11591</v>
      </c>
      <c r="M11" s="549" t="s">
        <v>1164</v>
      </c>
      <c r="N11" s="550" t="s">
        <v>1163</v>
      </c>
    </row>
    <row r="12" spans="1:17" s="38" customFormat="1" ht="22.9" customHeight="1" x14ac:dyDescent="0.2">
      <c r="A12" s="534" t="s">
        <v>983</v>
      </c>
      <c r="B12" s="535" t="s">
        <v>254</v>
      </c>
      <c r="C12" s="479">
        <f t="shared" si="1"/>
        <v>45411</v>
      </c>
      <c r="D12" s="479">
        <f t="shared" si="1"/>
        <v>47275</v>
      </c>
      <c r="E12" s="479">
        <f t="shared" si="1"/>
        <v>456217</v>
      </c>
      <c r="F12" s="479">
        <f t="shared" si="1"/>
        <v>153</v>
      </c>
      <c r="G12" s="479">
        <f t="shared" si="1"/>
        <v>3742</v>
      </c>
      <c r="H12" s="479">
        <f t="shared" si="1"/>
        <v>16365</v>
      </c>
      <c r="I12" s="479">
        <f t="shared" si="1"/>
        <v>40451</v>
      </c>
      <c r="J12" s="479">
        <f t="shared" si="1"/>
        <v>41477</v>
      </c>
      <c r="K12" s="479">
        <f t="shared" si="2"/>
        <v>11041</v>
      </c>
      <c r="L12" s="423">
        <f t="shared" si="3"/>
        <v>662132</v>
      </c>
      <c r="M12" s="536" t="s">
        <v>255</v>
      </c>
      <c r="N12" s="537" t="s">
        <v>983</v>
      </c>
    </row>
    <row r="13" spans="1:17" s="352" customFormat="1" ht="31.9" customHeight="1" x14ac:dyDescent="0.2">
      <c r="A13" s="547" t="s">
        <v>984</v>
      </c>
      <c r="B13" s="548" t="s">
        <v>1118</v>
      </c>
      <c r="C13" s="478">
        <f t="shared" si="1"/>
        <v>37690</v>
      </c>
      <c r="D13" s="478">
        <f t="shared" si="1"/>
        <v>33532</v>
      </c>
      <c r="E13" s="478">
        <f t="shared" si="1"/>
        <v>42614</v>
      </c>
      <c r="F13" s="478">
        <f t="shared" si="1"/>
        <v>266</v>
      </c>
      <c r="G13" s="478">
        <f t="shared" si="1"/>
        <v>46110</v>
      </c>
      <c r="H13" s="478">
        <f t="shared" si="1"/>
        <v>19389</v>
      </c>
      <c r="I13" s="478">
        <f t="shared" si="1"/>
        <v>29116</v>
      </c>
      <c r="J13" s="478">
        <f t="shared" si="1"/>
        <v>22691</v>
      </c>
      <c r="K13" s="478">
        <f t="shared" si="2"/>
        <v>12040</v>
      </c>
      <c r="L13" s="349">
        <f t="shared" si="3"/>
        <v>243448</v>
      </c>
      <c r="M13" s="549" t="s">
        <v>1117</v>
      </c>
      <c r="N13" s="550" t="s">
        <v>984</v>
      </c>
    </row>
    <row r="14" spans="1:17" s="51" customFormat="1" ht="22.9" customHeight="1" x14ac:dyDescent="0.2">
      <c r="A14" s="534" t="s">
        <v>985</v>
      </c>
      <c r="B14" s="535" t="s">
        <v>256</v>
      </c>
      <c r="C14" s="479">
        <f t="shared" si="1"/>
        <v>12422</v>
      </c>
      <c r="D14" s="479">
        <f t="shared" si="1"/>
        <v>62637</v>
      </c>
      <c r="E14" s="479">
        <f t="shared" si="1"/>
        <v>9890</v>
      </c>
      <c r="F14" s="479">
        <f t="shared" si="1"/>
        <v>8</v>
      </c>
      <c r="G14" s="479">
        <f t="shared" si="1"/>
        <v>15858</v>
      </c>
      <c r="H14" s="479">
        <f t="shared" si="1"/>
        <v>8544</v>
      </c>
      <c r="I14" s="479">
        <f t="shared" si="1"/>
        <v>15119</v>
      </c>
      <c r="J14" s="479">
        <f t="shared" si="1"/>
        <v>11320</v>
      </c>
      <c r="K14" s="479">
        <f t="shared" si="2"/>
        <v>3066</v>
      </c>
      <c r="L14" s="423">
        <f t="shared" si="3"/>
        <v>138864</v>
      </c>
      <c r="M14" s="536" t="s">
        <v>257</v>
      </c>
      <c r="N14" s="537" t="s">
        <v>985</v>
      </c>
    </row>
    <row r="15" spans="1:17" s="352" customFormat="1" ht="22.9" customHeight="1" x14ac:dyDescent="0.2">
      <c r="A15" s="547" t="s">
        <v>986</v>
      </c>
      <c r="B15" s="548" t="s">
        <v>258</v>
      </c>
      <c r="C15" s="478">
        <f t="shared" si="1"/>
        <v>15094</v>
      </c>
      <c r="D15" s="478">
        <f t="shared" si="1"/>
        <v>5262</v>
      </c>
      <c r="E15" s="478">
        <f t="shared" si="1"/>
        <v>3909</v>
      </c>
      <c r="F15" s="478">
        <f t="shared" si="1"/>
        <v>51</v>
      </c>
      <c r="G15" s="478">
        <f t="shared" si="1"/>
        <v>35906</v>
      </c>
      <c r="H15" s="478">
        <f t="shared" si="1"/>
        <v>6185</v>
      </c>
      <c r="I15" s="478">
        <f t="shared" si="1"/>
        <v>4800</v>
      </c>
      <c r="J15" s="478">
        <f t="shared" si="1"/>
        <v>2478</v>
      </c>
      <c r="K15" s="478">
        <f t="shared" si="2"/>
        <v>4150</v>
      </c>
      <c r="L15" s="349">
        <f t="shared" si="3"/>
        <v>77835</v>
      </c>
      <c r="M15" s="549" t="s">
        <v>1029</v>
      </c>
      <c r="N15" s="550" t="s">
        <v>986</v>
      </c>
    </row>
    <row r="16" spans="1:17" s="38" customFormat="1" ht="22.9" customHeight="1" x14ac:dyDescent="0.2">
      <c r="A16" s="534" t="s">
        <v>987</v>
      </c>
      <c r="B16" s="535" t="s">
        <v>259</v>
      </c>
      <c r="C16" s="479">
        <f t="shared" si="1"/>
        <v>1473</v>
      </c>
      <c r="D16" s="479">
        <f t="shared" si="1"/>
        <v>691</v>
      </c>
      <c r="E16" s="479">
        <f t="shared" si="1"/>
        <v>1940</v>
      </c>
      <c r="F16" s="479">
        <f t="shared" si="1"/>
        <v>0</v>
      </c>
      <c r="G16" s="479">
        <f t="shared" si="1"/>
        <v>614</v>
      </c>
      <c r="H16" s="479">
        <f t="shared" si="1"/>
        <v>2204</v>
      </c>
      <c r="I16" s="479">
        <f t="shared" si="1"/>
        <v>5300</v>
      </c>
      <c r="J16" s="479">
        <f t="shared" si="1"/>
        <v>9310</v>
      </c>
      <c r="K16" s="479">
        <f t="shared" si="2"/>
        <v>2110</v>
      </c>
      <c r="L16" s="423">
        <f t="shared" si="3"/>
        <v>23642</v>
      </c>
      <c r="M16" s="536" t="s">
        <v>260</v>
      </c>
      <c r="N16" s="537" t="s">
        <v>987</v>
      </c>
    </row>
    <row r="17" spans="1:14" s="352" customFormat="1" ht="22.9" customHeight="1" x14ac:dyDescent="0.2">
      <c r="A17" s="547" t="s">
        <v>988</v>
      </c>
      <c r="B17" s="548" t="s">
        <v>261</v>
      </c>
      <c r="C17" s="478">
        <f t="shared" si="1"/>
        <v>1076</v>
      </c>
      <c r="D17" s="478">
        <f t="shared" si="1"/>
        <v>510</v>
      </c>
      <c r="E17" s="478">
        <f t="shared" si="1"/>
        <v>642</v>
      </c>
      <c r="F17" s="478">
        <f t="shared" si="1"/>
        <v>24</v>
      </c>
      <c r="G17" s="478">
        <f t="shared" si="1"/>
        <v>517</v>
      </c>
      <c r="H17" s="478">
        <f t="shared" si="1"/>
        <v>5248</v>
      </c>
      <c r="I17" s="478">
        <f t="shared" si="1"/>
        <v>2182</v>
      </c>
      <c r="J17" s="478">
        <f t="shared" si="1"/>
        <v>7082</v>
      </c>
      <c r="K17" s="478">
        <f t="shared" si="2"/>
        <v>3069</v>
      </c>
      <c r="L17" s="349">
        <f t="shared" si="3"/>
        <v>20350</v>
      </c>
      <c r="M17" s="549" t="s">
        <v>262</v>
      </c>
      <c r="N17" s="550" t="s">
        <v>988</v>
      </c>
    </row>
    <row r="18" spans="1:14" s="38" customFormat="1" ht="22.9" customHeight="1" x14ac:dyDescent="0.2">
      <c r="A18" s="534">
        <v>68</v>
      </c>
      <c r="B18" s="535" t="s">
        <v>263</v>
      </c>
      <c r="C18" s="479">
        <f t="shared" si="1"/>
        <v>5538</v>
      </c>
      <c r="D18" s="479">
        <f t="shared" si="1"/>
        <v>1148</v>
      </c>
      <c r="E18" s="479">
        <f t="shared" si="1"/>
        <v>3585</v>
      </c>
      <c r="F18" s="479">
        <f t="shared" si="1"/>
        <v>40</v>
      </c>
      <c r="G18" s="479">
        <f t="shared" si="1"/>
        <v>719</v>
      </c>
      <c r="H18" s="479">
        <f t="shared" si="1"/>
        <v>1539</v>
      </c>
      <c r="I18" s="479">
        <f t="shared" si="1"/>
        <v>2565</v>
      </c>
      <c r="J18" s="479">
        <f t="shared" si="1"/>
        <v>2499</v>
      </c>
      <c r="K18" s="479">
        <f t="shared" si="2"/>
        <v>1011</v>
      </c>
      <c r="L18" s="423">
        <f t="shared" si="3"/>
        <v>18644</v>
      </c>
      <c r="M18" s="536" t="s">
        <v>264</v>
      </c>
      <c r="N18" s="537">
        <v>68</v>
      </c>
    </row>
    <row r="19" spans="1:14" s="352" customFormat="1" ht="31.9" customHeight="1" x14ac:dyDescent="0.2">
      <c r="A19" s="547" t="s">
        <v>989</v>
      </c>
      <c r="B19" s="548" t="s">
        <v>265</v>
      </c>
      <c r="C19" s="478">
        <f t="shared" si="1"/>
        <v>8121</v>
      </c>
      <c r="D19" s="478">
        <f t="shared" si="1"/>
        <v>2476</v>
      </c>
      <c r="E19" s="478">
        <f t="shared" si="1"/>
        <v>9762</v>
      </c>
      <c r="F19" s="478">
        <f t="shared" si="1"/>
        <v>13</v>
      </c>
      <c r="G19" s="478">
        <f t="shared" si="1"/>
        <v>1323</v>
      </c>
      <c r="H19" s="478">
        <f t="shared" si="1"/>
        <v>3118</v>
      </c>
      <c r="I19" s="478">
        <f t="shared" si="1"/>
        <v>5372</v>
      </c>
      <c r="J19" s="478">
        <f t="shared" si="1"/>
        <v>17415</v>
      </c>
      <c r="K19" s="478">
        <f t="shared" si="2"/>
        <v>2123</v>
      </c>
      <c r="L19" s="349">
        <f t="shared" si="3"/>
        <v>49723</v>
      </c>
      <c r="M19" s="549" t="s">
        <v>266</v>
      </c>
      <c r="N19" s="550" t="s">
        <v>989</v>
      </c>
    </row>
    <row r="20" spans="1:14" s="38" customFormat="1" ht="31.9" customHeight="1" x14ac:dyDescent="0.2">
      <c r="A20" s="534" t="s">
        <v>990</v>
      </c>
      <c r="B20" s="535" t="s">
        <v>267</v>
      </c>
      <c r="C20" s="479">
        <f t="shared" si="1"/>
        <v>98936</v>
      </c>
      <c r="D20" s="479">
        <f t="shared" si="1"/>
        <v>13354</v>
      </c>
      <c r="E20" s="479">
        <f t="shared" si="1"/>
        <v>16634</v>
      </c>
      <c r="F20" s="479">
        <f t="shared" si="1"/>
        <v>472</v>
      </c>
      <c r="G20" s="479">
        <f t="shared" si="1"/>
        <v>12466</v>
      </c>
      <c r="H20" s="479">
        <f t="shared" si="1"/>
        <v>13760</v>
      </c>
      <c r="I20" s="479">
        <f t="shared" si="1"/>
        <v>13868</v>
      </c>
      <c r="J20" s="479">
        <f t="shared" si="1"/>
        <v>14139</v>
      </c>
      <c r="K20" s="479">
        <f t="shared" si="2"/>
        <v>5108</v>
      </c>
      <c r="L20" s="423">
        <f t="shared" si="3"/>
        <v>188737</v>
      </c>
      <c r="M20" s="536" t="s">
        <v>268</v>
      </c>
      <c r="N20" s="537" t="s">
        <v>990</v>
      </c>
    </row>
    <row r="21" spans="1:14" s="352" customFormat="1" ht="31.9" customHeight="1" x14ac:dyDescent="0.2">
      <c r="A21" s="547">
        <v>84</v>
      </c>
      <c r="B21" s="548" t="s">
        <v>269</v>
      </c>
      <c r="C21" s="478">
        <f t="shared" si="1"/>
        <v>7274</v>
      </c>
      <c r="D21" s="478">
        <f t="shared" si="1"/>
        <v>3290</v>
      </c>
      <c r="E21" s="478">
        <f t="shared" si="1"/>
        <v>2094</v>
      </c>
      <c r="F21" s="478">
        <f t="shared" si="1"/>
        <v>193</v>
      </c>
      <c r="G21" s="478">
        <f t="shared" si="1"/>
        <v>19406</v>
      </c>
      <c r="H21" s="478">
        <f t="shared" si="1"/>
        <v>24790</v>
      </c>
      <c r="I21" s="478">
        <f t="shared" si="1"/>
        <v>16579</v>
      </c>
      <c r="J21" s="478">
        <f t="shared" si="1"/>
        <v>30796</v>
      </c>
      <c r="K21" s="478">
        <f t="shared" si="2"/>
        <v>5802</v>
      </c>
      <c r="L21" s="349">
        <f t="shared" si="3"/>
        <v>110224</v>
      </c>
      <c r="M21" s="549" t="s">
        <v>892</v>
      </c>
      <c r="N21" s="550">
        <v>84</v>
      </c>
    </row>
    <row r="22" spans="1:14" s="51" customFormat="1" ht="22.9" customHeight="1" x14ac:dyDescent="0.2">
      <c r="A22" s="534">
        <v>85</v>
      </c>
      <c r="B22" s="535" t="s">
        <v>270</v>
      </c>
      <c r="C22" s="479">
        <f t="shared" si="1"/>
        <v>2162</v>
      </c>
      <c r="D22" s="479">
        <f t="shared" si="1"/>
        <v>1373</v>
      </c>
      <c r="E22" s="479">
        <f t="shared" si="1"/>
        <v>399</v>
      </c>
      <c r="F22" s="479">
        <f t="shared" si="1"/>
        <v>115</v>
      </c>
      <c r="G22" s="479">
        <f t="shared" si="1"/>
        <v>2174</v>
      </c>
      <c r="H22" s="479">
        <f t="shared" si="1"/>
        <v>5738</v>
      </c>
      <c r="I22" s="479">
        <f t="shared" si="1"/>
        <v>3904</v>
      </c>
      <c r="J22" s="479">
        <f t="shared" si="1"/>
        <v>39939</v>
      </c>
      <c r="K22" s="479">
        <f t="shared" si="2"/>
        <v>1986</v>
      </c>
      <c r="L22" s="423">
        <f t="shared" si="3"/>
        <v>57790</v>
      </c>
      <c r="M22" s="536" t="s">
        <v>271</v>
      </c>
      <c r="N22" s="537">
        <v>85</v>
      </c>
    </row>
    <row r="23" spans="1:14" s="352" customFormat="1" ht="22.9" customHeight="1" x14ac:dyDescent="0.2">
      <c r="A23" s="547" t="s">
        <v>991</v>
      </c>
      <c r="B23" s="548" t="s">
        <v>272</v>
      </c>
      <c r="C23" s="478">
        <f t="shared" si="1"/>
        <v>1718</v>
      </c>
      <c r="D23" s="478">
        <f t="shared" si="1"/>
        <v>1041</v>
      </c>
      <c r="E23" s="478">
        <f t="shared" si="1"/>
        <v>777</v>
      </c>
      <c r="F23" s="478">
        <f t="shared" si="1"/>
        <v>5</v>
      </c>
      <c r="G23" s="478">
        <f t="shared" si="1"/>
        <v>3330</v>
      </c>
      <c r="H23" s="478">
        <f t="shared" si="1"/>
        <v>5500</v>
      </c>
      <c r="I23" s="478">
        <f t="shared" si="1"/>
        <v>20537</v>
      </c>
      <c r="J23" s="478">
        <f t="shared" si="1"/>
        <v>38427</v>
      </c>
      <c r="K23" s="478">
        <f t="shared" si="2"/>
        <v>1488</v>
      </c>
      <c r="L23" s="349">
        <f t="shared" si="3"/>
        <v>72823</v>
      </c>
      <c r="M23" s="549" t="s">
        <v>1030</v>
      </c>
      <c r="N23" s="550" t="s">
        <v>991</v>
      </c>
    </row>
    <row r="24" spans="1:14" s="51" customFormat="1" ht="22.9" customHeight="1" x14ac:dyDescent="0.2">
      <c r="A24" s="534" t="s">
        <v>992</v>
      </c>
      <c r="B24" s="535" t="s">
        <v>273</v>
      </c>
      <c r="C24" s="479">
        <f t="shared" ref="C24:J27" si="4">C45+C66</f>
        <v>1608</v>
      </c>
      <c r="D24" s="479">
        <f t="shared" si="4"/>
        <v>527</v>
      </c>
      <c r="E24" s="479">
        <f t="shared" si="4"/>
        <v>430</v>
      </c>
      <c r="F24" s="479">
        <f t="shared" si="4"/>
        <v>332</v>
      </c>
      <c r="G24" s="479">
        <f t="shared" si="4"/>
        <v>759</v>
      </c>
      <c r="H24" s="479">
        <f t="shared" si="4"/>
        <v>1887</v>
      </c>
      <c r="I24" s="479">
        <f t="shared" si="4"/>
        <v>3016</v>
      </c>
      <c r="J24" s="479">
        <f t="shared" si="4"/>
        <v>3476</v>
      </c>
      <c r="K24" s="479">
        <f t="shared" si="2"/>
        <v>1060</v>
      </c>
      <c r="L24" s="423">
        <f t="shared" si="3"/>
        <v>13095</v>
      </c>
      <c r="M24" s="536" t="s">
        <v>274</v>
      </c>
      <c r="N24" s="537" t="s">
        <v>992</v>
      </c>
    </row>
    <row r="25" spans="1:14" s="352" customFormat="1" ht="22.9" customHeight="1" x14ac:dyDescent="0.2">
      <c r="A25" s="547" t="s">
        <v>993</v>
      </c>
      <c r="B25" s="548" t="s">
        <v>275</v>
      </c>
      <c r="C25" s="478">
        <f t="shared" si="4"/>
        <v>3238</v>
      </c>
      <c r="D25" s="478">
        <f t="shared" si="4"/>
        <v>747</v>
      </c>
      <c r="E25" s="478">
        <f t="shared" si="4"/>
        <v>490</v>
      </c>
      <c r="F25" s="478">
        <f t="shared" si="4"/>
        <v>2</v>
      </c>
      <c r="G25" s="478">
        <f t="shared" si="4"/>
        <v>9167</v>
      </c>
      <c r="H25" s="478">
        <f t="shared" si="4"/>
        <v>800</v>
      </c>
      <c r="I25" s="478">
        <f t="shared" si="4"/>
        <v>1225</v>
      </c>
      <c r="J25" s="478">
        <f t="shared" si="4"/>
        <v>2667</v>
      </c>
      <c r="K25" s="478">
        <f t="shared" si="2"/>
        <v>303</v>
      </c>
      <c r="L25" s="349">
        <f t="shared" si="3"/>
        <v>18639</v>
      </c>
      <c r="M25" s="549" t="s">
        <v>276</v>
      </c>
      <c r="N25" s="550" t="s">
        <v>993</v>
      </c>
    </row>
    <row r="26" spans="1:14" s="38" customFormat="1" ht="31.9" customHeight="1" x14ac:dyDescent="0.2">
      <c r="A26" s="534" t="s">
        <v>994</v>
      </c>
      <c r="B26" s="535" t="s">
        <v>1529</v>
      </c>
      <c r="C26" s="479">
        <f t="shared" si="4"/>
        <v>123435</v>
      </c>
      <c r="D26" s="479">
        <f t="shared" si="4"/>
        <v>31708</v>
      </c>
      <c r="E26" s="479">
        <f t="shared" si="4"/>
        <v>533</v>
      </c>
      <c r="F26" s="479">
        <f t="shared" si="4"/>
        <v>223</v>
      </c>
      <c r="G26" s="479">
        <f t="shared" si="4"/>
        <v>9954</v>
      </c>
      <c r="H26" s="479">
        <f t="shared" si="4"/>
        <v>608</v>
      </c>
      <c r="I26" s="479">
        <f t="shared" si="4"/>
        <v>289</v>
      </c>
      <c r="J26" s="479">
        <f t="shared" si="4"/>
        <v>490</v>
      </c>
      <c r="K26" s="479">
        <f t="shared" si="2"/>
        <v>0</v>
      </c>
      <c r="L26" s="423">
        <f t="shared" si="3"/>
        <v>167240</v>
      </c>
      <c r="M26" s="536" t="s">
        <v>1031</v>
      </c>
      <c r="N26" s="537" t="s">
        <v>994</v>
      </c>
    </row>
    <row r="27" spans="1:14" s="352" customFormat="1" ht="31.9" customHeight="1" x14ac:dyDescent="0.2">
      <c r="A27" s="547">
        <v>99</v>
      </c>
      <c r="B27" s="548" t="s">
        <v>277</v>
      </c>
      <c r="C27" s="478">
        <f t="shared" si="4"/>
        <v>95</v>
      </c>
      <c r="D27" s="478">
        <f t="shared" si="4"/>
        <v>71</v>
      </c>
      <c r="E27" s="478">
        <f t="shared" si="4"/>
        <v>51</v>
      </c>
      <c r="F27" s="478">
        <f t="shared" si="4"/>
        <v>7</v>
      </c>
      <c r="G27" s="478">
        <f t="shared" si="4"/>
        <v>50</v>
      </c>
      <c r="H27" s="478">
        <f t="shared" si="4"/>
        <v>5334</v>
      </c>
      <c r="I27" s="478">
        <f t="shared" si="4"/>
        <v>482</v>
      </c>
      <c r="J27" s="478">
        <f t="shared" si="4"/>
        <v>1118</v>
      </c>
      <c r="K27" s="478">
        <f t="shared" si="2"/>
        <v>209</v>
      </c>
      <c r="L27" s="349">
        <f t="shared" si="3"/>
        <v>7417</v>
      </c>
      <c r="M27" s="549" t="s">
        <v>1032</v>
      </c>
      <c r="N27" s="550">
        <v>99</v>
      </c>
    </row>
    <row r="28" spans="1:14" s="12" customFormat="1" ht="25.15" customHeight="1" x14ac:dyDescent="0.2">
      <c r="A28" s="573"/>
      <c r="B28" s="457" t="s">
        <v>706</v>
      </c>
      <c r="C28" s="428">
        <f t="shared" ref="C28:J28" si="5">SUM(C29:C48)</f>
        <v>274301</v>
      </c>
      <c r="D28" s="428">
        <f t="shared" si="5"/>
        <v>221351</v>
      </c>
      <c r="E28" s="428">
        <f t="shared" si="5"/>
        <v>592477</v>
      </c>
      <c r="F28" s="428">
        <f t="shared" si="5"/>
        <v>24985</v>
      </c>
      <c r="G28" s="428">
        <f t="shared" si="5"/>
        <v>123570</v>
      </c>
      <c r="H28" s="428">
        <f t="shared" si="5"/>
        <v>94723</v>
      </c>
      <c r="I28" s="428">
        <f t="shared" si="5"/>
        <v>156614</v>
      </c>
      <c r="J28" s="428">
        <f t="shared" si="5"/>
        <v>174698</v>
      </c>
      <c r="K28" s="428">
        <f>SUM(K29:K48)</f>
        <v>50181</v>
      </c>
      <c r="L28" s="429">
        <f>SUM(C28:K28)</f>
        <v>1712900</v>
      </c>
      <c r="M28" s="447" t="s">
        <v>13</v>
      </c>
      <c r="N28" s="574"/>
    </row>
    <row r="29" spans="1:14" s="12" customFormat="1" ht="22.9" customHeight="1" x14ac:dyDescent="0.2">
      <c r="A29" s="451" t="s">
        <v>970</v>
      </c>
      <c r="B29" s="313" t="s">
        <v>248</v>
      </c>
      <c r="C29" s="434">
        <v>27</v>
      </c>
      <c r="D29" s="434">
        <v>1803</v>
      </c>
      <c r="E29" s="434">
        <v>1351</v>
      </c>
      <c r="F29" s="434">
        <v>23069</v>
      </c>
      <c r="G29" s="434">
        <v>728</v>
      </c>
      <c r="H29" s="434">
        <v>181</v>
      </c>
      <c r="I29" s="434">
        <v>257</v>
      </c>
      <c r="J29" s="434">
        <v>479</v>
      </c>
      <c r="K29" s="434">
        <v>164</v>
      </c>
      <c r="L29" s="423">
        <f>SUM(C29:K29)</f>
        <v>28059</v>
      </c>
      <c r="M29" s="315" t="s">
        <v>890</v>
      </c>
      <c r="N29" s="452" t="s">
        <v>970</v>
      </c>
    </row>
    <row r="30" spans="1:14" s="352" customFormat="1" ht="22.9" customHeight="1" x14ac:dyDescent="0.2">
      <c r="A30" s="557" t="s">
        <v>981</v>
      </c>
      <c r="B30" s="558" t="s">
        <v>891</v>
      </c>
      <c r="C30" s="348">
        <v>3654</v>
      </c>
      <c r="D30" s="348">
        <v>2527</v>
      </c>
      <c r="E30" s="348">
        <v>5524</v>
      </c>
      <c r="F30" s="348">
        <v>3</v>
      </c>
      <c r="G30" s="348">
        <v>538</v>
      </c>
      <c r="H30" s="348">
        <v>1782</v>
      </c>
      <c r="I30" s="348">
        <v>5656</v>
      </c>
      <c r="J30" s="348">
        <v>9221</v>
      </c>
      <c r="K30" s="348">
        <v>1342</v>
      </c>
      <c r="L30" s="349">
        <f t="shared" ref="L30:L69" si="6">SUM(C30:K30)</f>
        <v>30247</v>
      </c>
      <c r="M30" s="559" t="s">
        <v>249</v>
      </c>
      <c r="N30" s="560" t="s">
        <v>981</v>
      </c>
    </row>
    <row r="31" spans="1:14" s="38" customFormat="1" ht="22.9" customHeight="1" x14ac:dyDescent="0.2">
      <c r="A31" s="451" t="s">
        <v>982</v>
      </c>
      <c r="B31" s="313" t="s">
        <v>250</v>
      </c>
      <c r="C31" s="434">
        <v>22049</v>
      </c>
      <c r="D31" s="434">
        <v>11563</v>
      </c>
      <c r="E31" s="434">
        <v>36686</v>
      </c>
      <c r="F31" s="434">
        <v>22</v>
      </c>
      <c r="G31" s="434">
        <v>3494</v>
      </c>
      <c r="H31" s="434">
        <v>7274</v>
      </c>
      <c r="I31" s="434">
        <v>10964</v>
      </c>
      <c r="J31" s="434">
        <v>6116</v>
      </c>
      <c r="K31" s="434">
        <v>2078</v>
      </c>
      <c r="L31" s="423">
        <f t="shared" si="6"/>
        <v>100246</v>
      </c>
      <c r="M31" s="315" t="s">
        <v>251</v>
      </c>
      <c r="N31" s="452" t="s">
        <v>982</v>
      </c>
    </row>
    <row r="32" spans="1:14" s="352" customFormat="1" ht="31.9" customHeight="1" x14ac:dyDescent="0.2">
      <c r="A32" s="557" t="s">
        <v>1163</v>
      </c>
      <c r="B32" s="558" t="s">
        <v>1165</v>
      </c>
      <c r="C32" s="348">
        <v>1405</v>
      </c>
      <c r="D32" s="348">
        <v>708</v>
      </c>
      <c r="E32" s="348">
        <v>1720</v>
      </c>
      <c r="F32" s="348">
        <v>0</v>
      </c>
      <c r="G32" s="348">
        <v>104</v>
      </c>
      <c r="H32" s="348">
        <v>618</v>
      </c>
      <c r="I32" s="348">
        <v>3768</v>
      </c>
      <c r="J32" s="348">
        <v>1890</v>
      </c>
      <c r="K32" s="348">
        <v>339</v>
      </c>
      <c r="L32" s="349">
        <f t="shared" si="6"/>
        <v>10552</v>
      </c>
      <c r="M32" s="559" t="s">
        <v>1164</v>
      </c>
      <c r="N32" s="560" t="s">
        <v>1163</v>
      </c>
    </row>
    <row r="33" spans="1:14" s="38" customFormat="1" ht="22.9" customHeight="1" x14ac:dyDescent="0.2">
      <c r="A33" s="451" t="s">
        <v>983</v>
      </c>
      <c r="B33" s="313" t="s">
        <v>254</v>
      </c>
      <c r="C33" s="434">
        <v>43993</v>
      </c>
      <c r="D33" s="434">
        <v>47254</v>
      </c>
      <c r="E33" s="434">
        <v>454657</v>
      </c>
      <c r="F33" s="434">
        <v>152</v>
      </c>
      <c r="G33" s="434">
        <v>3295</v>
      </c>
      <c r="H33" s="434">
        <v>14437</v>
      </c>
      <c r="I33" s="434">
        <v>39021</v>
      </c>
      <c r="J33" s="434">
        <v>38866</v>
      </c>
      <c r="K33" s="434">
        <v>10565</v>
      </c>
      <c r="L33" s="423">
        <f t="shared" si="6"/>
        <v>652240</v>
      </c>
      <c r="M33" s="315" t="s">
        <v>255</v>
      </c>
      <c r="N33" s="452" t="s">
        <v>983</v>
      </c>
    </row>
    <row r="34" spans="1:14" s="352" customFormat="1" ht="31.9" customHeight="1" x14ac:dyDescent="0.2">
      <c r="A34" s="557" t="s">
        <v>984</v>
      </c>
      <c r="B34" s="558" t="s">
        <v>1118</v>
      </c>
      <c r="C34" s="348">
        <v>36644</v>
      </c>
      <c r="D34" s="348">
        <v>33498</v>
      </c>
      <c r="E34" s="348">
        <v>42453</v>
      </c>
      <c r="F34" s="348">
        <v>263</v>
      </c>
      <c r="G34" s="348">
        <v>35756</v>
      </c>
      <c r="H34" s="348">
        <v>15135</v>
      </c>
      <c r="I34" s="348">
        <v>26789</v>
      </c>
      <c r="J34" s="348">
        <v>19625</v>
      </c>
      <c r="K34" s="348">
        <v>10842</v>
      </c>
      <c r="L34" s="349">
        <f t="shared" si="6"/>
        <v>221005</v>
      </c>
      <c r="M34" s="559" t="s">
        <v>1117</v>
      </c>
      <c r="N34" s="560" t="s">
        <v>984</v>
      </c>
    </row>
    <row r="35" spans="1:14" s="51" customFormat="1" ht="22.9" customHeight="1" x14ac:dyDescent="0.2">
      <c r="A35" s="451" t="s">
        <v>985</v>
      </c>
      <c r="B35" s="313" t="s">
        <v>256</v>
      </c>
      <c r="C35" s="434">
        <v>11495</v>
      </c>
      <c r="D35" s="434">
        <v>62558</v>
      </c>
      <c r="E35" s="434">
        <v>9716</v>
      </c>
      <c r="F35" s="434">
        <v>8</v>
      </c>
      <c r="G35" s="434">
        <v>6334</v>
      </c>
      <c r="H35" s="434">
        <v>6733</v>
      </c>
      <c r="I35" s="434">
        <v>13849</v>
      </c>
      <c r="J35" s="434">
        <v>9393</v>
      </c>
      <c r="K35" s="434">
        <v>2541</v>
      </c>
      <c r="L35" s="423">
        <f t="shared" si="6"/>
        <v>122627</v>
      </c>
      <c r="M35" s="315" t="s">
        <v>257</v>
      </c>
      <c r="N35" s="452" t="s">
        <v>985</v>
      </c>
    </row>
    <row r="36" spans="1:14" s="352" customFormat="1" ht="22.9" customHeight="1" x14ac:dyDescent="0.2">
      <c r="A36" s="557" t="s">
        <v>986</v>
      </c>
      <c r="B36" s="558" t="s">
        <v>258</v>
      </c>
      <c r="C36" s="348">
        <v>14002</v>
      </c>
      <c r="D36" s="348">
        <v>5249</v>
      </c>
      <c r="E36" s="348">
        <v>3798</v>
      </c>
      <c r="F36" s="348">
        <v>51</v>
      </c>
      <c r="G36" s="348">
        <v>30445</v>
      </c>
      <c r="H36" s="348">
        <v>4618</v>
      </c>
      <c r="I36" s="348">
        <v>4088</v>
      </c>
      <c r="J36" s="348">
        <v>1843</v>
      </c>
      <c r="K36" s="348">
        <v>3025</v>
      </c>
      <c r="L36" s="349">
        <f t="shared" si="6"/>
        <v>67119</v>
      </c>
      <c r="M36" s="559" t="s">
        <v>1029</v>
      </c>
      <c r="N36" s="560" t="s">
        <v>986</v>
      </c>
    </row>
    <row r="37" spans="1:14" s="38" customFormat="1" ht="22.9" customHeight="1" x14ac:dyDescent="0.2">
      <c r="A37" s="451" t="s">
        <v>987</v>
      </c>
      <c r="B37" s="313" t="s">
        <v>259</v>
      </c>
      <c r="C37" s="434">
        <v>1414</v>
      </c>
      <c r="D37" s="434">
        <v>684</v>
      </c>
      <c r="E37" s="434">
        <v>1923</v>
      </c>
      <c r="F37" s="434" t="s">
        <v>16</v>
      </c>
      <c r="G37" s="434">
        <v>522</v>
      </c>
      <c r="H37" s="434">
        <v>1559</v>
      </c>
      <c r="I37" s="434">
        <v>4560</v>
      </c>
      <c r="J37" s="434">
        <v>7139</v>
      </c>
      <c r="K37" s="434">
        <v>1779</v>
      </c>
      <c r="L37" s="423">
        <f t="shared" si="6"/>
        <v>19580</v>
      </c>
      <c r="M37" s="315" t="s">
        <v>260</v>
      </c>
      <c r="N37" s="452" t="s">
        <v>987</v>
      </c>
    </row>
    <row r="38" spans="1:14" s="352" customFormat="1" ht="22.9" customHeight="1" x14ac:dyDescent="0.2">
      <c r="A38" s="557" t="s">
        <v>988</v>
      </c>
      <c r="B38" s="558" t="s">
        <v>261</v>
      </c>
      <c r="C38" s="348">
        <v>1020</v>
      </c>
      <c r="D38" s="348">
        <v>503</v>
      </c>
      <c r="E38" s="348">
        <v>628</v>
      </c>
      <c r="F38" s="348">
        <v>24</v>
      </c>
      <c r="G38" s="348">
        <v>365</v>
      </c>
      <c r="H38" s="348">
        <v>3286</v>
      </c>
      <c r="I38" s="348">
        <v>1689</v>
      </c>
      <c r="J38" s="348">
        <v>4653</v>
      </c>
      <c r="K38" s="348">
        <v>2489</v>
      </c>
      <c r="L38" s="349">
        <f t="shared" si="6"/>
        <v>14657</v>
      </c>
      <c r="M38" s="559" t="s">
        <v>262</v>
      </c>
      <c r="N38" s="560" t="s">
        <v>988</v>
      </c>
    </row>
    <row r="39" spans="1:14" s="38" customFormat="1" ht="22.9" customHeight="1" x14ac:dyDescent="0.2">
      <c r="A39" s="451">
        <v>68</v>
      </c>
      <c r="B39" s="313" t="s">
        <v>263</v>
      </c>
      <c r="C39" s="434">
        <v>5412</v>
      </c>
      <c r="D39" s="434">
        <v>1145</v>
      </c>
      <c r="E39" s="434">
        <v>3573</v>
      </c>
      <c r="F39" s="434">
        <v>40</v>
      </c>
      <c r="G39" s="434">
        <v>591</v>
      </c>
      <c r="H39" s="434">
        <v>1105</v>
      </c>
      <c r="I39" s="434">
        <v>2369</v>
      </c>
      <c r="J39" s="434">
        <v>1992</v>
      </c>
      <c r="K39" s="434">
        <v>886</v>
      </c>
      <c r="L39" s="423">
        <f t="shared" si="6"/>
        <v>17113</v>
      </c>
      <c r="M39" s="315" t="s">
        <v>264</v>
      </c>
      <c r="N39" s="452">
        <v>68</v>
      </c>
    </row>
    <row r="40" spans="1:14" s="352" customFormat="1" ht="31.9" customHeight="1" x14ac:dyDescent="0.2">
      <c r="A40" s="557" t="s">
        <v>989</v>
      </c>
      <c r="B40" s="558" t="s">
        <v>265</v>
      </c>
      <c r="C40" s="348">
        <v>8025</v>
      </c>
      <c r="D40" s="348">
        <v>2474</v>
      </c>
      <c r="E40" s="348">
        <v>9725</v>
      </c>
      <c r="F40" s="348">
        <v>13</v>
      </c>
      <c r="G40" s="348">
        <v>1006</v>
      </c>
      <c r="H40" s="348">
        <v>2162</v>
      </c>
      <c r="I40" s="348">
        <v>4667</v>
      </c>
      <c r="J40" s="348">
        <v>10811</v>
      </c>
      <c r="K40" s="348">
        <v>1833</v>
      </c>
      <c r="L40" s="349">
        <f t="shared" si="6"/>
        <v>40716</v>
      </c>
      <c r="M40" s="559" t="s">
        <v>266</v>
      </c>
      <c r="N40" s="560" t="s">
        <v>989</v>
      </c>
    </row>
    <row r="41" spans="1:14" s="38" customFormat="1" ht="31.9" customHeight="1" x14ac:dyDescent="0.2">
      <c r="A41" s="451" t="s">
        <v>990</v>
      </c>
      <c r="B41" s="313" t="s">
        <v>267</v>
      </c>
      <c r="C41" s="434">
        <v>83515</v>
      </c>
      <c r="D41" s="434">
        <v>13309</v>
      </c>
      <c r="E41" s="434">
        <v>16230</v>
      </c>
      <c r="F41" s="434">
        <v>471</v>
      </c>
      <c r="G41" s="434">
        <v>8979</v>
      </c>
      <c r="H41" s="434">
        <v>8865</v>
      </c>
      <c r="I41" s="434">
        <v>11724</v>
      </c>
      <c r="J41" s="434">
        <v>8558</v>
      </c>
      <c r="K41" s="434">
        <v>4097</v>
      </c>
      <c r="L41" s="423">
        <f t="shared" si="6"/>
        <v>155748</v>
      </c>
      <c r="M41" s="315" t="s">
        <v>268</v>
      </c>
      <c r="N41" s="452" t="s">
        <v>990</v>
      </c>
    </row>
    <row r="42" spans="1:14" s="352" customFormat="1" ht="31.9" customHeight="1" x14ac:dyDescent="0.2">
      <c r="A42" s="557">
        <v>84</v>
      </c>
      <c r="B42" s="558" t="s">
        <v>269</v>
      </c>
      <c r="C42" s="348">
        <v>7113</v>
      </c>
      <c r="D42" s="348">
        <v>3286</v>
      </c>
      <c r="E42" s="348">
        <v>2058</v>
      </c>
      <c r="F42" s="348">
        <v>192</v>
      </c>
      <c r="G42" s="348">
        <v>18941</v>
      </c>
      <c r="H42" s="348">
        <v>18138</v>
      </c>
      <c r="I42" s="348">
        <v>14099</v>
      </c>
      <c r="J42" s="348">
        <v>20159</v>
      </c>
      <c r="K42" s="348">
        <v>5124</v>
      </c>
      <c r="L42" s="349">
        <f t="shared" si="6"/>
        <v>89110</v>
      </c>
      <c r="M42" s="559" t="s">
        <v>892</v>
      </c>
      <c r="N42" s="560">
        <v>84</v>
      </c>
    </row>
    <row r="43" spans="1:14" s="51" customFormat="1" ht="22.9" customHeight="1" x14ac:dyDescent="0.2">
      <c r="A43" s="451">
        <v>85</v>
      </c>
      <c r="B43" s="313" t="s">
        <v>270</v>
      </c>
      <c r="C43" s="434">
        <v>1138</v>
      </c>
      <c r="D43" s="434">
        <v>1335</v>
      </c>
      <c r="E43" s="434">
        <v>346</v>
      </c>
      <c r="F43" s="434">
        <v>114</v>
      </c>
      <c r="G43" s="434">
        <v>459</v>
      </c>
      <c r="H43" s="434">
        <v>1580</v>
      </c>
      <c r="I43" s="434">
        <v>2048</v>
      </c>
      <c r="J43" s="434">
        <v>12784</v>
      </c>
      <c r="K43" s="434">
        <v>961</v>
      </c>
      <c r="L43" s="423">
        <f t="shared" si="6"/>
        <v>20765</v>
      </c>
      <c r="M43" s="315" t="s">
        <v>271</v>
      </c>
      <c r="N43" s="452">
        <v>85</v>
      </c>
    </row>
    <row r="44" spans="1:14" s="352" customFormat="1" ht="22.9" customHeight="1" x14ac:dyDescent="0.2">
      <c r="A44" s="557" t="s">
        <v>991</v>
      </c>
      <c r="B44" s="558" t="s">
        <v>272</v>
      </c>
      <c r="C44" s="348">
        <v>1179</v>
      </c>
      <c r="D44" s="348">
        <v>1022</v>
      </c>
      <c r="E44" s="348">
        <v>655</v>
      </c>
      <c r="F44" s="348">
        <v>5</v>
      </c>
      <c r="G44" s="348">
        <v>2524</v>
      </c>
      <c r="H44" s="348">
        <v>2004</v>
      </c>
      <c r="I44" s="348">
        <v>7380</v>
      </c>
      <c r="J44" s="348">
        <v>16118</v>
      </c>
      <c r="K44" s="348">
        <v>919</v>
      </c>
      <c r="L44" s="349">
        <f t="shared" si="6"/>
        <v>31806</v>
      </c>
      <c r="M44" s="559" t="s">
        <v>1030</v>
      </c>
      <c r="N44" s="560" t="s">
        <v>991</v>
      </c>
    </row>
    <row r="45" spans="1:14" s="51" customFormat="1" ht="22.9" customHeight="1" x14ac:dyDescent="0.2">
      <c r="A45" s="451" t="s">
        <v>992</v>
      </c>
      <c r="B45" s="313" t="s">
        <v>273</v>
      </c>
      <c r="C45" s="434">
        <v>1399</v>
      </c>
      <c r="D45" s="434">
        <v>517</v>
      </c>
      <c r="E45" s="434">
        <v>406</v>
      </c>
      <c r="F45" s="434">
        <v>329</v>
      </c>
      <c r="G45" s="434">
        <v>551</v>
      </c>
      <c r="H45" s="434">
        <v>1306</v>
      </c>
      <c r="I45" s="434">
        <v>2232</v>
      </c>
      <c r="J45" s="434">
        <v>1742</v>
      </c>
      <c r="K45" s="434">
        <v>865</v>
      </c>
      <c r="L45" s="423">
        <f t="shared" si="6"/>
        <v>9347</v>
      </c>
      <c r="M45" s="315" t="s">
        <v>274</v>
      </c>
      <c r="N45" s="452" t="s">
        <v>992</v>
      </c>
    </row>
    <row r="46" spans="1:14" s="352" customFormat="1" ht="22.9" customHeight="1" x14ac:dyDescent="0.2">
      <c r="A46" s="557" t="s">
        <v>993</v>
      </c>
      <c r="B46" s="558" t="s">
        <v>275</v>
      </c>
      <c r="C46" s="348">
        <v>2874</v>
      </c>
      <c r="D46" s="348">
        <v>739</v>
      </c>
      <c r="E46" s="348">
        <v>473</v>
      </c>
      <c r="F46" s="348">
        <v>1</v>
      </c>
      <c r="G46" s="348">
        <v>4330</v>
      </c>
      <c r="H46" s="348">
        <v>400</v>
      </c>
      <c r="I46" s="348">
        <v>950</v>
      </c>
      <c r="J46" s="348">
        <v>2399</v>
      </c>
      <c r="K46" s="348">
        <v>176</v>
      </c>
      <c r="L46" s="349">
        <f t="shared" si="6"/>
        <v>12342</v>
      </c>
      <c r="M46" s="559" t="s">
        <v>276</v>
      </c>
      <c r="N46" s="560" t="s">
        <v>993</v>
      </c>
    </row>
    <row r="47" spans="1:14" s="38" customFormat="1" ht="31.9" customHeight="1" x14ac:dyDescent="0.2">
      <c r="A47" s="451" t="s">
        <v>994</v>
      </c>
      <c r="B47" s="313" t="s">
        <v>1529</v>
      </c>
      <c r="C47" s="434">
        <v>27859</v>
      </c>
      <c r="D47" s="434">
        <v>31106</v>
      </c>
      <c r="E47" s="434">
        <v>504</v>
      </c>
      <c r="F47" s="434">
        <v>221</v>
      </c>
      <c r="G47" s="434">
        <v>4573</v>
      </c>
      <c r="H47" s="434">
        <v>474</v>
      </c>
      <c r="I47" s="434">
        <v>186</v>
      </c>
      <c r="J47" s="434">
        <v>201</v>
      </c>
      <c r="K47" s="434" t="s">
        <v>16</v>
      </c>
      <c r="L47" s="423">
        <f t="shared" si="6"/>
        <v>65124</v>
      </c>
      <c r="M47" s="315" t="s">
        <v>1031</v>
      </c>
      <c r="N47" s="452" t="s">
        <v>994</v>
      </c>
    </row>
    <row r="48" spans="1:14" s="352" customFormat="1" ht="31.9" customHeight="1" x14ac:dyDescent="0.2">
      <c r="A48" s="557">
        <v>99</v>
      </c>
      <c r="B48" s="558" t="s">
        <v>277</v>
      </c>
      <c r="C48" s="348">
        <v>84</v>
      </c>
      <c r="D48" s="348">
        <v>71</v>
      </c>
      <c r="E48" s="348">
        <v>51</v>
      </c>
      <c r="F48" s="348">
        <v>7</v>
      </c>
      <c r="G48" s="348">
        <v>35</v>
      </c>
      <c r="H48" s="348">
        <v>3066</v>
      </c>
      <c r="I48" s="348">
        <v>318</v>
      </c>
      <c r="J48" s="348">
        <v>709</v>
      </c>
      <c r="K48" s="348">
        <v>156</v>
      </c>
      <c r="L48" s="349">
        <f t="shared" si="6"/>
        <v>4497</v>
      </c>
      <c r="M48" s="559" t="s">
        <v>1032</v>
      </c>
      <c r="N48" s="560">
        <v>99</v>
      </c>
    </row>
    <row r="49" spans="1:14" s="12" customFormat="1" ht="25.15" customHeight="1" x14ac:dyDescent="0.2">
      <c r="A49" s="573"/>
      <c r="B49" s="457" t="s">
        <v>1468</v>
      </c>
      <c r="C49" s="428">
        <f t="shared" ref="C49:J49" si="7">SUM(C50:C69)</f>
        <v>118459</v>
      </c>
      <c r="D49" s="428">
        <f t="shared" si="7"/>
        <v>919</v>
      </c>
      <c r="E49" s="428">
        <f t="shared" si="7"/>
        <v>3970</v>
      </c>
      <c r="F49" s="428">
        <f t="shared" si="7"/>
        <v>119</v>
      </c>
      <c r="G49" s="428">
        <f t="shared" si="7"/>
        <v>43779</v>
      </c>
      <c r="H49" s="428">
        <f t="shared" si="7"/>
        <v>37746</v>
      </c>
      <c r="I49" s="428">
        <f t="shared" si="7"/>
        <v>30367</v>
      </c>
      <c r="J49" s="428">
        <f t="shared" si="7"/>
        <v>91035</v>
      </c>
      <c r="K49" s="428">
        <f>SUM(K50:K69)</f>
        <v>8718</v>
      </c>
      <c r="L49" s="429">
        <f t="shared" si="6"/>
        <v>335112</v>
      </c>
      <c r="M49" s="447" t="s">
        <v>14</v>
      </c>
      <c r="N49" s="574"/>
    </row>
    <row r="50" spans="1:14" s="12" customFormat="1" ht="22.9" customHeight="1" x14ac:dyDescent="0.2">
      <c r="A50" s="451" t="s">
        <v>970</v>
      </c>
      <c r="B50" s="313" t="s">
        <v>248</v>
      </c>
      <c r="C50" s="434" t="s">
        <v>16</v>
      </c>
      <c r="D50" s="434">
        <v>7</v>
      </c>
      <c r="E50" s="434" t="s">
        <v>16</v>
      </c>
      <c r="F50" s="434">
        <v>106</v>
      </c>
      <c r="G50" s="434">
        <v>9</v>
      </c>
      <c r="H50" s="434">
        <v>13</v>
      </c>
      <c r="I50" s="434">
        <v>15</v>
      </c>
      <c r="J50" s="434">
        <v>62</v>
      </c>
      <c r="K50" s="434">
        <v>6</v>
      </c>
      <c r="L50" s="423">
        <f t="shared" si="6"/>
        <v>218</v>
      </c>
      <c r="M50" s="315" t="s">
        <v>890</v>
      </c>
      <c r="N50" s="452" t="s">
        <v>970</v>
      </c>
    </row>
    <row r="51" spans="1:14" s="352" customFormat="1" ht="22.9" customHeight="1" x14ac:dyDescent="0.2">
      <c r="A51" s="557" t="s">
        <v>981</v>
      </c>
      <c r="B51" s="558" t="s">
        <v>891</v>
      </c>
      <c r="C51" s="348">
        <v>77</v>
      </c>
      <c r="D51" s="348">
        <v>10</v>
      </c>
      <c r="E51" s="348">
        <v>51</v>
      </c>
      <c r="F51" s="348" t="s">
        <v>16</v>
      </c>
      <c r="G51" s="348">
        <v>19</v>
      </c>
      <c r="H51" s="348">
        <v>539</v>
      </c>
      <c r="I51" s="348">
        <v>443</v>
      </c>
      <c r="J51" s="348">
        <v>1733</v>
      </c>
      <c r="K51" s="348">
        <v>214</v>
      </c>
      <c r="L51" s="349">
        <f t="shared" si="6"/>
        <v>3086</v>
      </c>
      <c r="M51" s="559" t="s">
        <v>249</v>
      </c>
      <c r="N51" s="560" t="s">
        <v>981</v>
      </c>
    </row>
    <row r="52" spans="1:14" s="38" customFormat="1" ht="22.9" customHeight="1" x14ac:dyDescent="0.2">
      <c r="A52" s="451" t="s">
        <v>982</v>
      </c>
      <c r="B52" s="313" t="s">
        <v>250</v>
      </c>
      <c r="C52" s="434">
        <v>249</v>
      </c>
      <c r="D52" s="434">
        <v>7</v>
      </c>
      <c r="E52" s="434">
        <v>1129</v>
      </c>
      <c r="F52" s="434" t="s">
        <v>16</v>
      </c>
      <c r="G52" s="434">
        <v>352</v>
      </c>
      <c r="H52" s="434">
        <v>772</v>
      </c>
      <c r="I52" s="434">
        <v>750</v>
      </c>
      <c r="J52" s="434">
        <v>611</v>
      </c>
      <c r="K52" s="434">
        <v>92</v>
      </c>
      <c r="L52" s="423">
        <f t="shared" si="6"/>
        <v>3962</v>
      </c>
      <c r="M52" s="315" t="s">
        <v>251</v>
      </c>
      <c r="N52" s="452" t="s">
        <v>982</v>
      </c>
    </row>
    <row r="53" spans="1:14" s="352" customFormat="1" ht="31.9" customHeight="1" x14ac:dyDescent="0.2">
      <c r="A53" s="557" t="s">
        <v>1163</v>
      </c>
      <c r="B53" s="558" t="s">
        <v>1165</v>
      </c>
      <c r="C53" s="348">
        <v>8</v>
      </c>
      <c r="D53" s="348">
        <v>3</v>
      </c>
      <c r="E53" s="348">
        <v>19</v>
      </c>
      <c r="F53" s="348">
        <v>0</v>
      </c>
      <c r="G53" s="348">
        <v>10</v>
      </c>
      <c r="H53" s="348">
        <v>281</v>
      </c>
      <c r="I53" s="348">
        <v>323</v>
      </c>
      <c r="J53" s="348">
        <v>297</v>
      </c>
      <c r="K53" s="348">
        <v>98</v>
      </c>
      <c r="L53" s="349">
        <f t="shared" si="6"/>
        <v>1039</v>
      </c>
      <c r="M53" s="559" t="s">
        <v>1164</v>
      </c>
      <c r="N53" s="560" t="s">
        <v>1163</v>
      </c>
    </row>
    <row r="54" spans="1:14" s="38" customFormat="1" ht="22.9" customHeight="1" x14ac:dyDescent="0.2">
      <c r="A54" s="451" t="s">
        <v>983</v>
      </c>
      <c r="B54" s="313" t="s">
        <v>254</v>
      </c>
      <c r="C54" s="434">
        <v>1418</v>
      </c>
      <c r="D54" s="434">
        <v>21</v>
      </c>
      <c r="E54" s="434">
        <v>1560</v>
      </c>
      <c r="F54" s="434">
        <v>1</v>
      </c>
      <c r="G54" s="434">
        <v>447</v>
      </c>
      <c r="H54" s="434">
        <v>1928</v>
      </c>
      <c r="I54" s="434">
        <v>1430</v>
      </c>
      <c r="J54" s="434">
        <v>2611</v>
      </c>
      <c r="K54" s="434">
        <v>476</v>
      </c>
      <c r="L54" s="423">
        <f t="shared" si="6"/>
        <v>9892</v>
      </c>
      <c r="M54" s="315" t="s">
        <v>255</v>
      </c>
      <c r="N54" s="452" t="s">
        <v>983</v>
      </c>
    </row>
    <row r="55" spans="1:14" s="352" customFormat="1" ht="31.9" customHeight="1" x14ac:dyDescent="0.2">
      <c r="A55" s="557" t="s">
        <v>984</v>
      </c>
      <c r="B55" s="558" t="s">
        <v>1118</v>
      </c>
      <c r="C55" s="348">
        <v>1046</v>
      </c>
      <c r="D55" s="348">
        <v>34</v>
      </c>
      <c r="E55" s="348">
        <v>161</v>
      </c>
      <c r="F55" s="348">
        <v>3</v>
      </c>
      <c r="G55" s="348">
        <v>10354</v>
      </c>
      <c r="H55" s="348">
        <v>4254</v>
      </c>
      <c r="I55" s="348">
        <v>2327</v>
      </c>
      <c r="J55" s="348">
        <v>3066</v>
      </c>
      <c r="K55" s="348">
        <v>1198</v>
      </c>
      <c r="L55" s="349">
        <f t="shared" si="6"/>
        <v>22443</v>
      </c>
      <c r="M55" s="559" t="s">
        <v>1117</v>
      </c>
      <c r="N55" s="560" t="s">
        <v>984</v>
      </c>
    </row>
    <row r="56" spans="1:14" s="51" customFormat="1" ht="22.9" customHeight="1" x14ac:dyDescent="0.2">
      <c r="A56" s="451" t="s">
        <v>985</v>
      </c>
      <c r="B56" s="313" t="s">
        <v>256</v>
      </c>
      <c r="C56" s="434">
        <v>927</v>
      </c>
      <c r="D56" s="434">
        <v>79</v>
      </c>
      <c r="E56" s="434">
        <v>174</v>
      </c>
      <c r="F56" s="434" t="s">
        <v>16</v>
      </c>
      <c r="G56" s="434">
        <v>9524</v>
      </c>
      <c r="H56" s="434">
        <v>1811</v>
      </c>
      <c r="I56" s="434">
        <v>1270</v>
      </c>
      <c r="J56" s="434">
        <v>1927</v>
      </c>
      <c r="K56" s="434">
        <v>525</v>
      </c>
      <c r="L56" s="423">
        <f t="shared" si="6"/>
        <v>16237</v>
      </c>
      <c r="M56" s="315" t="s">
        <v>257</v>
      </c>
      <c r="N56" s="452" t="s">
        <v>985</v>
      </c>
    </row>
    <row r="57" spans="1:14" s="352" customFormat="1" ht="22.9" customHeight="1" x14ac:dyDescent="0.2">
      <c r="A57" s="557" t="s">
        <v>986</v>
      </c>
      <c r="B57" s="558" t="s">
        <v>258</v>
      </c>
      <c r="C57" s="348">
        <v>1092</v>
      </c>
      <c r="D57" s="348">
        <v>13</v>
      </c>
      <c r="E57" s="348">
        <v>111</v>
      </c>
      <c r="F57" s="348" t="s">
        <v>16</v>
      </c>
      <c r="G57" s="348">
        <v>5461</v>
      </c>
      <c r="H57" s="348">
        <v>1567</v>
      </c>
      <c r="I57" s="348">
        <v>712</v>
      </c>
      <c r="J57" s="348">
        <v>635</v>
      </c>
      <c r="K57" s="348">
        <v>1125</v>
      </c>
      <c r="L57" s="349">
        <f t="shared" si="6"/>
        <v>10716</v>
      </c>
      <c r="M57" s="559" t="s">
        <v>1029</v>
      </c>
      <c r="N57" s="560" t="s">
        <v>986</v>
      </c>
    </row>
    <row r="58" spans="1:14" s="38" customFormat="1" ht="22.9" customHeight="1" x14ac:dyDescent="0.2">
      <c r="A58" s="451" t="s">
        <v>987</v>
      </c>
      <c r="B58" s="313" t="s">
        <v>259</v>
      </c>
      <c r="C58" s="434">
        <v>59</v>
      </c>
      <c r="D58" s="434">
        <v>7</v>
      </c>
      <c r="E58" s="434">
        <v>17</v>
      </c>
      <c r="F58" s="434" t="s">
        <v>16</v>
      </c>
      <c r="G58" s="434">
        <v>92</v>
      </c>
      <c r="H58" s="434">
        <v>645</v>
      </c>
      <c r="I58" s="434">
        <v>740</v>
      </c>
      <c r="J58" s="434">
        <v>2171</v>
      </c>
      <c r="K58" s="434">
        <v>331</v>
      </c>
      <c r="L58" s="423">
        <f t="shared" si="6"/>
        <v>4062</v>
      </c>
      <c r="M58" s="315" t="s">
        <v>260</v>
      </c>
      <c r="N58" s="452" t="s">
        <v>987</v>
      </c>
    </row>
    <row r="59" spans="1:14" s="352" customFormat="1" ht="22.9" customHeight="1" x14ac:dyDescent="0.2">
      <c r="A59" s="557" t="s">
        <v>988</v>
      </c>
      <c r="B59" s="558" t="s">
        <v>261</v>
      </c>
      <c r="C59" s="348">
        <v>56</v>
      </c>
      <c r="D59" s="348">
        <v>7</v>
      </c>
      <c r="E59" s="348">
        <v>14</v>
      </c>
      <c r="F59" s="348" t="s">
        <v>16</v>
      </c>
      <c r="G59" s="348">
        <v>152</v>
      </c>
      <c r="H59" s="348">
        <v>1962</v>
      </c>
      <c r="I59" s="348">
        <v>493</v>
      </c>
      <c r="J59" s="348">
        <v>2429</v>
      </c>
      <c r="K59" s="348">
        <v>580</v>
      </c>
      <c r="L59" s="349">
        <f t="shared" si="6"/>
        <v>5693</v>
      </c>
      <c r="M59" s="559" t="s">
        <v>262</v>
      </c>
      <c r="N59" s="560" t="s">
        <v>988</v>
      </c>
    </row>
    <row r="60" spans="1:14" s="38" customFormat="1" ht="22.9" customHeight="1" x14ac:dyDescent="0.2">
      <c r="A60" s="451">
        <v>68</v>
      </c>
      <c r="B60" s="313" t="s">
        <v>263</v>
      </c>
      <c r="C60" s="434">
        <v>126</v>
      </c>
      <c r="D60" s="434">
        <v>3</v>
      </c>
      <c r="E60" s="434">
        <v>12</v>
      </c>
      <c r="F60" s="434" t="s">
        <v>16</v>
      </c>
      <c r="G60" s="434">
        <v>128</v>
      </c>
      <c r="H60" s="434">
        <v>434</v>
      </c>
      <c r="I60" s="434">
        <v>196</v>
      </c>
      <c r="J60" s="434">
        <v>507</v>
      </c>
      <c r="K60" s="434">
        <v>125</v>
      </c>
      <c r="L60" s="423">
        <f t="shared" si="6"/>
        <v>1531</v>
      </c>
      <c r="M60" s="315" t="s">
        <v>264</v>
      </c>
      <c r="N60" s="452">
        <v>68</v>
      </c>
    </row>
    <row r="61" spans="1:14" s="352" customFormat="1" ht="31.9" customHeight="1" x14ac:dyDescent="0.2">
      <c r="A61" s="557" t="s">
        <v>989</v>
      </c>
      <c r="B61" s="558" t="s">
        <v>265</v>
      </c>
      <c r="C61" s="348">
        <v>96</v>
      </c>
      <c r="D61" s="348">
        <v>2</v>
      </c>
      <c r="E61" s="348">
        <v>37</v>
      </c>
      <c r="F61" s="348" t="s">
        <v>16</v>
      </c>
      <c r="G61" s="348">
        <v>317</v>
      </c>
      <c r="H61" s="348">
        <v>956</v>
      </c>
      <c r="I61" s="348">
        <v>705</v>
      </c>
      <c r="J61" s="348">
        <v>6604</v>
      </c>
      <c r="K61" s="348">
        <v>290</v>
      </c>
      <c r="L61" s="349">
        <f t="shared" si="6"/>
        <v>9007</v>
      </c>
      <c r="M61" s="559" t="s">
        <v>266</v>
      </c>
      <c r="N61" s="560" t="s">
        <v>989</v>
      </c>
    </row>
    <row r="62" spans="1:14" s="38" customFormat="1" ht="31.9" customHeight="1" x14ac:dyDescent="0.2">
      <c r="A62" s="451" t="s">
        <v>990</v>
      </c>
      <c r="B62" s="313" t="s">
        <v>267</v>
      </c>
      <c r="C62" s="434">
        <v>15421</v>
      </c>
      <c r="D62" s="434">
        <v>45</v>
      </c>
      <c r="E62" s="434">
        <v>404</v>
      </c>
      <c r="F62" s="434">
        <v>1</v>
      </c>
      <c r="G62" s="434">
        <v>3487</v>
      </c>
      <c r="H62" s="434">
        <v>4895</v>
      </c>
      <c r="I62" s="434">
        <v>2144</v>
      </c>
      <c r="J62" s="434">
        <v>5581</v>
      </c>
      <c r="K62" s="434">
        <v>1011</v>
      </c>
      <c r="L62" s="423">
        <f t="shared" si="6"/>
        <v>32989</v>
      </c>
      <c r="M62" s="315" t="s">
        <v>268</v>
      </c>
      <c r="N62" s="452" t="s">
        <v>990</v>
      </c>
    </row>
    <row r="63" spans="1:14" s="352" customFormat="1" ht="31.9" customHeight="1" x14ac:dyDescent="0.2">
      <c r="A63" s="557">
        <v>84</v>
      </c>
      <c r="B63" s="558" t="s">
        <v>269</v>
      </c>
      <c r="C63" s="348">
        <v>161</v>
      </c>
      <c r="D63" s="348">
        <v>4</v>
      </c>
      <c r="E63" s="348">
        <v>36</v>
      </c>
      <c r="F63" s="348">
        <v>1</v>
      </c>
      <c r="G63" s="348">
        <v>465</v>
      </c>
      <c r="H63" s="348">
        <v>6652</v>
      </c>
      <c r="I63" s="348">
        <v>2480</v>
      </c>
      <c r="J63" s="348">
        <v>10637</v>
      </c>
      <c r="K63" s="348">
        <v>678</v>
      </c>
      <c r="L63" s="349">
        <f t="shared" si="6"/>
        <v>21114</v>
      </c>
      <c r="M63" s="559" t="s">
        <v>892</v>
      </c>
      <c r="N63" s="560">
        <v>84</v>
      </c>
    </row>
    <row r="64" spans="1:14" s="51" customFormat="1" ht="22.9" customHeight="1" x14ac:dyDescent="0.2">
      <c r="A64" s="451">
        <v>85</v>
      </c>
      <c r="B64" s="313" t="s">
        <v>270</v>
      </c>
      <c r="C64" s="434">
        <v>1024</v>
      </c>
      <c r="D64" s="434">
        <v>38</v>
      </c>
      <c r="E64" s="434">
        <v>53</v>
      </c>
      <c r="F64" s="434">
        <v>1</v>
      </c>
      <c r="G64" s="434">
        <v>1715</v>
      </c>
      <c r="H64" s="434">
        <v>4158</v>
      </c>
      <c r="I64" s="434">
        <v>1856</v>
      </c>
      <c r="J64" s="434">
        <v>27155</v>
      </c>
      <c r="K64" s="434">
        <v>1025</v>
      </c>
      <c r="L64" s="423">
        <f t="shared" si="6"/>
        <v>37025</v>
      </c>
      <c r="M64" s="315" t="s">
        <v>271</v>
      </c>
      <c r="N64" s="452">
        <v>85</v>
      </c>
    </row>
    <row r="65" spans="1:14" s="352" customFormat="1" ht="22.9" customHeight="1" x14ac:dyDescent="0.2">
      <c r="A65" s="557" t="s">
        <v>991</v>
      </c>
      <c r="B65" s="558" t="s">
        <v>272</v>
      </c>
      <c r="C65" s="348">
        <v>539</v>
      </c>
      <c r="D65" s="348">
        <v>19</v>
      </c>
      <c r="E65" s="348">
        <v>122</v>
      </c>
      <c r="F65" s="348" t="s">
        <v>16</v>
      </c>
      <c r="G65" s="348">
        <v>806</v>
      </c>
      <c r="H65" s="348">
        <v>3496</v>
      </c>
      <c r="I65" s="348">
        <v>13157</v>
      </c>
      <c r="J65" s="348">
        <v>22309</v>
      </c>
      <c r="K65" s="348">
        <v>569</v>
      </c>
      <c r="L65" s="349">
        <f t="shared" si="6"/>
        <v>41017</v>
      </c>
      <c r="M65" s="559" t="s">
        <v>1030</v>
      </c>
      <c r="N65" s="560" t="s">
        <v>991</v>
      </c>
    </row>
    <row r="66" spans="1:14" s="51" customFormat="1" ht="22.9" customHeight="1" x14ac:dyDescent="0.2">
      <c r="A66" s="451" t="s">
        <v>992</v>
      </c>
      <c r="B66" s="313" t="s">
        <v>273</v>
      </c>
      <c r="C66" s="434">
        <v>209</v>
      </c>
      <c r="D66" s="434">
        <v>10</v>
      </c>
      <c r="E66" s="434">
        <v>24</v>
      </c>
      <c r="F66" s="434">
        <v>3</v>
      </c>
      <c r="G66" s="434">
        <v>208</v>
      </c>
      <c r="H66" s="434">
        <v>581</v>
      </c>
      <c r="I66" s="434">
        <v>784</v>
      </c>
      <c r="J66" s="434">
        <v>1734</v>
      </c>
      <c r="K66" s="434">
        <v>195</v>
      </c>
      <c r="L66" s="423">
        <f t="shared" si="6"/>
        <v>3748</v>
      </c>
      <c r="M66" s="315" t="s">
        <v>274</v>
      </c>
      <c r="N66" s="452" t="s">
        <v>992</v>
      </c>
    </row>
    <row r="67" spans="1:14" s="352" customFormat="1" ht="22.9" customHeight="1" x14ac:dyDescent="0.2">
      <c r="A67" s="557" t="s">
        <v>993</v>
      </c>
      <c r="B67" s="558" t="s">
        <v>275</v>
      </c>
      <c r="C67" s="348">
        <v>364</v>
      </c>
      <c r="D67" s="348">
        <v>8</v>
      </c>
      <c r="E67" s="348">
        <v>17</v>
      </c>
      <c r="F67" s="348">
        <v>1</v>
      </c>
      <c r="G67" s="348">
        <v>4837</v>
      </c>
      <c r="H67" s="348">
        <v>400</v>
      </c>
      <c r="I67" s="348">
        <v>275</v>
      </c>
      <c r="J67" s="348">
        <v>268</v>
      </c>
      <c r="K67" s="348">
        <v>127</v>
      </c>
      <c r="L67" s="349">
        <f t="shared" si="6"/>
        <v>6297</v>
      </c>
      <c r="M67" s="559" t="s">
        <v>276</v>
      </c>
      <c r="N67" s="560" t="s">
        <v>993</v>
      </c>
    </row>
    <row r="68" spans="1:14" s="38" customFormat="1" ht="31.9" customHeight="1" x14ac:dyDescent="0.2">
      <c r="A68" s="451" t="s">
        <v>994</v>
      </c>
      <c r="B68" s="313" t="s">
        <v>1529</v>
      </c>
      <c r="C68" s="434">
        <v>95576</v>
      </c>
      <c r="D68" s="434">
        <v>602</v>
      </c>
      <c r="E68" s="434">
        <v>29</v>
      </c>
      <c r="F68" s="434">
        <v>2</v>
      </c>
      <c r="G68" s="434">
        <v>5381</v>
      </c>
      <c r="H68" s="434">
        <v>134</v>
      </c>
      <c r="I68" s="434">
        <v>103</v>
      </c>
      <c r="J68" s="434">
        <v>289</v>
      </c>
      <c r="K68" s="434" t="s">
        <v>16</v>
      </c>
      <c r="L68" s="423">
        <f t="shared" si="6"/>
        <v>102116</v>
      </c>
      <c r="M68" s="315" t="s">
        <v>1031</v>
      </c>
      <c r="N68" s="452" t="s">
        <v>994</v>
      </c>
    </row>
    <row r="69" spans="1:14" s="352" customFormat="1" ht="31.9" customHeight="1" x14ac:dyDescent="0.2">
      <c r="A69" s="566">
        <v>99</v>
      </c>
      <c r="B69" s="567" t="s">
        <v>277</v>
      </c>
      <c r="C69" s="356">
        <v>11</v>
      </c>
      <c r="D69" s="356" t="s">
        <v>16</v>
      </c>
      <c r="E69" s="356" t="s">
        <v>16</v>
      </c>
      <c r="F69" s="356" t="s">
        <v>16</v>
      </c>
      <c r="G69" s="356">
        <v>15</v>
      </c>
      <c r="H69" s="356">
        <v>2268</v>
      </c>
      <c r="I69" s="356">
        <v>164</v>
      </c>
      <c r="J69" s="356">
        <v>409</v>
      </c>
      <c r="K69" s="356">
        <v>53</v>
      </c>
      <c r="L69" s="357">
        <f t="shared" si="6"/>
        <v>2920</v>
      </c>
      <c r="M69" s="568" t="s">
        <v>1032</v>
      </c>
      <c r="N69" s="569">
        <v>99</v>
      </c>
    </row>
  </sheetData>
  <mergeCells count="9">
    <mergeCell ref="A1:N1"/>
    <mergeCell ref="A2:N2"/>
    <mergeCell ref="A3:N3"/>
    <mergeCell ref="C4:L4"/>
    <mergeCell ref="A5:A6"/>
    <mergeCell ref="B5:B6"/>
    <mergeCell ref="C5:L5"/>
    <mergeCell ref="M5:M6"/>
    <mergeCell ref="N5:N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7" max="13" man="1"/>
    <brk id="48" max="1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202D-95B6-4FDD-A031-7913DA8B12D1}">
  <sheetPr>
    <tabColor theme="5" tint="-0.499984740745262"/>
    <pageSetUpPr fitToPage="1"/>
  </sheetPr>
  <dimension ref="A1:Q66"/>
  <sheetViews>
    <sheetView view="pageBreakPreview" zoomScale="60" zoomScaleNormal="100" workbookViewId="0">
      <selection activeCell="A90" sqref="A90"/>
    </sheetView>
  </sheetViews>
  <sheetFormatPr defaultColWidth="9.125" defaultRowHeight="12.75" x14ac:dyDescent="0.2"/>
  <cols>
    <col min="1" max="1" width="5.625" style="405"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405" customWidth="1"/>
    <col min="15" max="16384" width="9.125" style="17"/>
  </cols>
  <sheetData>
    <row r="1" spans="1:17" s="7" customFormat="1" ht="21" customHeight="1" x14ac:dyDescent="0.25">
      <c r="A1" s="1645" t="s">
        <v>1079</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905</v>
      </c>
    </row>
    <row r="3" spans="1:17" s="7" customFormat="1" ht="21" customHeight="1" x14ac:dyDescent="0.2">
      <c r="A3" s="1647" t="s">
        <v>1603</v>
      </c>
      <c r="B3" s="1647"/>
      <c r="C3" s="1647"/>
      <c r="D3" s="1647"/>
      <c r="E3" s="1647"/>
      <c r="F3" s="1647"/>
      <c r="G3" s="1647"/>
      <c r="H3" s="1647"/>
      <c r="I3" s="1647"/>
      <c r="J3" s="1647"/>
      <c r="K3" s="1647"/>
      <c r="L3" s="1647"/>
      <c r="M3" s="1647"/>
      <c r="N3" s="1647"/>
    </row>
    <row r="4" spans="1:17" s="12" customFormat="1" x14ac:dyDescent="0.2">
      <c r="A4" s="34" t="s">
        <v>893</v>
      </c>
      <c r="B4" s="34"/>
      <c r="C4" s="1648"/>
      <c r="D4" s="1648"/>
      <c r="E4" s="1648"/>
      <c r="F4" s="1648"/>
      <c r="G4" s="1648"/>
      <c r="H4" s="1648"/>
      <c r="I4" s="1648"/>
      <c r="J4" s="1648"/>
      <c r="K4" s="1648"/>
      <c r="L4" s="1648"/>
      <c r="M4" s="24"/>
      <c r="N4" s="409" t="s">
        <v>894</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408" t="s">
        <v>1817</v>
      </c>
      <c r="D6" s="404" t="s">
        <v>802</v>
      </c>
      <c r="E6" s="404" t="s">
        <v>1035</v>
      </c>
      <c r="F6" s="404" t="s">
        <v>1036</v>
      </c>
      <c r="G6" s="404" t="s">
        <v>1037</v>
      </c>
      <c r="H6" s="404" t="s">
        <v>1922</v>
      </c>
      <c r="I6" s="404" t="s">
        <v>803</v>
      </c>
      <c r="J6" s="404" t="s">
        <v>804</v>
      </c>
      <c r="K6" s="450" t="s">
        <v>1038</v>
      </c>
      <c r="L6" s="417" t="s">
        <v>1810</v>
      </c>
      <c r="M6" s="1653"/>
      <c r="N6" s="1683"/>
    </row>
    <row r="7" spans="1:17" s="12" customFormat="1" ht="25.15" customHeight="1" x14ac:dyDescent="0.2">
      <c r="A7" s="573"/>
      <c r="B7" s="457" t="s">
        <v>1220</v>
      </c>
      <c r="C7" s="428">
        <f t="shared" ref="C7:K7" si="0">C27+C47</f>
        <v>1184</v>
      </c>
      <c r="D7" s="428">
        <f t="shared" si="0"/>
        <v>1533</v>
      </c>
      <c r="E7" s="428">
        <f t="shared" si="0"/>
        <v>690</v>
      </c>
      <c r="F7" s="428">
        <f t="shared" si="0"/>
        <v>11</v>
      </c>
      <c r="G7" s="428">
        <f t="shared" si="0"/>
        <v>1388</v>
      </c>
      <c r="H7" s="428">
        <f t="shared" si="0"/>
        <v>35960</v>
      </c>
      <c r="I7" s="428">
        <f t="shared" si="0"/>
        <v>20394</v>
      </c>
      <c r="J7" s="428">
        <f t="shared" si="0"/>
        <v>39086</v>
      </c>
      <c r="K7" s="428">
        <f t="shared" si="0"/>
        <v>13244</v>
      </c>
      <c r="L7" s="429">
        <f t="shared" ref="L7:L32" si="1">SUM(C7:K7)</f>
        <v>113490</v>
      </c>
      <c r="M7" s="447" t="s">
        <v>883</v>
      </c>
      <c r="N7" s="574"/>
    </row>
    <row r="8" spans="1:17" s="12" customFormat="1" ht="22.9" customHeight="1" x14ac:dyDescent="0.2">
      <c r="A8" s="534" t="s">
        <v>970</v>
      </c>
      <c r="B8" s="535" t="s">
        <v>248</v>
      </c>
      <c r="C8" s="479">
        <f t="shared" ref="C8:K8" si="2">C28+C48</f>
        <v>0</v>
      </c>
      <c r="D8" s="479">
        <f t="shared" si="2"/>
        <v>0</v>
      </c>
      <c r="E8" s="479">
        <f t="shared" si="2"/>
        <v>0</v>
      </c>
      <c r="F8" s="479">
        <f t="shared" si="2"/>
        <v>4</v>
      </c>
      <c r="G8" s="479">
        <f t="shared" si="2"/>
        <v>0</v>
      </c>
      <c r="H8" s="479">
        <f t="shared" si="2"/>
        <v>1</v>
      </c>
      <c r="I8" s="479">
        <f t="shared" si="2"/>
        <v>2</v>
      </c>
      <c r="J8" s="479">
        <f t="shared" si="2"/>
        <v>2</v>
      </c>
      <c r="K8" s="479">
        <f t="shared" si="2"/>
        <v>23</v>
      </c>
      <c r="L8" s="423">
        <f t="shared" si="1"/>
        <v>32</v>
      </c>
      <c r="M8" s="536" t="s">
        <v>890</v>
      </c>
      <c r="N8" s="537" t="s">
        <v>970</v>
      </c>
    </row>
    <row r="9" spans="1:17" s="352" customFormat="1" ht="22.9" customHeight="1" x14ac:dyDescent="0.2">
      <c r="A9" s="547" t="s">
        <v>981</v>
      </c>
      <c r="B9" s="548" t="s">
        <v>891</v>
      </c>
      <c r="C9" s="478">
        <f t="shared" ref="C9:K9" si="3">C29+C49</f>
        <v>39</v>
      </c>
      <c r="D9" s="478">
        <f t="shared" si="3"/>
        <v>205</v>
      </c>
      <c r="E9" s="478">
        <f t="shared" si="3"/>
        <v>220</v>
      </c>
      <c r="F9" s="478">
        <f t="shared" si="3"/>
        <v>0</v>
      </c>
      <c r="G9" s="478">
        <f t="shared" si="3"/>
        <v>36</v>
      </c>
      <c r="H9" s="478">
        <f t="shared" si="3"/>
        <v>1152</v>
      </c>
      <c r="I9" s="478">
        <f t="shared" si="3"/>
        <v>807</v>
      </c>
      <c r="J9" s="478">
        <f t="shared" si="3"/>
        <v>2696</v>
      </c>
      <c r="K9" s="478">
        <f t="shared" si="3"/>
        <v>676</v>
      </c>
      <c r="L9" s="349">
        <f t="shared" si="1"/>
        <v>5831</v>
      </c>
      <c r="M9" s="549" t="s">
        <v>249</v>
      </c>
      <c r="N9" s="550" t="s">
        <v>981</v>
      </c>
    </row>
    <row r="10" spans="1:17" s="38" customFormat="1" ht="22.9" customHeight="1" x14ac:dyDescent="0.2">
      <c r="A10" s="534" t="s">
        <v>982</v>
      </c>
      <c r="B10" s="535" t="s">
        <v>250</v>
      </c>
      <c r="C10" s="479">
        <f t="shared" ref="C10:K10" si="4">C30+C50</f>
        <v>7</v>
      </c>
      <c r="D10" s="479">
        <f t="shared" si="4"/>
        <v>11</v>
      </c>
      <c r="E10" s="479">
        <f t="shared" si="4"/>
        <v>32</v>
      </c>
      <c r="F10" s="479">
        <f t="shared" si="4"/>
        <v>0</v>
      </c>
      <c r="G10" s="479">
        <f t="shared" si="4"/>
        <v>11</v>
      </c>
      <c r="H10" s="479">
        <f t="shared" si="4"/>
        <v>1461</v>
      </c>
      <c r="I10" s="479">
        <f t="shared" si="4"/>
        <v>507</v>
      </c>
      <c r="J10" s="479">
        <f t="shared" si="4"/>
        <v>431</v>
      </c>
      <c r="K10" s="479">
        <f t="shared" si="4"/>
        <v>120</v>
      </c>
      <c r="L10" s="423">
        <f t="shared" si="1"/>
        <v>2580</v>
      </c>
      <c r="M10" s="536" t="s">
        <v>251</v>
      </c>
      <c r="N10" s="537" t="s">
        <v>982</v>
      </c>
    </row>
    <row r="11" spans="1:17" s="352" customFormat="1" ht="31.9" customHeight="1" x14ac:dyDescent="0.2">
      <c r="A11" s="547" t="s">
        <v>1163</v>
      </c>
      <c r="B11" s="548" t="s">
        <v>1165</v>
      </c>
      <c r="C11" s="478">
        <f t="shared" ref="C11:K11" si="5">C31+C51</f>
        <v>14</v>
      </c>
      <c r="D11" s="478">
        <f t="shared" si="5"/>
        <v>3</v>
      </c>
      <c r="E11" s="478">
        <f t="shared" si="5"/>
        <v>83</v>
      </c>
      <c r="F11" s="478">
        <f t="shared" si="5"/>
        <v>0</v>
      </c>
      <c r="G11" s="478">
        <f t="shared" si="5"/>
        <v>0</v>
      </c>
      <c r="H11" s="478">
        <f t="shared" si="5"/>
        <v>513</v>
      </c>
      <c r="I11" s="478">
        <f t="shared" si="5"/>
        <v>321</v>
      </c>
      <c r="J11" s="478">
        <f t="shared" si="5"/>
        <v>471</v>
      </c>
      <c r="K11" s="478">
        <f t="shared" si="5"/>
        <v>169</v>
      </c>
      <c r="L11" s="349">
        <f t="shared" si="1"/>
        <v>1574</v>
      </c>
      <c r="M11" s="549" t="s">
        <v>1164</v>
      </c>
      <c r="N11" s="550" t="s">
        <v>1163</v>
      </c>
    </row>
    <row r="12" spans="1:17" s="38" customFormat="1" ht="22.9" customHeight="1" x14ac:dyDescent="0.2">
      <c r="A12" s="534" t="s">
        <v>983</v>
      </c>
      <c r="B12" s="535" t="s">
        <v>254</v>
      </c>
      <c r="C12" s="479">
        <f t="shared" ref="C12:K12" si="6">C32+C52</f>
        <v>3</v>
      </c>
      <c r="D12" s="479">
        <f t="shared" si="6"/>
        <v>0</v>
      </c>
      <c r="E12" s="479">
        <f t="shared" si="6"/>
        <v>19</v>
      </c>
      <c r="F12" s="479">
        <f t="shared" si="6"/>
        <v>0</v>
      </c>
      <c r="G12" s="479">
        <f t="shared" si="6"/>
        <v>0</v>
      </c>
      <c r="H12" s="479">
        <f t="shared" si="6"/>
        <v>226</v>
      </c>
      <c r="I12" s="479">
        <f t="shared" si="6"/>
        <v>478</v>
      </c>
      <c r="J12" s="479">
        <f t="shared" si="6"/>
        <v>191</v>
      </c>
      <c r="K12" s="479">
        <f t="shared" si="6"/>
        <v>617</v>
      </c>
      <c r="L12" s="423">
        <f t="shared" si="1"/>
        <v>1534</v>
      </c>
      <c r="M12" s="536" t="s">
        <v>255</v>
      </c>
      <c r="N12" s="537" t="s">
        <v>983</v>
      </c>
    </row>
    <row r="13" spans="1:17" s="352" customFormat="1" ht="31.9" customHeight="1" x14ac:dyDescent="0.2">
      <c r="A13" s="547" t="s">
        <v>984</v>
      </c>
      <c r="B13" s="548" t="s">
        <v>1118</v>
      </c>
      <c r="C13" s="478">
        <f t="shared" ref="C13:K13" si="7">C33+C53</f>
        <v>20</v>
      </c>
      <c r="D13" s="478">
        <f t="shared" si="7"/>
        <v>9</v>
      </c>
      <c r="E13" s="478">
        <f t="shared" si="7"/>
        <v>9</v>
      </c>
      <c r="F13" s="478">
        <f t="shared" si="7"/>
        <v>0</v>
      </c>
      <c r="G13" s="478">
        <f t="shared" si="7"/>
        <v>0</v>
      </c>
      <c r="H13" s="478">
        <f t="shared" si="7"/>
        <v>185</v>
      </c>
      <c r="I13" s="478">
        <f t="shared" si="7"/>
        <v>192</v>
      </c>
      <c r="J13" s="478">
        <f t="shared" si="7"/>
        <v>333</v>
      </c>
      <c r="K13" s="478">
        <f t="shared" si="7"/>
        <v>838</v>
      </c>
      <c r="L13" s="349">
        <f t="shared" si="1"/>
        <v>1586</v>
      </c>
      <c r="M13" s="549" t="s">
        <v>1117</v>
      </c>
      <c r="N13" s="550" t="s">
        <v>984</v>
      </c>
    </row>
    <row r="14" spans="1:17" s="51" customFormat="1" ht="22.9" customHeight="1" x14ac:dyDescent="0.2">
      <c r="A14" s="534" t="s">
        <v>985</v>
      </c>
      <c r="B14" s="535" t="s">
        <v>256</v>
      </c>
      <c r="C14" s="479">
        <f t="shared" ref="C14:K14" si="8">C34+C54</f>
        <v>7</v>
      </c>
      <c r="D14" s="479">
        <f t="shared" si="8"/>
        <v>85</v>
      </c>
      <c r="E14" s="479">
        <f t="shared" si="8"/>
        <v>8</v>
      </c>
      <c r="F14" s="479">
        <f t="shared" si="8"/>
        <v>0</v>
      </c>
      <c r="G14" s="479">
        <f t="shared" si="8"/>
        <v>47</v>
      </c>
      <c r="H14" s="479">
        <f t="shared" si="8"/>
        <v>378</v>
      </c>
      <c r="I14" s="479">
        <f t="shared" si="8"/>
        <v>543</v>
      </c>
      <c r="J14" s="479">
        <f t="shared" si="8"/>
        <v>819</v>
      </c>
      <c r="K14" s="479">
        <f t="shared" si="8"/>
        <v>230</v>
      </c>
      <c r="L14" s="423">
        <f t="shared" si="1"/>
        <v>2117</v>
      </c>
      <c r="M14" s="536" t="s">
        <v>257</v>
      </c>
      <c r="N14" s="537" t="s">
        <v>985</v>
      </c>
    </row>
    <row r="15" spans="1:17" s="352" customFormat="1" ht="22.9" customHeight="1" x14ac:dyDescent="0.2">
      <c r="A15" s="547" t="s">
        <v>986</v>
      </c>
      <c r="B15" s="548" t="s">
        <v>258</v>
      </c>
      <c r="C15" s="478">
        <f t="shared" ref="C15:K15" si="9">C35+C55</f>
        <v>2</v>
      </c>
      <c r="D15" s="478">
        <f t="shared" si="9"/>
        <v>0</v>
      </c>
      <c r="E15" s="478">
        <f t="shared" si="9"/>
        <v>0</v>
      </c>
      <c r="F15" s="478">
        <f t="shared" si="9"/>
        <v>0</v>
      </c>
      <c r="G15" s="478">
        <f t="shared" si="9"/>
        <v>0</v>
      </c>
      <c r="H15" s="478">
        <f t="shared" si="9"/>
        <v>12</v>
      </c>
      <c r="I15" s="478">
        <f t="shared" si="9"/>
        <v>205</v>
      </c>
      <c r="J15" s="478">
        <f t="shared" si="9"/>
        <v>31</v>
      </c>
      <c r="K15" s="478">
        <f t="shared" si="9"/>
        <v>1896</v>
      </c>
      <c r="L15" s="349">
        <f t="shared" si="1"/>
        <v>2146</v>
      </c>
      <c r="M15" s="549" t="s">
        <v>1029</v>
      </c>
      <c r="N15" s="550" t="s">
        <v>986</v>
      </c>
    </row>
    <row r="16" spans="1:17" s="38" customFormat="1" ht="22.9" customHeight="1" x14ac:dyDescent="0.2">
      <c r="A16" s="534" t="s">
        <v>987</v>
      </c>
      <c r="B16" s="535" t="s">
        <v>259</v>
      </c>
      <c r="C16" s="479">
        <f t="shared" ref="C16:K16" si="10">C36+C56</f>
        <v>11</v>
      </c>
      <c r="D16" s="479">
        <f t="shared" si="10"/>
        <v>10</v>
      </c>
      <c r="E16" s="479">
        <f t="shared" si="10"/>
        <v>17</v>
      </c>
      <c r="F16" s="479">
        <f t="shared" si="10"/>
        <v>0</v>
      </c>
      <c r="G16" s="479">
        <f t="shared" si="10"/>
        <v>0</v>
      </c>
      <c r="H16" s="479">
        <f t="shared" si="10"/>
        <v>683</v>
      </c>
      <c r="I16" s="479">
        <f t="shared" si="10"/>
        <v>676</v>
      </c>
      <c r="J16" s="479">
        <f t="shared" si="10"/>
        <v>1255</v>
      </c>
      <c r="K16" s="479">
        <f t="shared" si="10"/>
        <v>291</v>
      </c>
      <c r="L16" s="423">
        <f t="shared" si="1"/>
        <v>2943</v>
      </c>
      <c r="M16" s="536" t="s">
        <v>260</v>
      </c>
      <c r="N16" s="537" t="s">
        <v>987</v>
      </c>
    </row>
    <row r="17" spans="1:14" s="352" customFormat="1" ht="22.9" customHeight="1" x14ac:dyDescent="0.2">
      <c r="A17" s="547" t="s">
        <v>988</v>
      </c>
      <c r="B17" s="548" t="s">
        <v>261</v>
      </c>
      <c r="C17" s="478">
        <f t="shared" ref="C17:K17" si="11">C37+C57</f>
        <v>14</v>
      </c>
      <c r="D17" s="478">
        <f t="shared" si="11"/>
        <v>1</v>
      </c>
      <c r="E17" s="478">
        <f t="shared" si="11"/>
        <v>4</v>
      </c>
      <c r="F17" s="478">
        <f t="shared" si="11"/>
        <v>0</v>
      </c>
      <c r="G17" s="478">
        <f t="shared" si="11"/>
        <v>0</v>
      </c>
      <c r="H17" s="478">
        <f t="shared" si="11"/>
        <v>1709</v>
      </c>
      <c r="I17" s="478">
        <f t="shared" si="11"/>
        <v>340</v>
      </c>
      <c r="J17" s="478">
        <f t="shared" si="11"/>
        <v>1252</v>
      </c>
      <c r="K17" s="478">
        <f t="shared" si="11"/>
        <v>619</v>
      </c>
      <c r="L17" s="349">
        <f t="shared" si="1"/>
        <v>3939</v>
      </c>
      <c r="M17" s="549" t="s">
        <v>262</v>
      </c>
      <c r="N17" s="550" t="s">
        <v>988</v>
      </c>
    </row>
    <row r="18" spans="1:14" s="38" customFormat="1" ht="22.9" customHeight="1" x14ac:dyDescent="0.2">
      <c r="A18" s="534">
        <v>68</v>
      </c>
      <c r="B18" s="535" t="s">
        <v>263</v>
      </c>
      <c r="C18" s="479">
        <f t="shared" ref="C18:K18" si="12">C38+C58</f>
        <v>1</v>
      </c>
      <c r="D18" s="479">
        <f t="shared" si="12"/>
        <v>0</v>
      </c>
      <c r="E18" s="479">
        <f t="shared" si="12"/>
        <v>0</v>
      </c>
      <c r="F18" s="479">
        <f t="shared" si="12"/>
        <v>0</v>
      </c>
      <c r="G18" s="479">
        <f t="shared" si="12"/>
        <v>0</v>
      </c>
      <c r="H18" s="479">
        <f t="shared" si="12"/>
        <v>132</v>
      </c>
      <c r="I18" s="479">
        <f t="shared" si="12"/>
        <v>67</v>
      </c>
      <c r="J18" s="479">
        <f t="shared" si="12"/>
        <v>189</v>
      </c>
      <c r="K18" s="479">
        <f t="shared" si="12"/>
        <v>122</v>
      </c>
      <c r="L18" s="423">
        <f t="shared" si="1"/>
        <v>511</v>
      </c>
      <c r="M18" s="536" t="s">
        <v>264</v>
      </c>
      <c r="N18" s="537">
        <v>68</v>
      </c>
    </row>
    <row r="19" spans="1:14" s="352" customFormat="1" ht="31.9" customHeight="1" x14ac:dyDescent="0.2">
      <c r="A19" s="547" t="s">
        <v>989</v>
      </c>
      <c r="B19" s="548" t="s">
        <v>265</v>
      </c>
      <c r="C19" s="478">
        <f t="shared" ref="C19:K19" si="13">C39+C59</f>
        <v>3</v>
      </c>
      <c r="D19" s="478">
        <f t="shared" si="13"/>
        <v>1</v>
      </c>
      <c r="E19" s="478">
        <f t="shared" si="13"/>
        <v>4</v>
      </c>
      <c r="F19" s="478">
        <f t="shared" si="13"/>
        <v>0</v>
      </c>
      <c r="G19" s="478">
        <f t="shared" si="13"/>
        <v>0</v>
      </c>
      <c r="H19" s="478">
        <f t="shared" si="13"/>
        <v>366</v>
      </c>
      <c r="I19" s="478">
        <f t="shared" si="13"/>
        <v>73</v>
      </c>
      <c r="J19" s="478">
        <f t="shared" si="13"/>
        <v>617</v>
      </c>
      <c r="K19" s="478">
        <f t="shared" si="13"/>
        <v>57</v>
      </c>
      <c r="L19" s="349">
        <f t="shared" si="1"/>
        <v>1121</v>
      </c>
      <c r="M19" s="549" t="s">
        <v>266</v>
      </c>
      <c r="N19" s="550" t="s">
        <v>989</v>
      </c>
    </row>
    <row r="20" spans="1:14" s="38" customFormat="1" ht="31.9" customHeight="1" x14ac:dyDescent="0.2">
      <c r="A20" s="534" t="s">
        <v>990</v>
      </c>
      <c r="B20" s="535" t="s">
        <v>267</v>
      </c>
      <c r="C20" s="479">
        <f t="shared" ref="C20:K20" si="14">C40+C60</f>
        <v>118</v>
      </c>
      <c r="D20" s="479">
        <f t="shared" si="14"/>
        <v>1</v>
      </c>
      <c r="E20" s="479">
        <f t="shared" si="14"/>
        <v>1</v>
      </c>
      <c r="F20" s="479">
        <f t="shared" si="14"/>
        <v>0</v>
      </c>
      <c r="G20" s="479">
        <f t="shared" si="14"/>
        <v>0</v>
      </c>
      <c r="H20" s="479">
        <f t="shared" si="14"/>
        <v>1430</v>
      </c>
      <c r="I20" s="479">
        <f t="shared" si="14"/>
        <v>727</v>
      </c>
      <c r="J20" s="479">
        <f t="shared" si="14"/>
        <v>297</v>
      </c>
      <c r="K20" s="479">
        <f t="shared" si="14"/>
        <v>554</v>
      </c>
      <c r="L20" s="423">
        <f t="shared" si="1"/>
        <v>3128</v>
      </c>
      <c r="M20" s="536" t="s">
        <v>268</v>
      </c>
      <c r="N20" s="537" t="s">
        <v>990</v>
      </c>
    </row>
    <row r="21" spans="1:14" s="352" customFormat="1" ht="31.9" customHeight="1" x14ac:dyDescent="0.2">
      <c r="A21" s="547">
        <v>84</v>
      </c>
      <c r="B21" s="548" t="s">
        <v>269</v>
      </c>
      <c r="C21" s="478">
        <f t="shared" ref="C21:K21" si="15">C41+C61</f>
        <v>636</v>
      </c>
      <c r="D21" s="478">
        <f t="shared" si="15"/>
        <v>900</v>
      </c>
      <c r="E21" s="478">
        <f t="shared" si="15"/>
        <v>212</v>
      </c>
      <c r="F21" s="478">
        <f t="shared" si="15"/>
        <v>0</v>
      </c>
      <c r="G21" s="478">
        <f t="shared" si="15"/>
        <v>1254</v>
      </c>
      <c r="H21" s="478">
        <f t="shared" si="15"/>
        <v>21318</v>
      </c>
      <c r="I21" s="478">
        <f t="shared" si="15"/>
        <v>12787</v>
      </c>
      <c r="J21" s="478">
        <f t="shared" si="15"/>
        <v>18318</v>
      </c>
      <c r="K21" s="478">
        <f t="shared" si="15"/>
        <v>5334</v>
      </c>
      <c r="L21" s="349">
        <f t="shared" si="1"/>
        <v>60759</v>
      </c>
      <c r="M21" s="549" t="s">
        <v>892</v>
      </c>
      <c r="N21" s="550">
        <v>84</v>
      </c>
    </row>
    <row r="22" spans="1:14" s="51" customFormat="1" ht="22.9" customHeight="1" x14ac:dyDescent="0.2">
      <c r="A22" s="534">
        <v>85</v>
      </c>
      <c r="B22" s="535" t="s">
        <v>270</v>
      </c>
      <c r="C22" s="479">
        <f t="shared" ref="C22:K22" si="16">C42+C62</f>
        <v>119</v>
      </c>
      <c r="D22" s="479">
        <f t="shared" si="16"/>
        <v>12</v>
      </c>
      <c r="E22" s="479">
        <f t="shared" si="16"/>
        <v>30</v>
      </c>
      <c r="F22" s="479">
        <f t="shared" si="16"/>
        <v>2</v>
      </c>
      <c r="G22" s="479">
        <f t="shared" si="16"/>
        <v>1</v>
      </c>
      <c r="H22" s="479">
        <f t="shared" si="16"/>
        <v>3357</v>
      </c>
      <c r="I22" s="479">
        <f t="shared" si="16"/>
        <v>1017</v>
      </c>
      <c r="J22" s="479">
        <f t="shared" si="16"/>
        <v>8772</v>
      </c>
      <c r="K22" s="479">
        <f t="shared" si="16"/>
        <v>668</v>
      </c>
      <c r="L22" s="423">
        <f t="shared" si="1"/>
        <v>13978</v>
      </c>
      <c r="M22" s="536" t="s">
        <v>271</v>
      </c>
      <c r="N22" s="537">
        <v>85</v>
      </c>
    </row>
    <row r="23" spans="1:14" s="352" customFormat="1" ht="22.9" customHeight="1" x14ac:dyDescent="0.2">
      <c r="A23" s="547" t="s">
        <v>991</v>
      </c>
      <c r="B23" s="548" t="s">
        <v>272</v>
      </c>
      <c r="C23" s="478">
        <f t="shared" ref="C23:K23" si="17">C43+C63</f>
        <v>171</v>
      </c>
      <c r="D23" s="478">
        <f t="shared" si="17"/>
        <v>279</v>
      </c>
      <c r="E23" s="478">
        <f t="shared" si="17"/>
        <v>21</v>
      </c>
      <c r="F23" s="478">
        <f t="shared" si="17"/>
        <v>0</v>
      </c>
      <c r="G23" s="478">
        <f t="shared" si="17"/>
        <v>39</v>
      </c>
      <c r="H23" s="478">
        <f t="shared" si="17"/>
        <v>2436</v>
      </c>
      <c r="I23" s="478">
        <f t="shared" si="17"/>
        <v>1115</v>
      </c>
      <c r="J23" s="478">
        <f t="shared" si="17"/>
        <v>2570</v>
      </c>
      <c r="K23" s="478">
        <f t="shared" si="17"/>
        <v>379</v>
      </c>
      <c r="L23" s="349">
        <f t="shared" si="1"/>
        <v>7010</v>
      </c>
      <c r="M23" s="549" t="s">
        <v>1030</v>
      </c>
      <c r="N23" s="550" t="s">
        <v>991</v>
      </c>
    </row>
    <row r="24" spans="1:14" s="51" customFormat="1" ht="22.9" customHeight="1" x14ac:dyDescent="0.2">
      <c r="A24" s="534" t="s">
        <v>992</v>
      </c>
      <c r="B24" s="535" t="s">
        <v>273</v>
      </c>
      <c r="C24" s="479">
        <f t="shared" ref="C24:K24" si="18">C44+C64</f>
        <v>16</v>
      </c>
      <c r="D24" s="479">
        <f t="shared" si="18"/>
        <v>14</v>
      </c>
      <c r="E24" s="479">
        <f t="shared" si="18"/>
        <v>27</v>
      </c>
      <c r="F24" s="479">
        <f t="shared" si="18"/>
        <v>5</v>
      </c>
      <c r="G24" s="479">
        <f t="shared" si="18"/>
        <v>0</v>
      </c>
      <c r="H24" s="479">
        <f t="shared" si="18"/>
        <v>538</v>
      </c>
      <c r="I24" s="479">
        <f t="shared" si="18"/>
        <v>488</v>
      </c>
      <c r="J24" s="479">
        <f t="shared" si="18"/>
        <v>721</v>
      </c>
      <c r="K24" s="479">
        <f t="shared" si="18"/>
        <v>598</v>
      </c>
      <c r="L24" s="423">
        <f t="shared" si="1"/>
        <v>2407</v>
      </c>
      <c r="M24" s="536" t="s">
        <v>274</v>
      </c>
      <c r="N24" s="537" t="s">
        <v>992</v>
      </c>
    </row>
    <row r="25" spans="1:14" s="352" customFormat="1" ht="22.9" customHeight="1" x14ac:dyDescent="0.2">
      <c r="A25" s="547" t="s">
        <v>993</v>
      </c>
      <c r="B25" s="548" t="s">
        <v>275</v>
      </c>
      <c r="C25" s="478">
        <f t="shared" ref="C25:K25" si="19">C45+C65</f>
        <v>3</v>
      </c>
      <c r="D25" s="478">
        <f t="shared" si="19"/>
        <v>2</v>
      </c>
      <c r="E25" s="478">
        <f t="shared" si="19"/>
        <v>2</v>
      </c>
      <c r="F25" s="478">
        <f t="shared" si="19"/>
        <v>0</v>
      </c>
      <c r="G25" s="478">
        <f t="shared" si="19"/>
        <v>0</v>
      </c>
      <c r="H25" s="478">
        <f t="shared" si="19"/>
        <v>38</v>
      </c>
      <c r="I25" s="478">
        <f t="shared" si="19"/>
        <v>45</v>
      </c>
      <c r="J25" s="478">
        <f t="shared" si="19"/>
        <v>75</v>
      </c>
      <c r="K25" s="478">
        <f t="shared" si="19"/>
        <v>18</v>
      </c>
      <c r="L25" s="349">
        <f t="shared" si="1"/>
        <v>183</v>
      </c>
      <c r="M25" s="549" t="s">
        <v>276</v>
      </c>
      <c r="N25" s="550" t="s">
        <v>993</v>
      </c>
    </row>
    <row r="26" spans="1:14" s="352" customFormat="1" ht="31.9" customHeight="1" x14ac:dyDescent="0.2">
      <c r="A26" s="534">
        <v>99</v>
      </c>
      <c r="B26" s="535" t="s">
        <v>277</v>
      </c>
      <c r="C26" s="479">
        <f t="shared" ref="C26:K26" si="20">C46+C66</f>
        <v>0</v>
      </c>
      <c r="D26" s="479">
        <f t="shared" si="20"/>
        <v>0</v>
      </c>
      <c r="E26" s="479">
        <f t="shared" si="20"/>
        <v>1</v>
      </c>
      <c r="F26" s="479">
        <f t="shared" si="20"/>
        <v>0</v>
      </c>
      <c r="G26" s="479">
        <f t="shared" si="20"/>
        <v>0</v>
      </c>
      <c r="H26" s="479">
        <f t="shared" si="20"/>
        <v>25</v>
      </c>
      <c r="I26" s="479">
        <f t="shared" si="20"/>
        <v>4</v>
      </c>
      <c r="J26" s="479">
        <f t="shared" si="20"/>
        <v>46</v>
      </c>
      <c r="K26" s="479">
        <f t="shared" si="20"/>
        <v>35</v>
      </c>
      <c r="L26" s="423">
        <f t="shared" si="1"/>
        <v>111</v>
      </c>
      <c r="M26" s="536" t="s">
        <v>1032</v>
      </c>
      <c r="N26" s="537">
        <v>99</v>
      </c>
    </row>
    <row r="27" spans="1:14" s="12" customFormat="1" ht="25.15" customHeight="1" x14ac:dyDescent="0.2">
      <c r="A27" s="573"/>
      <c r="B27" s="457" t="s">
        <v>706</v>
      </c>
      <c r="C27" s="428">
        <f t="shared" ref="C27:K27" si="21">SUM(C28:C46)</f>
        <v>934</v>
      </c>
      <c r="D27" s="428">
        <f t="shared" si="21"/>
        <v>1533</v>
      </c>
      <c r="E27" s="428">
        <f t="shared" si="21"/>
        <v>614</v>
      </c>
      <c r="F27" s="428">
        <f t="shared" si="21"/>
        <v>10</v>
      </c>
      <c r="G27" s="428">
        <f t="shared" si="21"/>
        <v>1345</v>
      </c>
      <c r="H27" s="428">
        <f t="shared" si="21"/>
        <v>21399</v>
      </c>
      <c r="I27" s="428">
        <f t="shared" si="21"/>
        <v>13899</v>
      </c>
      <c r="J27" s="428">
        <f t="shared" si="21"/>
        <v>17586</v>
      </c>
      <c r="K27" s="428">
        <f t="shared" si="21"/>
        <v>9946</v>
      </c>
      <c r="L27" s="429">
        <f t="shared" si="1"/>
        <v>67266</v>
      </c>
      <c r="M27" s="447" t="s">
        <v>13</v>
      </c>
      <c r="N27" s="574"/>
    </row>
    <row r="28" spans="1:14" s="12" customFormat="1" ht="22.9" customHeight="1" x14ac:dyDescent="0.2">
      <c r="A28" s="451" t="s">
        <v>970</v>
      </c>
      <c r="B28" s="313" t="s">
        <v>248</v>
      </c>
      <c r="C28" s="434" t="s">
        <v>16</v>
      </c>
      <c r="D28" s="434" t="s">
        <v>16</v>
      </c>
      <c r="E28" s="434" t="s">
        <v>16</v>
      </c>
      <c r="F28" s="434">
        <v>4</v>
      </c>
      <c r="G28" s="434" t="s">
        <v>16</v>
      </c>
      <c r="H28" s="434">
        <v>1</v>
      </c>
      <c r="I28" s="434">
        <v>2</v>
      </c>
      <c r="J28" s="434">
        <v>1</v>
      </c>
      <c r="K28" s="434">
        <v>21</v>
      </c>
      <c r="L28" s="423">
        <f t="shared" si="1"/>
        <v>29</v>
      </c>
      <c r="M28" s="315" t="s">
        <v>890</v>
      </c>
      <c r="N28" s="452" t="s">
        <v>970</v>
      </c>
    </row>
    <row r="29" spans="1:14" s="352" customFormat="1" ht="22.9" customHeight="1" x14ac:dyDescent="0.2">
      <c r="A29" s="557" t="s">
        <v>981</v>
      </c>
      <c r="B29" s="558" t="s">
        <v>891</v>
      </c>
      <c r="C29" s="348">
        <v>37</v>
      </c>
      <c r="D29" s="348">
        <v>205</v>
      </c>
      <c r="E29" s="348">
        <v>209</v>
      </c>
      <c r="F29" s="348" t="s">
        <v>16</v>
      </c>
      <c r="G29" s="348">
        <v>36</v>
      </c>
      <c r="H29" s="348">
        <v>919</v>
      </c>
      <c r="I29" s="348">
        <v>618</v>
      </c>
      <c r="J29" s="348">
        <v>1874</v>
      </c>
      <c r="K29" s="348">
        <v>544</v>
      </c>
      <c r="L29" s="349">
        <f t="shared" si="1"/>
        <v>4442</v>
      </c>
      <c r="M29" s="559" t="s">
        <v>249</v>
      </c>
      <c r="N29" s="560" t="s">
        <v>981</v>
      </c>
    </row>
    <row r="30" spans="1:14" s="38" customFormat="1" ht="22.9" customHeight="1" x14ac:dyDescent="0.2">
      <c r="A30" s="451" t="s">
        <v>982</v>
      </c>
      <c r="B30" s="313" t="s">
        <v>250</v>
      </c>
      <c r="C30" s="434">
        <v>6</v>
      </c>
      <c r="D30" s="434">
        <v>11</v>
      </c>
      <c r="E30" s="434">
        <v>32</v>
      </c>
      <c r="F30" s="434" t="s">
        <v>16</v>
      </c>
      <c r="G30" s="434">
        <v>11</v>
      </c>
      <c r="H30" s="434">
        <v>1381</v>
      </c>
      <c r="I30" s="434">
        <v>224</v>
      </c>
      <c r="J30" s="434">
        <v>353</v>
      </c>
      <c r="K30" s="434">
        <v>112</v>
      </c>
      <c r="L30" s="423">
        <f t="shared" si="1"/>
        <v>2130</v>
      </c>
      <c r="M30" s="315" t="s">
        <v>251</v>
      </c>
      <c r="N30" s="452" t="s">
        <v>982</v>
      </c>
    </row>
    <row r="31" spans="1:14" s="352" customFormat="1" ht="31.9" customHeight="1" x14ac:dyDescent="0.2">
      <c r="A31" s="557" t="s">
        <v>1163</v>
      </c>
      <c r="B31" s="558" t="s">
        <v>1165</v>
      </c>
      <c r="C31" s="348">
        <v>13</v>
      </c>
      <c r="D31" s="348">
        <v>3</v>
      </c>
      <c r="E31" s="348">
        <v>72</v>
      </c>
      <c r="F31" s="348">
        <v>0</v>
      </c>
      <c r="G31" s="348">
        <v>0</v>
      </c>
      <c r="H31" s="348">
        <v>311</v>
      </c>
      <c r="I31" s="348">
        <v>157</v>
      </c>
      <c r="J31" s="348">
        <v>297</v>
      </c>
      <c r="K31" s="348">
        <v>113</v>
      </c>
      <c r="L31" s="349">
        <f t="shared" si="1"/>
        <v>966</v>
      </c>
      <c r="M31" s="559" t="s">
        <v>1164</v>
      </c>
      <c r="N31" s="560" t="s">
        <v>1163</v>
      </c>
    </row>
    <row r="32" spans="1:14" s="38" customFormat="1" ht="22.9" customHeight="1" x14ac:dyDescent="0.2">
      <c r="A32" s="451" t="s">
        <v>983</v>
      </c>
      <c r="B32" s="313" t="s">
        <v>254</v>
      </c>
      <c r="C32" s="434">
        <v>3</v>
      </c>
      <c r="D32" s="434" t="s">
        <v>16</v>
      </c>
      <c r="E32" s="434">
        <v>17</v>
      </c>
      <c r="F32" s="434" t="s">
        <v>16</v>
      </c>
      <c r="G32" s="434" t="s">
        <v>16</v>
      </c>
      <c r="H32" s="434">
        <v>59</v>
      </c>
      <c r="I32" s="434">
        <v>52</v>
      </c>
      <c r="J32" s="434">
        <v>141</v>
      </c>
      <c r="K32" s="434">
        <v>602</v>
      </c>
      <c r="L32" s="423">
        <f t="shared" si="1"/>
        <v>874</v>
      </c>
      <c r="M32" s="315" t="s">
        <v>255</v>
      </c>
      <c r="N32" s="452" t="s">
        <v>983</v>
      </c>
    </row>
    <row r="33" spans="1:14" s="352" customFormat="1" ht="31.9" customHeight="1" x14ac:dyDescent="0.2">
      <c r="A33" s="557" t="s">
        <v>984</v>
      </c>
      <c r="B33" s="558" t="s">
        <v>1118</v>
      </c>
      <c r="C33" s="348">
        <v>15</v>
      </c>
      <c r="D33" s="348">
        <v>9</v>
      </c>
      <c r="E33" s="348">
        <v>9</v>
      </c>
      <c r="F33" s="348" t="s">
        <v>16</v>
      </c>
      <c r="G33" s="348" t="s">
        <v>16</v>
      </c>
      <c r="H33" s="348">
        <v>157</v>
      </c>
      <c r="I33" s="348">
        <v>145</v>
      </c>
      <c r="J33" s="348">
        <v>228</v>
      </c>
      <c r="K33" s="348">
        <v>602</v>
      </c>
      <c r="L33" s="349">
        <f>SUM(C33:K33)</f>
        <v>1165</v>
      </c>
      <c r="M33" s="559" t="s">
        <v>1117</v>
      </c>
      <c r="N33" s="560" t="s">
        <v>984</v>
      </c>
    </row>
    <row r="34" spans="1:14" s="51" customFormat="1" ht="22.9" customHeight="1" x14ac:dyDescent="0.2">
      <c r="A34" s="451" t="s">
        <v>985</v>
      </c>
      <c r="B34" s="313" t="s">
        <v>256</v>
      </c>
      <c r="C34" s="434">
        <v>7</v>
      </c>
      <c r="D34" s="434">
        <v>85</v>
      </c>
      <c r="E34" s="434">
        <v>6</v>
      </c>
      <c r="F34" s="434" t="s">
        <v>16</v>
      </c>
      <c r="G34" s="434">
        <v>47</v>
      </c>
      <c r="H34" s="434">
        <v>251</v>
      </c>
      <c r="I34" s="434">
        <v>428</v>
      </c>
      <c r="J34" s="434">
        <v>487</v>
      </c>
      <c r="K34" s="434">
        <v>188</v>
      </c>
      <c r="L34" s="423">
        <f t="shared" ref="L34:L66" si="22">SUM(C34:K34)</f>
        <v>1499</v>
      </c>
      <c r="M34" s="315" t="s">
        <v>257</v>
      </c>
      <c r="N34" s="452" t="s">
        <v>985</v>
      </c>
    </row>
    <row r="35" spans="1:14" s="352" customFormat="1" ht="22.9" customHeight="1" x14ac:dyDescent="0.2">
      <c r="A35" s="557" t="s">
        <v>986</v>
      </c>
      <c r="B35" s="558" t="s">
        <v>258</v>
      </c>
      <c r="C35" s="348">
        <v>2</v>
      </c>
      <c r="D35" s="348" t="s">
        <v>16</v>
      </c>
      <c r="E35" s="348" t="s">
        <v>16</v>
      </c>
      <c r="F35" s="348" t="s">
        <v>16</v>
      </c>
      <c r="G35" s="348" t="s">
        <v>16</v>
      </c>
      <c r="H35" s="348">
        <v>9</v>
      </c>
      <c r="I35" s="348">
        <v>6</v>
      </c>
      <c r="J35" s="348">
        <v>24</v>
      </c>
      <c r="K35" s="348">
        <v>1161</v>
      </c>
      <c r="L35" s="349">
        <f t="shared" si="22"/>
        <v>1202</v>
      </c>
      <c r="M35" s="559" t="s">
        <v>1029</v>
      </c>
      <c r="N35" s="560" t="s">
        <v>986</v>
      </c>
    </row>
    <row r="36" spans="1:14" s="38" customFormat="1" ht="22.9" customHeight="1" x14ac:dyDescent="0.2">
      <c r="A36" s="451" t="s">
        <v>987</v>
      </c>
      <c r="B36" s="313" t="s">
        <v>259</v>
      </c>
      <c r="C36" s="434">
        <v>10</v>
      </c>
      <c r="D36" s="434">
        <v>10</v>
      </c>
      <c r="E36" s="434">
        <v>16</v>
      </c>
      <c r="F36" s="434" t="s">
        <v>16</v>
      </c>
      <c r="G36" s="434" t="s">
        <v>16</v>
      </c>
      <c r="H36" s="434">
        <v>451</v>
      </c>
      <c r="I36" s="434">
        <v>458</v>
      </c>
      <c r="J36" s="434">
        <v>666</v>
      </c>
      <c r="K36" s="434">
        <v>221</v>
      </c>
      <c r="L36" s="423">
        <f t="shared" si="22"/>
        <v>1832</v>
      </c>
      <c r="M36" s="315" t="s">
        <v>260</v>
      </c>
      <c r="N36" s="452" t="s">
        <v>987</v>
      </c>
    </row>
    <row r="37" spans="1:14" s="352" customFormat="1" ht="22.9" customHeight="1" x14ac:dyDescent="0.2">
      <c r="A37" s="557" t="s">
        <v>988</v>
      </c>
      <c r="B37" s="558" t="s">
        <v>261</v>
      </c>
      <c r="C37" s="348">
        <v>11</v>
      </c>
      <c r="D37" s="348">
        <v>1</v>
      </c>
      <c r="E37" s="348">
        <v>2</v>
      </c>
      <c r="F37" s="348" t="s">
        <v>16</v>
      </c>
      <c r="G37" s="348" t="s">
        <v>16</v>
      </c>
      <c r="H37" s="348">
        <v>647</v>
      </c>
      <c r="I37" s="348">
        <v>157</v>
      </c>
      <c r="J37" s="348">
        <v>577</v>
      </c>
      <c r="K37" s="348">
        <v>397</v>
      </c>
      <c r="L37" s="349">
        <f t="shared" si="22"/>
        <v>1792</v>
      </c>
      <c r="M37" s="559" t="s">
        <v>262</v>
      </c>
      <c r="N37" s="560" t="s">
        <v>988</v>
      </c>
    </row>
    <row r="38" spans="1:14" s="38" customFormat="1" ht="22.9" customHeight="1" x14ac:dyDescent="0.2">
      <c r="A38" s="451">
        <v>68</v>
      </c>
      <c r="B38" s="313" t="s">
        <v>263</v>
      </c>
      <c r="C38" s="434">
        <v>1</v>
      </c>
      <c r="D38" s="434" t="s">
        <v>16</v>
      </c>
      <c r="E38" s="434" t="s">
        <v>16</v>
      </c>
      <c r="F38" s="434" t="s">
        <v>16</v>
      </c>
      <c r="G38" s="434" t="s">
        <v>16</v>
      </c>
      <c r="H38" s="434">
        <v>73</v>
      </c>
      <c r="I38" s="434">
        <v>37</v>
      </c>
      <c r="J38" s="434">
        <v>119</v>
      </c>
      <c r="K38" s="434">
        <v>100</v>
      </c>
      <c r="L38" s="423">
        <f t="shared" si="22"/>
        <v>330</v>
      </c>
      <c r="M38" s="315" t="s">
        <v>264</v>
      </c>
      <c r="N38" s="452">
        <v>68</v>
      </c>
    </row>
    <row r="39" spans="1:14" s="352" customFormat="1" ht="31.9" customHeight="1" x14ac:dyDescent="0.2">
      <c r="A39" s="557" t="s">
        <v>989</v>
      </c>
      <c r="B39" s="558" t="s">
        <v>265</v>
      </c>
      <c r="C39" s="348">
        <v>2</v>
      </c>
      <c r="D39" s="348">
        <v>1</v>
      </c>
      <c r="E39" s="348">
        <v>3</v>
      </c>
      <c r="F39" s="348" t="s">
        <v>16</v>
      </c>
      <c r="G39" s="348" t="s">
        <v>16</v>
      </c>
      <c r="H39" s="348">
        <v>183</v>
      </c>
      <c r="I39" s="348">
        <v>60</v>
      </c>
      <c r="J39" s="348">
        <v>358</v>
      </c>
      <c r="K39" s="348">
        <v>46</v>
      </c>
      <c r="L39" s="349">
        <f t="shared" si="22"/>
        <v>653</v>
      </c>
      <c r="M39" s="559" t="s">
        <v>266</v>
      </c>
      <c r="N39" s="560" t="s">
        <v>989</v>
      </c>
    </row>
    <row r="40" spans="1:14" s="38" customFormat="1" ht="31.9" customHeight="1" x14ac:dyDescent="0.2">
      <c r="A40" s="451" t="s">
        <v>990</v>
      </c>
      <c r="B40" s="313" t="s">
        <v>267</v>
      </c>
      <c r="C40" s="434">
        <v>115</v>
      </c>
      <c r="D40" s="434">
        <v>1</v>
      </c>
      <c r="E40" s="434" t="s">
        <v>16</v>
      </c>
      <c r="F40" s="434" t="s">
        <v>16</v>
      </c>
      <c r="G40" s="434" t="s">
        <v>16</v>
      </c>
      <c r="H40" s="434">
        <v>377</v>
      </c>
      <c r="I40" s="434">
        <v>148</v>
      </c>
      <c r="J40" s="434">
        <v>25</v>
      </c>
      <c r="K40" s="434">
        <v>79</v>
      </c>
      <c r="L40" s="423">
        <f t="shared" si="22"/>
        <v>745</v>
      </c>
      <c r="M40" s="315" t="s">
        <v>268</v>
      </c>
      <c r="N40" s="452" t="s">
        <v>990</v>
      </c>
    </row>
    <row r="41" spans="1:14" s="352" customFormat="1" ht="31.9" customHeight="1" x14ac:dyDescent="0.2">
      <c r="A41" s="557">
        <v>84</v>
      </c>
      <c r="B41" s="558" t="s">
        <v>269</v>
      </c>
      <c r="C41" s="348">
        <v>599</v>
      </c>
      <c r="D41" s="348">
        <v>900</v>
      </c>
      <c r="E41" s="348">
        <v>192</v>
      </c>
      <c r="F41" s="348" t="s">
        <v>16</v>
      </c>
      <c r="G41" s="348">
        <v>1250</v>
      </c>
      <c r="H41" s="348">
        <v>15086</v>
      </c>
      <c r="I41" s="348">
        <v>10622</v>
      </c>
      <c r="J41" s="348">
        <v>10332</v>
      </c>
      <c r="K41" s="348">
        <v>4751</v>
      </c>
      <c r="L41" s="349">
        <f t="shared" si="22"/>
        <v>43732</v>
      </c>
      <c r="M41" s="559" t="s">
        <v>892</v>
      </c>
      <c r="N41" s="560">
        <v>84</v>
      </c>
    </row>
    <row r="42" spans="1:14" s="51" customFormat="1" ht="22.9" customHeight="1" x14ac:dyDescent="0.2">
      <c r="A42" s="451">
        <v>85</v>
      </c>
      <c r="B42" s="313" t="s">
        <v>270</v>
      </c>
      <c r="C42" s="434">
        <v>16</v>
      </c>
      <c r="D42" s="434">
        <v>12</v>
      </c>
      <c r="E42" s="434">
        <v>12</v>
      </c>
      <c r="F42" s="434">
        <v>2</v>
      </c>
      <c r="G42" s="434">
        <v>1</v>
      </c>
      <c r="H42" s="434">
        <v>440</v>
      </c>
      <c r="I42" s="434">
        <v>206</v>
      </c>
      <c r="J42" s="434">
        <v>1042</v>
      </c>
      <c r="K42" s="434">
        <v>255</v>
      </c>
      <c r="L42" s="423">
        <f t="shared" si="22"/>
        <v>1986</v>
      </c>
      <c r="M42" s="315" t="s">
        <v>271</v>
      </c>
      <c r="N42" s="452">
        <v>85</v>
      </c>
    </row>
    <row r="43" spans="1:14" s="352" customFormat="1" ht="22.9" customHeight="1" x14ac:dyDescent="0.2">
      <c r="A43" s="557" t="s">
        <v>991</v>
      </c>
      <c r="B43" s="558" t="s">
        <v>272</v>
      </c>
      <c r="C43" s="348">
        <v>83</v>
      </c>
      <c r="D43" s="348">
        <v>279</v>
      </c>
      <c r="E43" s="348">
        <v>15</v>
      </c>
      <c r="F43" s="348" t="s">
        <v>16</v>
      </c>
      <c r="G43" s="348" t="s">
        <v>16</v>
      </c>
      <c r="H43" s="348">
        <v>637</v>
      </c>
      <c r="I43" s="348">
        <v>246</v>
      </c>
      <c r="J43" s="348">
        <v>616</v>
      </c>
      <c r="K43" s="348">
        <v>189</v>
      </c>
      <c r="L43" s="349">
        <f t="shared" si="22"/>
        <v>2065</v>
      </c>
      <c r="M43" s="559" t="s">
        <v>1030</v>
      </c>
      <c r="N43" s="560" t="s">
        <v>991</v>
      </c>
    </row>
    <row r="44" spans="1:14" s="51" customFormat="1" ht="22.9" customHeight="1" x14ac:dyDescent="0.2">
      <c r="A44" s="451" t="s">
        <v>992</v>
      </c>
      <c r="B44" s="313" t="s">
        <v>273</v>
      </c>
      <c r="C44" s="434">
        <v>12</v>
      </c>
      <c r="D44" s="434">
        <v>14</v>
      </c>
      <c r="E44" s="434">
        <v>26</v>
      </c>
      <c r="F44" s="434">
        <v>4</v>
      </c>
      <c r="G44" s="434" t="s">
        <v>16</v>
      </c>
      <c r="H44" s="434">
        <v>373</v>
      </c>
      <c r="I44" s="434">
        <v>311</v>
      </c>
      <c r="J44" s="434">
        <v>376</v>
      </c>
      <c r="K44" s="434">
        <v>523</v>
      </c>
      <c r="L44" s="423">
        <f t="shared" si="22"/>
        <v>1639</v>
      </c>
      <c r="M44" s="315" t="s">
        <v>274</v>
      </c>
      <c r="N44" s="452" t="s">
        <v>992</v>
      </c>
    </row>
    <row r="45" spans="1:14" s="352" customFormat="1" ht="22.9" customHeight="1" x14ac:dyDescent="0.2">
      <c r="A45" s="557" t="s">
        <v>993</v>
      </c>
      <c r="B45" s="558" t="s">
        <v>275</v>
      </c>
      <c r="C45" s="348">
        <v>2</v>
      </c>
      <c r="D45" s="348">
        <v>2</v>
      </c>
      <c r="E45" s="348">
        <v>2</v>
      </c>
      <c r="F45" s="348" t="s">
        <v>16</v>
      </c>
      <c r="G45" s="348" t="s">
        <v>16</v>
      </c>
      <c r="H45" s="348">
        <v>24</v>
      </c>
      <c r="I45" s="348">
        <v>18</v>
      </c>
      <c r="J45" s="348">
        <v>30</v>
      </c>
      <c r="K45" s="348">
        <v>14</v>
      </c>
      <c r="L45" s="349">
        <f t="shared" si="22"/>
        <v>92</v>
      </c>
      <c r="M45" s="559" t="s">
        <v>276</v>
      </c>
      <c r="N45" s="560" t="s">
        <v>993</v>
      </c>
    </row>
    <row r="46" spans="1:14" s="352" customFormat="1" ht="31.9" customHeight="1" x14ac:dyDescent="0.2">
      <c r="A46" s="453">
        <v>99</v>
      </c>
      <c r="B46" s="316" t="s">
        <v>277</v>
      </c>
      <c r="C46" s="440" t="s">
        <v>16</v>
      </c>
      <c r="D46" s="440" t="s">
        <v>16</v>
      </c>
      <c r="E46" s="440">
        <v>1</v>
      </c>
      <c r="F46" s="440" t="s">
        <v>16</v>
      </c>
      <c r="G46" s="440" t="s">
        <v>16</v>
      </c>
      <c r="H46" s="440">
        <v>20</v>
      </c>
      <c r="I46" s="440">
        <v>4</v>
      </c>
      <c r="J46" s="440">
        <v>40</v>
      </c>
      <c r="K46" s="440">
        <v>28</v>
      </c>
      <c r="L46" s="441">
        <f t="shared" si="22"/>
        <v>93</v>
      </c>
      <c r="M46" s="319" t="s">
        <v>1032</v>
      </c>
      <c r="N46" s="454">
        <v>99</v>
      </c>
    </row>
    <row r="47" spans="1:14" s="12" customFormat="1" ht="25.15" customHeight="1" x14ac:dyDescent="0.2">
      <c r="A47" s="573"/>
      <c r="B47" s="457" t="s">
        <v>1468</v>
      </c>
      <c r="C47" s="428">
        <f t="shared" ref="C47:K47" si="23">SUM(C48:C66)</f>
        <v>250</v>
      </c>
      <c r="D47" s="428">
        <f t="shared" si="23"/>
        <v>0</v>
      </c>
      <c r="E47" s="428">
        <f t="shared" si="23"/>
        <v>76</v>
      </c>
      <c r="F47" s="428">
        <f t="shared" si="23"/>
        <v>1</v>
      </c>
      <c r="G47" s="428">
        <f t="shared" si="23"/>
        <v>43</v>
      </c>
      <c r="H47" s="428">
        <f t="shared" si="23"/>
        <v>14561</v>
      </c>
      <c r="I47" s="428">
        <f t="shared" si="23"/>
        <v>6495</v>
      </c>
      <c r="J47" s="428">
        <f t="shared" si="23"/>
        <v>21500</v>
      </c>
      <c r="K47" s="428">
        <f t="shared" si="23"/>
        <v>3298</v>
      </c>
      <c r="L47" s="429">
        <f t="shared" si="22"/>
        <v>46224</v>
      </c>
      <c r="M47" s="447" t="s">
        <v>14</v>
      </c>
      <c r="N47" s="574"/>
    </row>
    <row r="48" spans="1:14" s="12" customFormat="1" ht="22.9" customHeight="1" x14ac:dyDescent="0.2">
      <c r="A48" s="451" t="s">
        <v>970</v>
      </c>
      <c r="B48" s="313" t="s">
        <v>248</v>
      </c>
      <c r="C48" s="434" t="s">
        <v>16</v>
      </c>
      <c r="D48" s="434" t="s">
        <v>16</v>
      </c>
      <c r="E48" s="434" t="s">
        <v>16</v>
      </c>
      <c r="F48" s="434" t="s">
        <v>16</v>
      </c>
      <c r="G48" s="434" t="s">
        <v>16</v>
      </c>
      <c r="H48" s="434" t="s">
        <v>16</v>
      </c>
      <c r="I48" s="434" t="s">
        <v>16</v>
      </c>
      <c r="J48" s="434">
        <v>1</v>
      </c>
      <c r="K48" s="434">
        <v>2</v>
      </c>
      <c r="L48" s="423">
        <f t="shared" si="22"/>
        <v>3</v>
      </c>
      <c r="M48" s="315" t="s">
        <v>890</v>
      </c>
      <c r="N48" s="452" t="s">
        <v>970</v>
      </c>
    </row>
    <row r="49" spans="1:14" s="352" customFormat="1" ht="22.9" customHeight="1" x14ac:dyDescent="0.2">
      <c r="A49" s="557" t="s">
        <v>981</v>
      </c>
      <c r="B49" s="558" t="s">
        <v>891</v>
      </c>
      <c r="C49" s="348">
        <v>2</v>
      </c>
      <c r="D49" s="348" t="s">
        <v>16</v>
      </c>
      <c r="E49" s="348">
        <v>11</v>
      </c>
      <c r="F49" s="348" t="s">
        <v>16</v>
      </c>
      <c r="G49" s="348" t="s">
        <v>16</v>
      </c>
      <c r="H49" s="348">
        <v>233</v>
      </c>
      <c r="I49" s="348">
        <v>189</v>
      </c>
      <c r="J49" s="348">
        <v>822</v>
      </c>
      <c r="K49" s="348">
        <v>132</v>
      </c>
      <c r="L49" s="349">
        <f t="shared" si="22"/>
        <v>1389</v>
      </c>
      <c r="M49" s="559" t="s">
        <v>249</v>
      </c>
      <c r="N49" s="560" t="s">
        <v>981</v>
      </c>
    </row>
    <row r="50" spans="1:14" s="38" customFormat="1" ht="22.9" customHeight="1" x14ac:dyDescent="0.2">
      <c r="A50" s="451" t="s">
        <v>982</v>
      </c>
      <c r="B50" s="313" t="s">
        <v>250</v>
      </c>
      <c r="C50" s="434">
        <v>1</v>
      </c>
      <c r="D50" s="434" t="s">
        <v>16</v>
      </c>
      <c r="E50" s="434" t="s">
        <v>16</v>
      </c>
      <c r="F50" s="434" t="s">
        <v>16</v>
      </c>
      <c r="G50" s="434" t="s">
        <v>16</v>
      </c>
      <c r="H50" s="434">
        <v>80</v>
      </c>
      <c r="I50" s="434">
        <v>283</v>
      </c>
      <c r="J50" s="434">
        <v>78</v>
      </c>
      <c r="K50" s="434">
        <v>8</v>
      </c>
      <c r="L50" s="423">
        <f t="shared" si="22"/>
        <v>450</v>
      </c>
      <c r="M50" s="315" t="s">
        <v>251</v>
      </c>
      <c r="N50" s="452" t="s">
        <v>982</v>
      </c>
    </row>
    <row r="51" spans="1:14" s="352" customFormat="1" ht="31.9" customHeight="1" x14ac:dyDescent="0.2">
      <c r="A51" s="557" t="s">
        <v>1163</v>
      </c>
      <c r="B51" s="558" t="s">
        <v>1165</v>
      </c>
      <c r="C51" s="348">
        <v>1</v>
      </c>
      <c r="D51" s="348">
        <v>0</v>
      </c>
      <c r="E51" s="348">
        <v>11</v>
      </c>
      <c r="F51" s="348">
        <v>0</v>
      </c>
      <c r="G51" s="348">
        <v>0</v>
      </c>
      <c r="H51" s="348">
        <v>202</v>
      </c>
      <c r="I51" s="348">
        <v>164</v>
      </c>
      <c r="J51" s="348">
        <v>174</v>
      </c>
      <c r="K51" s="348">
        <v>56</v>
      </c>
      <c r="L51" s="349">
        <f t="shared" si="22"/>
        <v>608</v>
      </c>
      <c r="M51" s="559" t="s">
        <v>1164</v>
      </c>
      <c r="N51" s="560" t="s">
        <v>1163</v>
      </c>
    </row>
    <row r="52" spans="1:14" s="38" customFormat="1" ht="22.9" customHeight="1" x14ac:dyDescent="0.2">
      <c r="A52" s="451" t="s">
        <v>983</v>
      </c>
      <c r="B52" s="313" t="s">
        <v>254</v>
      </c>
      <c r="C52" s="434" t="s">
        <v>16</v>
      </c>
      <c r="D52" s="434" t="s">
        <v>16</v>
      </c>
      <c r="E52" s="434">
        <v>2</v>
      </c>
      <c r="F52" s="434" t="s">
        <v>16</v>
      </c>
      <c r="G52" s="434" t="s">
        <v>16</v>
      </c>
      <c r="H52" s="434">
        <v>167</v>
      </c>
      <c r="I52" s="434">
        <v>426</v>
      </c>
      <c r="J52" s="434">
        <v>50</v>
      </c>
      <c r="K52" s="434">
        <v>15</v>
      </c>
      <c r="L52" s="423">
        <f t="shared" si="22"/>
        <v>660</v>
      </c>
      <c r="M52" s="315" t="s">
        <v>255</v>
      </c>
      <c r="N52" s="452" t="s">
        <v>983</v>
      </c>
    </row>
    <row r="53" spans="1:14" s="352" customFormat="1" ht="31.9" customHeight="1" x14ac:dyDescent="0.2">
      <c r="A53" s="557" t="s">
        <v>984</v>
      </c>
      <c r="B53" s="558" t="s">
        <v>1118</v>
      </c>
      <c r="C53" s="348">
        <v>5</v>
      </c>
      <c r="D53" s="348" t="s">
        <v>16</v>
      </c>
      <c r="E53" s="348" t="s">
        <v>16</v>
      </c>
      <c r="F53" s="348" t="s">
        <v>16</v>
      </c>
      <c r="G53" s="348" t="s">
        <v>16</v>
      </c>
      <c r="H53" s="348">
        <v>28</v>
      </c>
      <c r="I53" s="348">
        <v>47</v>
      </c>
      <c r="J53" s="348">
        <v>105</v>
      </c>
      <c r="K53" s="348">
        <v>236</v>
      </c>
      <c r="L53" s="349">
        <f t="shared" si="22"/>
        <v>421</v>
      </c>
      <c r="M53" s="559" t="s">
        <v>1117</v>
      </c>
      <c r="N53" s="560" t="s">
        <v>984</v>
      </c>
    </row>
    <row r="54" spans="1:14" s="51" customFormat="1" ht="22.9" customHeight="1" x14ac:dyDescent="0.2">
      <c r="A54" s="451" t="s">
        <v>985</v>
      </c>
      <c r="B54" s="313" t="s">
        <v>256</v>
      </c>
      <c r="C54" s="434" t="s">
        <v>16</v>
      </c>
      <c r="D54" s="434" t="s">
        <v>16</v>
      </c>
      <c r="E54" s="434">
        <v>2</v>
      </c>
      <c r="F54" s="434" t="s">
        <v>16</v>
      </c>
      <c r="G54" s="434" t="s">
        <v>16</v>
      </c>
      <c r="H54" s="434">
        <v>127</v>
      </c>
      <c r="I54" s="434">
        <v>115</v>
      </c>
      <c r="J54" s="434">
        <v>332</v>
      </c>
      <c r="K54" s="434">
        <v>42</v>
      </c>
      <c r="L54" s="423">
        <f t="shared" si="22"/>
        <v>618</v>
      </c>
      <c r="M54" s="315" t="s">
        <v>257</v>
      </c>
      <c r="N54" s="452" t="s">
        <v>985</v>
      </c>
    </row>
    <row r="55" spans="1:14" s="352" customFormat="1" ht="22.9" customHeight="1" x14ac:dyDescent="0.2">
      <c r="A55" s="557" t="s">
        <v>986</v>
      </c>
      <c r="B55" s="558" t="s">
        <v>258</v>
      </c>
      <c r="C55" s="348" t="s">
        <v>16</v>
      </c>
      <c r="D55" s="348" t="s">
        <v>16</v>
      </c>
      <c r="E55" s="348" t="s">
        <v>16</v>
      </c>
      <c r="F55" s="348" t="s">
        <v>16</v>
      </c>
      <c r="G55" s="348" t="s">
        <v>16</v>
      </c>
      <c r="H55" s="348">
        <v>3</v>
      </c>
      <c r="I55" s="348">
        <v>199</v>
      </c>
      <c r="J55" s="348">
        <v>7</v>
      </c>
      <c r="K55" s="348">
        <v>735</v>
      </c>
      <c r="L55" s="349">
        <f t="shared" si="22"/>
        <v>944</v>
      </c>
      <c r="M55" s="559" t="s">
        <v>1029</v>
      </c>
      <c r="N55" s="560" t="s">
        <v>986</v>
      </c>
    </row>
    <row r="56" spans="1:14" s="38" customFormat="1" ht="22.9" customHeight="1" x14ac:dyDescent="0.2">
      <c r="A56" s="451" t="s">
        <v>987</v>
      </c>
      <c r="B56" s="313" t="s">
        <v>259</v>
      </c>
      <c r="C56" s="434">
        <v>1</v>
      </c>
      <c r="D56" s="434" t="s">
        <v>16</v>
      </c>
      <c r="E56" s="434">
        <v>1</v>
      </c>
      <c r="F56" s="434" t="s">
        <v>16</v>
      </c>
      <c r="G56" s="434" t="s">
        <v>16</v>
      </c>
      <c r="H56" s="434">
        <v>232</v>
      </c>
      <c r="I56" s="434">
        <v>218</v>
      </c>
      <c r="J56" s="434">
        <v>589</v>
      </c>
      <c r="K56" s="434">
        <v>70</v>
      </c>
      <c r="L56" s="423">
        <f t="shared" si="22"/>
        <v>1111</v>
      </c>
      <c r="M56" s="315" t="s">
        <v>260</v>
      </c>
      <c r="N56" s="452" t="s">
        <v>987</v>
      </c>
    </row>
    <row r="57" spans="1:14" s="352" customFormat="1" ht="22.9" customHeight="1" x14ac:dyDescent="0.2">
      <c r="A57" s="557" t="s">
        <v>988</v>
      </c>
      <c r="B57" s="558" t="s">
        <v>261</v>
      </c>
      <c r="C57" s="348">
        <v>3</v>
      </c>
      <c r="D57" s="348" t="s">
        <v>16</v>
      </c>
      <c r="E57" s="348">
        <v>2</v>
      </c>
      <c r="F57" s="348" t="s">
        <v>16</v>
      </c>
      <c r="G57" s="348" t="s">
        <v>16</v>
      </c>
      <c r="H57" s="348">
        <v>1062</v>
      </c>
      <c r="I57" s="348">
        <v>183</v>
      </c>
      <c r="J57" s="348">
        <v>675</v>
      </c>
      <c r="K57" s="348">
        <v>222</v>
      </c>
      <c r="L57" s="349">
        <f t="shared" si="22"/>
        <v>2147</v>
      </c>
      <c r="M57" s="559" t="s">
        <v>262</v>
      </c>
      <c r="N57" s="560" t="s">
        <v>988</v>
      </c>
    </row>
    <row r="58" spans="1:14" s="38" customFormat="1" ht="22.9" customHeight="1" x14ac:dyDescent="0.2">
      <c r="A58" s="451">
        <v>68</v>
      </c>
      <c r="B58" s="313" t="s">
        <v>263</v>
      </c>
      <c r="C58" s="434" t="s">
        <v>16</v>
      </c>
      <c r="D58" s="434" t="s">
        <v>16</v>
      </c>
      <c r="E58" s="434" t="s">
        <v>16</v>
      </c>
      <c r="F58" s="434" t="s">
        <v>16</v>
      </c>
      <c r="G58" s="434" t="s">
        <v>16</v>
      </c>
      <c r="H58" s="434">
        <v>59</v>
      </c>
      <c r="I58" s="434">
        <v>30</v>
      </c>
      <c r="J58" s="434">
        <v>70</v>
      </c>
      <c r="K58" s="434">
        <v>22</v>
      </c>
      <c r="L58" s="423">
        <f t="shared" si="22"/>
        <v>181</v>
      </c>
      <c r="M58" s="315" t="s">
        <v>264</v>
      </c>
      <c r="N58" s="452">
        <v>68</v>
      </c>
    </row>
    <row r="59" spans="1:14" s="352" customFormat="1" ht="31.9" customHeight="1" x14ac:dyDescent="0.2">
      <c r="A59" s="557" t="s">
        <v>989</v>
      </c>
      <c r="B59" s="558" t="s">
        <v>265</v>
      </c>
      <c r="C59" s="348">
        <v>1</v>
      </c>
      <c r="D59" s="348" t="s">
        <v>16</v>
      </c>
      <c r="E59" s="348">
        <v>1</v>
      </c>
      <c r="F59" s="348" t="s">
        <v>16</v>
      </c>
      <c r="G59" s="348" t="s">
        <v>16</v>
      </c>
      <c r="H59" s="348">
        <v>183</v>
      </c>
      <c r="I59" s="348">
        <v>13</v>
      </c>
      <c r="J59" s="348">
        <v>259</v>
      </c>
      <c r="K59" s="348">
        <v>11</v>
      </c>
      <c r="L59" s="349">
        <f t="shared" si="22"/>
        <v>468</v>
      </c>
      <c r="M59" s="559" t="s">
        <v>266</v>
      </c>
      <c r="N59" s="560" t="s">
        <v>989</v>
      </c>
    </row>
    <row r="60" spans="1:14" s="38" customFormat="1" ht="31.9" customHeight="1" x14ac:dyDescent="0.2">
      <c r="A60" s="451" t="s">
        <v>990</v>
      </c>
      <c r="B60" s="313" t="s">
        <v>267</v>
      </c>
      <c r="C60" s="434">
        <v>3</v>
      </c>
      <c r="D60" s="434" t="s">
        <v>16</v>
      </c>
      <c r="E60" s="434">
        <v>1</v>
      </c>
      <c r="F60" s="434" t="s">
        <v>16</v>
      </c>
      <c r="G60" s="434" t="s">
        <v>16</v>
      </c>
      <c r="H60" s="434">
        <v>1053</v>
      </c>
      <c r="I60" s="434">
        <v>579</v>
      </c>
      <c r="J60" s="434">
        <v>272</v>
      </c>
      <c r="K60" s="434">
        <v>475</v>
      </c>
      <c r="L60" s="423">
        <f t="shared" si="22"/>
        <v>2383</v>
      </c>
      <c r="M60" s="315" t="s">
        <v>268</v>
      </c>
      <c r="N60" s="452" t="s">
        <v>990</v>
      </c>
    </row>
    <row r="61" spans="1:14" s="352" customFormat="1" ht="31.9" customHeight="1" x14ac:dyDescent="0.2">
      <c r="A61" s="557">
        <v>84</v>
      </c>
      <c r="B61" s="558" t="s">
        <v>269</v>
      </c>
      <c r="C61" s="348">
        <v>37</v>
      </c>
      <c r="D61" s="348" t="s">
        <v>16</v>
      </c>
      <c r="E61" s="348">
        <v>20</v>
      </c>
      <c r="F61" s="348" t="s">
        <v>16</v>
      </c>
      <c r="G61" s="348">
        <v>4</v>
      </c>
      <c r="H61" s="348">
        <v>6232</v>
      </c>
      <c r="I61" s="348">
        <v>2165</v>
      </c>
      <c r="J61" s="348">
        <v>7986</v>
      </c>
      <c r="K61" s="348">
        <v>583</v>
      </c>
      <c r="L61" s="349">
        <f t="shared" si="22"/>
        <v>17027</v>
      </c>
      <c r="M61" s="559" t="s">
        <v>892</v>
      </c>
      <c r="N61" s="560">
        <v>84</v>
      </c>
    </row>
    <row r="62" spans="1:14" s="51" customFormat="1" ht="22.9" customHeight="1" x14ac:dyDescent="0.2">
      <c r="A62" s="451">
        <v>85</v>
      </c>
      <c r="B62" s="313" t="s">
        <v>270</v>
      </c>
      <c r="C62" s="434">
        <v>103</v>
      </c>
      <c r="D62" s="434" t="s">
        <v>16</v>
      </c>
      <c r="E62" s="434">
        <v>18</v>
      </c>
      <c r="F62" s="434" t="s">
        <v>16</v>
      </c>
      <c r="G62" s="434" t="s">
        <v>16</v>
      </c>
      <c r="H62" s="434">
        <v>2917</v>
      </c>
      <c r="I62" s="434">
        <v>811</v>
      </c>
      <c r="J62" s="434">
        <v>7730</v>
      </c>
      <c r="K62" s="434">
        <v>413</v>
      </c>
      <c r="L62" s="423">
        <f t="shared" si="22"/>
        <v>11992</v>
      </c>
      <c r="M62" s="315" t="s">
        <v>271</v>
      </c>
      <c r="N62" s="452">
        <v>85</v>
      </c>
    </row>
    <row r="63" spans="1:14" s="352" customFormat="1" ht="22.9" customHeight="1" x14ac:dyDescent="0.2">
      <c r="A63" s="557" t="s">
        <v>991</v>
      </c>
      <c r="B63" s="558" t="s">
        <v>272</v>
      </c>
      <c r="C63" s="348">
        <v>88</v>
      </c>
      <c r="D63" s="348" t="s">
        <v>16</v>
      </c>
      <c r="E63" s="348">
        <v>6</v>
      </c>
      <c r="F63" s="348" t="s">
        <v>16</v>
      </c>
      <c r="G63" s="348">
        <v>39</v>
      </c>
      <c r="H63" s="348">
        <v>1799</v>
      </c>
      <c r="I63" s="348">
        <v>869</v>
      </c>
      <c r="J63" s="348">
        <v>1954</v>
      </c>
      <c r="K63" s="348">
        <v>190</v>
      </c>
      <c r="L63" s="349">
        <f t="shared" si="22"/>
        <v>4945</v>
      </c>
      <c r="M63" s="559" t="s">
        <v>1030</v>
      </c>
      <c r="N63" s="560" t="s">
        <v>991</v>
      </c>
    </row>
    <row r="64" spans="1:14" s="51" customFormat="1" ht="22.9" customHeight="1" x14ac:dyDescent="0.2">
      <c r="A64" s="451" t="s">
        <v>992</v>
      </c>
      <c r="B64" s="313" t="s">
        <v>273</v>
      </c>
      <c r="C64" s="434">
        <v>4</v>
      </c>
      <c r="D64" s="434" t="s">
        <v>16</v>
      </c>
      <c r="E64" s="434">
        <v>1</v>
      </c>
      <c r="F64" s="434">
        <v>1</v>
      </c>
      <c r="G64" s="434" t="s">
        <v>16</v>
      </c>
      <c r="H64" s="434">
        <v>165</v>
      </c>
      <c r="I64" s="434">
        <v>177</v>
      </c>
      <c r="J64" s="434">
        <v>345</v>
      </c>
      <c r="K64" s="434">
        <v>75</v>
      </c>
      <c r="L64" s="423">
        <f t="shared" si="22"/>
        <v>768</v>
      </c>
      <c r="M64" s="315" t="s">
        <v>274</v>
      </c>
      <c r="N64" s="452" t="s">
        <v>992</v>
      </c>
    </row>
    <row r="65" spans="1:14" s="352" customFormat="1" ht="22.9" customHeight="1" x14ac:dyDescent="0.2">
      <c r="A65" s="557" t="s">
        <v>993</v>
      </c>
      <c r="B65" s="558" t="s">
        <v>275</v>
      </c>
      <c r="C65" s="348">
        <v>1</v>
      </c>
      <c r="D65" s="348" t="s">
        <v>16</v>
      </c>
      <c r="E65" s="348" t="s">
        <v>16</v>
      </c>
      <c r="F65" s="348" t="s">
        <v>16</v>
      </c>
      <c r="G65" s="348" t="s">
        <v>16</v>
      </c>
      <c r="H65" s="348">
        <v>14</v>
      </c>
      <c r="I65" s="348">
        <v>27</v>
      </c>
      <c r="J65" s="348">
        <v>45</v>
      </c>
      <c r="K65" s="348">
        <v>4</v>
      </c>
      <c r="L65" s="349">
        <f t="shared" si="22"/>
        <v>91</v>
      </c>
      <c r="M65" s="559" t="s">
        <v>276</v>
      </c>
      <c r="N65" s="560" t="s">
        <v>993</v>
      </c>
    </row>
    <row r="66" spans="1:14" s="352" customFormat="1" ht="31.9" customHeight="1" x14ac:dyDescent="0.2">
      <c r="A66" s="453">
        <v>99</v>
      </c>
      <c r="B66" s="316" t="s">
        <v>277</v>
      </c>
      <c r="C66" s="440" t="s">
        <v>16</v>
      </c>
      <c r="D66" s="440" t="s">
        <v>16</v>
      </c>
      <c r="E66" s="440" t="s">
        <v>16</v>
      </c>
      <c r="F66" s="440" t="s">
        <v>16</v>
      </c>
      <c r="G66" s="440" t="s">
        <v>16</v>
      </c>
      <c r="H66" s="440">
        <v>5</v>
      </c>
      <c r="I66" s="440" t="s">
        <v>16</v>
      </c>
      <c r="J66" s="440">
        <v>6</v>
      </c>
      <c r="K66" s="440">
        <v>7</v>
      </c>
      <c r="L66" s="441">
        <f t="shared" si="22"/>
        <v>18</v>
      </c>
      <c r="M66" s="319" t="s">
        <v>1032</v>
      </c>
      <c r="N66" s="454">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6" max="13" man="1"/>
    <brk id="46" max="1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221F-098D-4964-837F-6E7D21DD669F}">
  <sheetPr>
    <tabColor theme="5" tint="-0.499984740745262"/>
    <pageSetUpPr fitToPage="1"/>
  </sheetPr>
  <dimension ref="A1:Q69"/>
  <sheetViews>
    <sheetView view="pageBreakPreview" zoomScale="60" zoomScaleNormal="100" workbookViewId="0">
      <selection activeCell="A90" sqref="A90"/>
    </sheetView>
  </sheetViews>
  <sheetFormatPr defaultColWidth="9.125" defaultRowHeight="12.75" x14ac:dyDescent="0.2"/>
  <cols>
    <col min="1" max="1" width="5.625" style="405" customWidth="1"/>
    <col min="2" max="2" width="30.75" style="17" customWidth="1"/>
    <col min="3" max="7" width="11.625" style="17" customWidth="1"/>
    <col min="8" max="8" width="9.375" style="17" customWidth="1"/>
    <col min="9" max="10" width="11.625" style="17" customWidth="1"/>
    <col min="11" max="11" width="9.375" style="17" customWidth="1"/>
    <col min="12" max="12" width="11.625" style="17" customWidth="1"/>
    <col min="13" max="13" width="30.75" style="17" customWidth="1"/>
    <col min="14" max="14" width="5.625" style="405" customWidth="1"/>
    <col min="15" max="16384" width="9.125" style="17"/>
  </cols>
  <sheetData>
    <row r="1" spans="1:17" s="7" customFormat="1" ht="21" customHeight="1" x14ac:dyDescent="0.25">
      <c r="A1" s="1645" t="s">
        <v>1080</v>
      </c>
      <c r="B1" s="1645"/>
      <c r="C1" s="1645"/>
      <c r="D1" s="1645"/>
      <c r="E1" s="1645"/>
      <c r="F1" s="1645"/>
      <c r="G1" s="1645"/>
      <c r="H1" s="1645"/>
      <c r="I1" s="1645"/>
      <c r="J1" s="1645"/>
      <c r="K1" s="1645"/>
      <c r="L1" s="1645"/>
      <c r="M1" s="1645"/>
      <c r="N1" s="1645"/>
    </row>
    <row r="2" spans="1:17" s="7" customFormat="1" ht="21" customHeight="1" x14ac:dyDescent="0.2">
      <c r="A2" s="1646" t="s">
        <v>929</v>
      </c>
      <c r="B2" s="1646"/>
      <c r="C2" s="1646"/>
      <c r="D2" s="1646"/>
      <c r="E2" s="1646"/>
      <c r="F2" s="1646"/>
      <c r="G2" s="1646"/>
      <c r="H2" s="1646"/>
      <c r="I2" s="1646"/>
      <c r="J2" s="1646"/>
      <c r="K2" s="1646"/>
      <c r="L2" s="1646"/>
      <c r="M2" s="1646"/>
      <c r="N2" s="1646"/>
      <c r="Q2" s="7" t="s">
        <v>907</v>
      </c>
    </row>
    <row r="3" spans="1:17" s="7" customFormat="1" ht="21" customHeight="1" x14ac:dyDescent="0.2">
      <c r="A3" s="1647" t="s">
        <v>1602</v>
      </c>
      <c r="B3" s="1647"/>
      <c r="C3" s="1647"/>
      <c r="D3" s="1647"/>
      <c r="E3" s="1647"/>
      <c r="F3" s="1647"/>
      <c r="G3" s="1647"/>
      <c r="H3" s="1647"/>
      <c r="I3" s="1647"/>
      <c r="J3" s="1647"/>
      <c r="K3" s="1647"/>
      <c r="L3" s="1647"/>
      <c r="M3" s="1647"/>
      <c r="N3" s="1647"/>
    </row>
    <row r="4" spans="1:17" s="12" customFormat="1" x14ac:dyDescent="0.2">
      <c r="A4" s="34" t="s">
        <v>895</v>
      </c>
      <c r="B4" s="34"/>
      <c r="C4" s="1648"/>
      <c r="D4" s="1648"/>
      <c r="E4" s="1648"/>
      <c r="F4" s="1648"/>
      <c r="G4" s="1648"/>
      <c r="H4" s="1648"/>
      <c r="I4" s="1648"/>
      <c r="J4" s="1648"/>
      <c r="K4" s="1648"/>
      <c r="L4" s="1648"/>
      <c r="M4" s="24"/>
      <c r="N4" s="409" t="s">
        <v>1846</v>
      </c>
    </row>
    <row r="5" spans="1:17" s="38" customFormat="1" ht="25.15" customHeight="1" x14ac:dyDescent="0.2">
      <c r="A5" s="1676" t="s">
        <v>980</v>
      </c>
      <c r="B5" s="1678" t="s">
        <v>1166</v>
      </c>
      <c r="C5" s="1651" t="s">
        <v>1137</v>
      </c>
      <c r="D5" s="1651"/>
      <c r="E5" s="1651"/>
      <c r="F5" s="1651"/>
      <c r="G5" s="1651"/>
      <c r="H5" s="1651"/>
      <c r="I5" s="1651"/>
      <c r="J5" s="1651"/>
      <c r="K5" s="1651"/>
      <c r="L5" s="1651"/>
      <c r="M5" s="1652" t="s">
        <v>1167</v>
      </c>
      <c r="N5" s="1682" t="s">
        <v>980</v>
      </c>
    </row>
    <row r="6" spans="1:17" s="9" customFormat="1" ht="118.15" customHeight="1" x14ac:dyDescent="0.2">
      <c r="A6" s="1677"/>
      <c r="B6" s="1679"/>
      <c r="C6" s="408" t="s">
        <v>1817</v>
      </c>
      <c r="D6" s="404" t="s">
        <v>802</v>
      </c>
      <c r="E6" s="404" t="s">
        <v>1035</v>
      </c>
      <c r="F6" s="404" t="s">
        <v>1036</v>
      </c>
      <c r="G6" s="404" t="s">
        <v>1037</v>
      </c>
      <c r="H6" s="404" t="s">
        <v>1922</v>
      </c>
      <c r="I6" s="404" t="s">
        <v>803</v>
      </c>
      <c r="J6" s="404" t="s">
        <v>804</v>
      </c>
      <c r="K6" s="450" t="s">
        <v>1038</v>
      </c>
      <c r="L6" s="417" t="s">
        <v>1810</v>
      </c>
      <c r="M6" s="1653"/>
      <c r="N6" s="1683"/>
    </row>
    <row r="7" spans="1:17" s="12" customFormat="1" ht="25.15" customHeight="1" x14ac:dyDescent="0.2">
      <c r="A7" s="573"/>
      <c r="B7" s="457" t="s">
        <v>1220</v>
      </c>
      <c r="C7" s="428">
        <f t="shared" ref="C7:J22" si="0">C28+C49</f>
        <v>391576</v>
      </c>
      <c r="D7" s="428">
        <f t="shared" si="0"/>
        <v>220737</v>
      </c>
      <c r="E7" s="428">
        <f t="shared" si="0"/>
        <v>595757</v>
      </c>
      <c r="F7" s="428">
        <f t="shared" si="0"/>
        <v>25093</v>
      </c>
      <c r="G7" s="428">
        <f t="shared" si="0"/>
        <v>165961</v>
      </c>
      <c r="H7" s="428">
        <f t="shared" si="0"/>
        <v>96509</v>
      </c>
      <c r="I7" s="428">
        <f t="shared" si="0"/>
        <v>166587</v>
      </c>
      <c r="J7" s="428">
        <f t="shared" si="0"/>
        <v>226647</v>
      </c>
      <c r="K7" s="428">
        <f>K28+K49</f>
        <v>45655</v>
      </c>
      <c r="L7" s="429">
        <f t="shared" ref="L7:L28" si="1">SUM(C7:K7)</f>
        <v>1934522</v>
      </c>
      <c r="M7" s="447" t="s">
        <v>883</v>
      </c>
      <c r="N7" s="574"/>
    </row>
    <row r="8" spans="1:17" s="12" customFormat="1" ht="22.9" customHeight="1" x14ac:dyDescent="0.2">
      <c r="A8" s="534" t="s">
        <v>970</v>
      </c>
      <c r="B8" s="535" t="s">
        <v>248</v>
      </c>
      <c r="C8" s="479">
        <f t="shared" si="0"/>
        <v>27</v>
      </c>
      <c r="D8" s="479">
        <f t="shared" si="0"/>
        <v>1810</v>
      </c>
      <c r="E8" s="479">
        <f t="shared" si="0"/>
        <v>1351</v>
      </c>
      <c r="F8" s="479">
        <f t="shared" si="0"/>
        <v>23171</v>
      </c>
      <c r="G8" s="479">
        <f t="shared" si="0"/>
        <v>737</v>
      </c>
      <c r="H8" s="479">
        <f t="shared" si="0"/>
        <v>193</v>
      </c>
      <c r="I8" s="479">
        <f t="shared" si="0"/>
        <v>270</v>
      </c>
      <c r="J8" s="479">
        <f t="shared" si="0"/>
        <v>539</v>
      </c>
      <c r="K8" s="479">
        <f t="shared" ref="K8:K27" si="2">K29+K50</f>
        <v>147</v>
      </c>
      <c r="L8" s="423">
        <f t="shared" si="1"/>
        <v>28245</v>
      </c>
      <c r="M8" s="536" t="s">
        <v>890</v>
      </c>
      <c r="N8" s="537" t="s">
        <v>970</v>
      </c>
    </row>
    <row r="9" spans="1:17" s="352" customFormat="1" ht="22.9" customHeight="1" x14ac:dyDescent="0.2">
      <c r="A9" s="547" t="s">
        <v>981</v>
      </c>
      <c r="B9" s="548" t="s">
        <v>891</v>
      </c>
      <c r="C9" s="478">
        <f t="shared" si="0"/>
        <v>3692</v>
      </c>
      <c r="D9" s="478">
        <f t="shared" si="0"/>
        <v>2332</v>
      </c>
      <c r="E9" s="478">
        <f t="shared" si="0"/>
        <v>5355</v>
      </c>
      <c r="F9" s="478">
        <f t="shared" si="0"/>
        <v>3</v>
      </c>
      <c r="G9" s="478">
        <f t="shared" si="0"/>
        <v>521</v>
      </c>
      <c r="H9" s="478">
        <f t="shared" si="0"/>
        <v>1169</v>
      </c>
      <c r="I9" s="478">
        <f t="shared" si="0"/>
        <v>5292</v>
      </c>
      <c r="J9" s="478">
        <f t="shared" si="0"/>
        <v>8258</v>
      </c>
      <c r="K9" s="478">
        <f t="shared" si="2"/>
        <v>880</v>
      </c>
      <c r="L9" s="349">
        <f t="shared" si="1"/>
        <v>27502</v>
      </c>
      <c r="M9" s="549" t="s">
        <v>249</v>
      </c>
      <c r="N9" s="550" t="s">
        <v>981</v>
      </c>
    </row>
    <row r="10" spans="1:17" s="38" customFormat="1" ht="22.9" customHeight="1" x14ac:dyDescent="0.2">
      <c r="A10" s="534" t="s">
        <v>982</v>
      </c>
      <c r="B10" s="535" t="s">
        <v>250</v>
      </c>
      <c r="C10" s="479">
        <f t="shared" si="0"/>
        <v>22291</v>
      </c>
      <c r="D10" s="479">
        <f t="shared" si="0"/>
        <v>11559</v>
      </c>
      <c r="E10" s="479">
        <f t="shared" si="0"/>
        <v>37783</v>
      </c>
      <c r="F10" s="479">
        <f t="shared" si="0"/>
        <v>22</v>
      </c>
      <c r="G10" s="479">
        <f t="shared" si="0"/>
        <v>3835</v>
      </c>
      <c r="H10" s="479">
        <f t="shared" si="0"/>
        <v>6585</v>
      </c>
      <c r="I10" s="479">
        <f t="shared" si="0"/>
        <v>11207</v>
      </c>
      <c r="J10" s="479">
        <f t="shared" si="0"/>
        <v>6296</v>
      </c>
      <c r="K10" s="479">
        <f t="shared" si="2"/>
        <v>2050</v>
      </c>
      <c r="L10" s="423">
        <f t="shared" si="1"/>
        <v>101628</v>
      </c>
      <c r="M10" s="536" t="s">
        <v>251</v>
      </c>
      <c r="N10" s="537" t="s">
        <v>982</v>
      </c>
    </row>
    <row r="11" spans="1:17" s="352" customFormat="1" ht="31.9" customHeight="1" x14ac:dyDescent="0.2">
      <c r="A11" s="547" t="s">
        <v>1163</v>
      </c>
      <c r="B11" s="548" t="s">
        <v>1165</v>
      </c>
      <c r="C11" s="478">
        <f t="shared" si="0"/>
        <v>1399</v>
      </c>
      <c r="D11" s="478">
        <f t="shared" si="0"/>
        <v>708</v>
      </c>
      <c r="E11" s="478">
        <f t="shared" si="0"/>
        <v>1656</v>
      </c>
      <c r="F11" s="478">
        <f t="shared" si="0"/>
        <v>0</v>
      </c>
      <c r="G11" s="478">
        <f t="shared" si="0"/>
        <v>114</v>
      </c>
      <c r="H11" s="478">
        <f t="shared" si="0"/>
        <v>386</v>
      </c>
      <c r="I11" s="478">
        <f t="shared" si="0"/>
        <v>3770</v>
      </c>
      <c r="J11" s="478">
        <f t="shared" si="0"/>
        <v>1716</v>
      </c>
      <c r="K11" s="478">
        <f t="shared" si="2"/>
        <v>268</v>
      </c>
      <c r="L11" s="349">
        <f t="shared" si="1"/>
        <v>10017</v>
      </c>
      <c r="M11" s="549" t="s">
        <v>1164</v>
      </c>
      <c r="N11" s="550" t="s">
        <v>1163</v>
      </c>
    </row>
    <row r="12" spans="1:17" s="38" customFormat="1" ht="22.9" customHeight="1" x14ac:dyDescent="0.2">
      <c r="A12" s="534" t="s">
        <v>983</v>
      </c>
      <c r="B12" s="535" t="s">
        <v>254</v>
      </c>
      <c r="C12" s="479">
        <f t="shared" si="0"/>
        <v>45408</v>
      </c>
      <c r="D12" s="479">
        <f t="shared" si="0"/>
        <v>47275</v>
      </c>
      <c r="E12" s="479">
        <f t="shared" si="0"/>
        <v>456198</v>
      </c>
      <c r="F12" s="479">
        <f t="shared" si="0"/>
        <v>153</v>
      </c>
      <c r="G12" s="479">
        <f t="shared" si="0"/>
        <v>3742</v>
      </c>
      <c r="H12" s="479">
        <f t="shared" si="0"/>
        <v>16139</v>
      </c>
      <c r="I12" s="479">
        <f t="shared" si="0"/>
        <v>39973</v>
      </c>
      <c r="J12" s="479">
        <f t="shared" si="0"/>
        <v>41286</v>
      </c>
      <c r="K12" s="479">
        <f t="shared" si="2"/>
        <v>10424</v>
      </c>
      <c r="L12" s="423">
        <f t="shared" si="1"/>
        <v>660598</v>
      </c>
      <c r="M12" s="536" t="s">
        <v>255</v>
      </c>
      <c r="N12" s="537" t="s">
        <v>983</v>
      </c>
    </row>
    <row r="13" spans="1:17" s="352" customFormat="1" ht="31.9" customHeight="1" x14ac:dyDescent="0.2">
      <c r="A13" s="547" t="s">
        <v>984</v>
      </c>
      <c r="B13" s="548" t="s">
        <v>1118</v>
      </c>
      <c r="C13" s="478">
        <f t="shared" si="0"/>
        <v>37670</v>
      </c>
      <c r="D13" s="478">
        <f t="shared" si="0"/>
        <v>33523</v>
      </c>
      <c r="E13" s="478">
        <f t="shared" si="0"/>
        <v>42605</v>
      </c>
      <c r="F13" s="478">
        <f t="shared" si="0"/>
        <v>266</v>
      </c>
      <c r="G13" s="478">
        <f t="shared" si="0"/>
        <v>46110</v>
      </c>
      <c r="H13" s="478">
        <f t="shared" si="0"/>
        <v>19204</v>
      </c>
      <c r="I13" s="478">
        <f t="shared" si="0"/>
        <v>28924</v>
      </c>
      <c r="J13" s="478">
        <f t="shared" si="0"/>
        <v>22358</v>
      </c>
      <c r="K13" s="478">
        <f t="shared" si="2"/>
        <v>11202</v>
      </c>
      <c r="L13" s="349">
        <f t="shared" si="1"/>
        <v>241862</v>
      </c>
      <c r="M13" s="549" t="s">
        <v>1117</v>
      </c>
      <c r="N13" s="550" t="s">
        <v>984</v>
      </c>
    </row>
    <row r="14" spans="1:17" s="51" customFormat="1" ht="22.9" customHeight="1" x14ac:dyDescent="0.2">
      <c r="A14" s="534" t="s">
        <v>985</v>
      </c>
      <c r="B14" s="535" t="s">
        <v>256</v>
      </c>
      <c r="C14" s="479">
        <f t="shared" si="0"/>
        <v>12415</v>
      </c>
      <c r="D14" s="479">
        <f t="shared" si="0"/>
        <v>62552</v>
      </c>
      <c r="E14" s="479">
        <f t="shared" si="0"/>
        <v>9882</v>
      </c>
      <c r="F14" s="479">
        <f t="shared" si="0"/>
        <v>8</v>
      </c>
      <c r="G14" s="479">
        <f t="shared" si="0"/>
        <v>15811</v>
      </c>
      <c r="H14" s="479">
        <f t="shared" si="0"/>
        <v>8166</v>
      </c>
      <c r="I14" s="479">
        <f t="shared" si="0"/>
        <v>14576</v>
      </c>
      <c r="J14" s="479">
        <f t="shared" si="0"/>
        <v>10501</v>
      </c>
      <c r="K14" s="479">
        <f t="shared" si="2"/>
        <v>2836</v>
      </c>
      <c r="L14" s="423">
        <f t="shared" si="1"/>
        <v>136747</v>
      </c>
      <c r="M14" s="536" t="s">
        <v>257</v>
      </c>
      <c r="N14" s="537" t="s">
        <v>985</v>
      </c>
    </row>
    <row r="15" spans="1:17" s="352" customFormat="1" ht="22.9" customHeight="1" x14ac:dyDescent="0.2">
      <c r="A15" s="547" t="s">
        <v>986</v>
      </c>
      <c r="B15" s="548" t="s">
        <v>258</v>
      </c>
      <c r="C15" s="478">
        <f t="shared" si="0"/>
        <v>15092</v>
      </c>
      <c r="D15" s="478">
        <f t="shared" si="0"/>
        <v>5262</v>
      </c>
      <c r="E15" s="478">
        <f t="shared" si="0"/>
        <v>3909</v>
      </c>
      <c r="F15" s="478">
        <f t="shared" si="0"/>
        <v>51</v>
      </c>
      <c r="G15" s="478">
        <f t="shared" si="0"/>
        <v>35906</v>
      </c>
      <c r="H15" s="478">
        <f t="shared" si="0"/>
        <v>6173</v>
      </c>
      <c r="I15" s="478">
        <f t="shared" si="0"/>
        <v>4595</v>
      </c>
      <c r="J15" s="478">
        <f t="shared" si="0"/>
        <v>2447</v>
      </c>
      <c r="K15" s="478">
        <f t="shared" si="2"/>
        <v>2254</v>
      </c>
      <c r="L15" s="349">
        <f t="shared" si="1"/>
        <v>75689</v>
      </c>
      <c r="M15" s="549" t="s">
        <v>1029</v>
      </c>
      <c r="N15" s="550" t="s">
        <v>986</v>
      </c>
    </row>
    <row r="16" spans="1:17" s="38" customFormat="1" ht="22.9" customHeight="1" x14ac:dyDescent="0.2">
      <c r="A16" s="534" t="s">
        <v>987</v>
      </c>
      <c r="B16" s="535" t="s">
        <v>259</v>
      </c>
      <c r="C16" s="479">
        <f t="shared" si="0"/>
        <v>1462</v>
      </c>
      <c r="D16" s="479">
        <f t="shared" si="0"/>
        <v>681</v>
      </c>
      <c r="E16" s="479">
        <f t="shared" si="0"/>
        <v>1923</v>
      </c>
      <c r="F16" s="479">
        <f t="shared" si="0"/>
        <v>0</v>
      </c>
      <c r="G16" s="479">
        <f t="shared" si="0"/>
        <v>614</v>
      </c>
      <c r="H16" s="479">
        <f t="shared" si="0"/>
        <v>1521</v>
      </c>
      <c r="I16" s="479">
        <f t="shared" si="0"/>
        <v>4624</v>
      </c>
      <c r="J16" s="479">
        <f t="shared" si="0"/>
        <v>8055</v>
      </c>
      <c r="K16" s="479">
        <f t="shared" si="2"/>
        <v>1819</v>
      </c>
      <c r="L16" s="423">
        <f t="shared" si="1"/>
        <v>20699</v>
      </c>
      <c r="M16" s="536" t="s">
        <v>260</v>
      </c>
      <c r="N16" s="537" t="s">
        <v>987</v>
      </c>
    </row>
    <row r="17" spans="1:14" s="352" customFormat="1" ht="22.9" customHeight="1" x14ac:dyDescent="0.2">
      <c r="A17" s="547" t="s">
        <v>988</v>
      </c>
      <c r="B17" s="548" t="s">
        <v>261</v>
      </c>
      <c r="C17" s="478">
        <f t="shared" si="0"/>
        <v>1062</v>
      </c>
      <c r="D17" s="478">
        <f t="shared" si="0"/>
        <v>509</v>
      </c>
      <c r="E17" s="478">
        <f t="shared" si="0"/>
        <v>638</v>
      </c>
      <c r="F17" s="478">
        <f t="shared" si="0"/>
        <v>24</v>
      </c>
      <c r="G17" s="478">
        <f t="shared" si="0"/>
        <v>517</v>
      </c>
      <c r="H17" s="478">
        <f t="shared" si="0"/>
        <v>3539</v>
      </c>
      <c r="I17" s="478">
        <f t="shared" si="0"/>
        <v>1842</v>
      </c>
      <c r="J17" s="478">
        <f t="shared" si="0"/>
        <v>5830</v>
      </c>
      <c r="K17" s="478">
        <f t="shared" si="2"/>
        <v>2450</v>
      </c>
      <c r="L17" s="349">
        <f t="shared" si="1"/>
        <v>16411</v>
      </c>
      <c r="M17" s="549" t="s">
        <v>262</v>
      </c>
      <c r="N17" s="550" t="s">
        <v>988</v>
      </c>
    </row>
    <row r="18" spans="1:14" s="38" customFormat="1" ht="22.9" customHeight="1" x14ac:dyDescent="0.2">
      <c r="A18" s="534">
        <v>68</v>
      </c>
      <c r="B18" s="535" t="s">
        <v>263</v>
      </c>
      <c r="C18" s="479">
        <f t="shared" si="0"/>
        <v>5537</v>
      </c>
      <c r="D18" s="479">
        <f t="shared" si="0"/>
        <v>1148</v>
      </c>
      <c r="E18" s="479">
        <f t="shared" si="0"/>
        <v>3585</v>
      </c>
      <c r="F18" s="479">
        <f t="shared" si="0"/>
        <v>40</v>
      </c>
      <c r="G18" s="479">
        <f t="shared" si="0"/>
        <v>719</v>
      </c>
      <c r="H18" s="479">
        <f t="shared" si="0"/>
        <v>1407</v>
      </c>
      <c r="I18" s="479">
        <f t="shared" si="0"/>
        <v>2498</v>
      </c>
      <c r="J18" s="479">
        <f t="shared" si="0"/>
        <v>2310</v>
      </c>
      <c r="K18" s="479">
        <f t="shared" si="2"/>
        <v>889</v>
      </c>
      <c r="L18" s="423">
        <f t="shared" si="1"/>
        <v>18133</v>
      </c>
      <c r="M18" s="536" t="s">
        <v>264</v>
      </c>
      <c r="N18" s="537">
        <v>68</v>
      </c>
    </row>
    <row r="19" spans="1:14" s="352" customFormat="1" ht="31.9" customHeight="1" x14ac:dyDescent="0.2">
      <c r="A19" s="547" t="s">
        <v>989</v>
      </c>
      <c r="B19" s="548" t="s">
        <v>265</v>
      </c>
      <c r="C19" s="478">
        <f t="shared" si="0"/>
        <v>8118</v>
      </c>
      <c r="D19" s="478">
        <f t="shared" si="0"/>
        <v>2475</v>
      </c>
      <c r="E19" s="478">
        <f t="shared" si="0"/>
        <v>9758</v>
      </c>
      <c r="F19" s="478">
        <f t="shared" si="0"/>
        <v>13</v>
      </c>
      <c r="G19" s="478">
        <f t="shared" si="0"/>
        <v>1323</v>
      </c>
      <c r="H19" s="478">
        <f t="shared" si="0"/>
        <v>2752</v>
      </c>
      <c r="I19" s="478">
        <f t="shared" si="0"/>
        <v>5299</v>
      </c>
      <c r="J19" s="478">
        <f t="shared" si="0"/>
        <v>16798</v>
      </c>
      <c r="K19" s="478">
        <f t="shared" si="2"/>
        <v>2066</v>
      </c>
      <c r="L19" s="349">
        <f t="shared" si="1"/>
        <v>48602</v>
      </c>
      <c r="M19" s="549" t="s">
        <v>266</v>
      </c>
      <c r="N19" s="550" t="s">
        <v>989</v>
      </c>
    </row>
    <row r="20" spans="1:14" s="38" customFormat="1" ht="31.9" customHeight="1" x14ac:dyDescent="0.2">
      <c r="A20" s="534" t="s">
        <v>990</v>
      </c>
      <c r="B20" s="535" t="s">
        <v>267</v>
      </c>
      <c r="C20" s="479">
        <f t="shared" si="0"/>
        <v>98818</v>
      </c>
      <c r="D20" s="479">
        <f t="shared" si="0"/>
        <v>13353</v>
      </c>
      <c r="E20" s="479">
        <f t="shared" si="0"/>
        <v>16633</v>
      </c>
      <c r="F20" s="479">
        <f t="shared" si="0"/>
        <v>472</v>
      </c>
      <c r="G20" s="479">
        <f t="shared" si="0"/>
        <v>12466</v>
      </c>
      <c r="H20" s="479">
        <f t="shared" si="0"/>
        <v>12330</v>
      </c>
      <c r="I20" s="479">
        <f t="shared" si="0"/>
        <v>13141</v>
      </c>
      <c r="J20" s="479">
        <f t="shared" si="0"/>
        <v>13842</v>
      </c>
      <c r="K20" s="479">
        <f t="shared" si="2"/>
        <v>4554</v>
      </c>
      <c r="L20" s="423">
        <f t="shared" si="1"/>
        <v>185609</v>
      </c>
      <c r="M20" s="536" t="s">
        <v>268</v>
      </c>
      <c r="N20" s="537" t="s">
        <v>990</v>
      </c>
    </row>
    <row r="21" spans="1:14" s="352" customFormat="1" ht="31.9" customHeight="1" x14ac:dyDescent="0.2">
      <c r="A21" s="547">
        <v>84</v>
      </c>
      <c r="B21" s="548" t="s">
        <v>269</v>
      </c>
      <c r="C21" s="478">
        <f t="shared" si="0"/>
        <v>6638</v>
      </c>
      <c r="D21" s="478">
        <f t="shared" si="0"/>
        <v>2390</v>
      </c>
      <c r="E21" s="478">
        <f t="shared" si="0"/>
        <v>1882</v>
      </c>
      <c r="F21" s="478">
        <f t="shared" si="0"/>
        <v>193</v>
      </c>
      <c r="G21" s="478">
        <f t="shared" si="0"/>
        <v>18152</v>
      </c>
      <c r="H21" s="478">
        <f t="shared" si="0"/>
        <v>3472</v>
      </c>
      <c r="I21" s="478">
        <f t="shared" si="0"/>
        <v>3792</v>
      </c>
      <c r="J21" s="478">
        <f t="shared" si="0"/>
        <v>12478</v>
      </c>
      <c r="K21" s="478">
        <f t="shared" si="2"/>
        <v>468</v>
      </c>
      <c r="L21" s="349">
        <f t="shared" si="1"/>
        <v>49465</v>
      </c>
      <c r="M21" s="549" t="s">
        <v>1119</v>
      </c>
      <c r="N21" s="550">
        <v>84</v>
      </c>
    </row>
    <row r="22" spans="1:14" s="51" customFormat="1" ht="22.9" customHeight="1" x14ac:dyDescent="0.2">
      <c r="A22" s="534">
        <v>85</v>
      </c>
      <c r="B22" s="535" t="s">
        <v>270</v>
      </c>
      <c r="C22" s="479">
        <f t="shared" si="0"/>
        <v>2043</v>
      </c>
      <c r="D22" s="479">
        <f t="shared" si="0"/>
        <v>1361</v>
      </c>
      <c r="E22" s="479">
        <f t="shared" si="0"/>
        <v>369</v>
      </c>
      <c r="F22" s="479">
        <f t="shared" si="0"/>
        <v>113</v>
      </c>
      <c r="G22" s="479">
        <f t="shared" si="0"/>
        <v>2173</v>
      </c>
      <c r="H22" s="479">
        <f t="shared" si="0"/>
        <v>2381</v>
      </c>
      <c r="I22" s="479">
        <f t="shared" si="0"/>
        <v>2887</v>
      </c>
      <c r="J22" s="479">
        <f t="shared" si="0"/>
        <v>31167</v>
      </c>
      <c r="K22" s="479">
        <f t="shared" si="2"/>
        <v>1318</v>
      </c>
      <c r="L22" s="423">
        <f t="shared" si="1"/>
        <v>43812</v>
      </c>
      <c r="M22" s="536" t="s">
        <v>271</v>
      </c>
      <c r="N22" s="537">
        <v>85</v>
      </c>
    </row>
    <row r="23" spans="1:14" s="352" customFormat="1" ht="22.9" customHeight="1" x14ac:dyDescent="0.2">
      <c r="A23" s="547" t="s">
        <v>991</v>
      </c>
      <c r="B23" s="548" t="s">
        <v>272</v>
      </c>
      <c r="C23" s="478">
        <f t="shared" ref="C23:J27" si="3">C44+C65</f>
        <v>1547</v>
      </c>
      <c r="D23" s="478">
        <f t="shared" si="3"/>
        <v>762</v>
      </c>
      <c r="E23" s="478">
        <f t="shared" si="3"/>
        <v>756</v>
      </c>
      <c r="F23" s="478">
        <f t="shared" si="3"/>
        <v>5</v>
      </c>
      <c r="G23" s="478">
        <f t="shared" si="3"/>
        <v>3291</v>
      </c>
      <c r="H23" s="478">
        <f t="shared" si="3"/>
        <v>3064</v>
      </c>
      <c r="I23" s="478">
        <f t="shared" si="3"/>
        <v>19422</v>
      </c>
      <c r="J23" s="478">
        <f t="shared" si="3"/>
        <v>35857</v>
      </c>
      <c r="K23" s="478">
        <f t="shared" si="2"/>
        <v>1109</v>
      </c>
      <c r="L23" s="349">
        <f t="shared" si="1"/>
        <v>65813</v>
      </c>
      <c r="M23" s="549" t="s">
        <v>1030</v>
      </c>
      <c r="N23" s="550" t="s">
        <v>991</v>
      </c>
    </row>
    <row r="24" spans="1:14" s="51" customFormat="1" ht="22.9" customHeight="1" x14ac:dyDescent="0.2">
      <c r="A24" s="534" t="s">
        <v>992</v>
      </c>
      <c r="B24" s="535" t="s">
        <v>273</v>
      </c>
      <c r="C24" s="479">
        <f t="shared" si="3"/>
        <v>1592</v>
      </c>
      <c r="D24" s="479">
        <f t="shared" si="3"/>
        <v>513</v>
      </c>
      <c r="E24" s="479">
        <f t="shared" si="3"/>
        <v>403</v>
      </c>
      <c r="F24" s="479">
        <f t="shared" si="3"/>
        <v>327</v>
      </c>
      <c r="G24" s="479">
        <f t="shared" si="3"/>
        <v>759</v>
      </c>
      <c r="H24" s="479">
        <f t="shared" si="3"/>
        <v>1349</v>
      </c>
      <c r="I24" s="479">
        <f t="shared" si="3"/>
        <v>2528</v>
      </c>
      <c r="J24" s="479">
        <f t="shared" si="3"/>
        <v>2755</v>
      </c>
      <c r="K24" s="479">
        <f t="shared" si="2"/>
        <v>462</v>
      </c>
      <c r="L24" s="423">
        <f t="shared" si="1"/>
        <v>10688</v>
      </c>
      <c r="M24" s="536" t="s">
        <v>274</v>
      </c>
      <c r="N24" s="537" t="s">
        <v>992</v>
      </c>
    </row>
    <row r="25" spans="1:14" s="352" customFormat="1" ht="22.9" customHeight="1" x14ac:dyDescent="0.2">
      <c r="A25" s="547" t="s">
        <v>993</v>
      </c>
      <c r="B25" s="548" t="s">
        <v>275</v>
      </c>
      <c r="C25" s="478">
        <f t="shared" si="3"/>
        <v>3235</v>
      </c>
      <c r="D25" s="478">
        <f t="shared" si="3"/>
        <v>745</v>
      </c>
      <c r="E25" s="478">
        <f t="shared" si="3"/>
        <v>488</v>
      </c>
      <c r="F25" s="478">
        <f t="shared" si="3"/>
        <v>2</v>
      </c>
      <c r="G25" s="478">
        <f t="shared" si="3"/>
        <v>9167</v>
      </c>
      <c r="H25" s="478">
        <f t="shared" si="3"/>
        <v>762</v>
      </c>
      <c r="I25" s="478">
        <f t="shared" si="3"/>
        <v>1180</v>
      </c>
      <c r="J25" s="478">
        <f t="shared" si="3"/>
        <v>2592</v>
      </c>
      <c r="K25" s="478">
        <f t="shared" si="2"/>
        <v>285</v>
      </c>
      <c r="L25" s="349">
        <f t="shared" si="1"/>
        <v>18456</v>
      </c>
      <c r="M25" s="549" t="s">
        <v>276</v>
      </c>
      <c r="N25" s="550" t="s">
        <v>993</v>
      </c>
    </row>
    <row r="26" spans="1:14" s="38" customFormat="1" ht="31.9" customHeight="1" x14ac:dyDescent="0.2">
      <c r="A26" s="534" t="s">
        <v>994</v>
      </c>
      <c r="B26" s="535" t="s">
        <v>1529</v>
      </c>
      <c r="C26" s="479">
        <f t="shared" si="3"/>
        <v>123435</v>
      </c>
      <c r="D26" s="479">
        <f t="shared" si="3"/>
        <v>31708</v>
      </c>
      <c r="E26" s="479">
        <f t="shared" si="3"/>
        <v>533</v>
      </c>
      <c r="F26" s="479">
        <f t="shared" si="3"/>
        <v>223</v>
      </c>
      <c r="G26" s="479">
        <f t="shared" si="3"/>
        <v>9954</v>
      </c>
      <c r="H26" s="479">
        <f t="shared" si="3"/>
        <v>608</v>
      </c>
      <c r="I26" s="479">
        <f t="shared" si="3"/>
        <v>289</v>
      </c>
      <c r="J26" s="479">
        <f t="shared" si="3"/>
        <v>490</v>
      </c>
      <c r="K26" s="479">
        <f t="shared" si="2"/>
        <v>0</v>
      </c>
      <c r="L26" s="423">
        <f t="shared" si="1"/>
        <v>167240</v>
      </c>
      <c r="M26" s="536" t="s">
        <v>1031</v>
      </c>
      <c r="N26" s="537" t="s">
        <v>994</v>
      </c>
    </row>
    <row r="27" spans="1:14" s="352" customFormat="1" ht="31.9" customHeight="1" x14ac:dyDescent="0.2">
      <c r="A27" s="547">
        <v>99</v>
      </c>
      <c r="B27" s="548" t="s">
        <v>277</v>
      </c>
      <c r="C27" s="478">
        <f t="shared" si="3"/>
        <v>95</v>
      </c>
      <c r="D27" s="478">
        <f t="shared" si="3"/>
        <v>71</v>
      </c>
      <c r="E27" s="478">
        <f t="shared" si="3"/>
        <v>50</v>
      </c>
      <c r="F27" s="478">
        <f t="shared" si="3"/>
        <v>7</v>
      </c>
      <c r="G27" s="478">
        <f t="shared" si="3"/>
        <v>50</v>
      </c>
      <c r="H27" s="478">
        <f t="shared" si="3"/>
        <v>5309</v>
      </c>
      <c r="I27" s="478">
        <f t="shared" si="3"/>
        <v>478</v>
      </c>
      <c r="J27" s="478">
        <f t="shared" si="3"/>
        <v>1072</v>
      </c>
      <c r="K27" s="478">
        <f t="shared" si="2"/>
        <v>174</v>
      </c>
      <c r="L27" s="349">
        <f t="shared" si="1"/>
        <v>7306</v>
      </c>
      <c r="M27" s="549" t="s">
        <v>1032</v>
      </c>
      <c r="N27" s="550">
        <v>99</v>
      </c>
    </row>
    <row r="28" spans="1:14" s="12" customFormat="1" ht="25.15" customHeight="1" x14ac:dyDescent="0.2">
      <c r="A28" s="573"/>
      <c r="B28" s="457" t="s">
        <v>706</v>
      </c>
      <c r="C28" s="428">
        <f t="shared" ref="C28:J28" si="4">SUM(C29:C48)</f>
        <v>273367</v>
      </c>
      <c r="D28" s="428">
        <f t="shared" si="4"/>
        <v>219818</v>
      </c>
      <c r="E28" s="428">
        <f t="shared" si="4"/>
        <v>591863</v>
      </c>
      <c r="F28" s="428">
        <f t="shared" si="4"/>
        <v>24975</v>
      </c>
      <c r="G28" s="428">
        <f t="shared" si="4"/>
        <v>122225</v>
      </c>
      <c r="H28" s="428">
        <f t="shared" si="4"/>
        <v>73324</v>
      </c>
      <c r="I28" s="428">
        <f t="shared" si="4"/>
        <v>142715</v>
      </c>
      <c r="J28" s="428">
        <f t="shared" si="4"/>
        <v>157112</v>
      </c>
      <c r="K28" s="428">
        <f>SUM(K29:K48)</f>
        <v>40235</v>
      </c>
      <c r="L28" s="429">
        <f t="shared" si="1"/>
        <v>1645634</v>
      </c>
      <c r="M28" s="447" t="s">
        <v>13</v>
      </c>
      <c r="N28" s="574"/>
    </row>
    <row r="29" spans="1:14" s="12" customFormat="1" ht="22.9" customHeight="1" x14ac:dyDescent="0.2">
      <c r="A29" s="451" t="s">
        <v>970</v>
      </c>
      <c r="B29" s="313" t="s">
        <v>248</v>
      </c>
      <c r="C29" s="434">
        <v>27</v>
      </c>
      <c r="D29" s="434">
        <v>1803</v>
      </c>
      <c r="E29" s="434">
        <v>1351</v>
      </c>
      <c r="F29" s="434">
        <v>23065</v>
      </c>
      <c r="G29" s="434">
        <v>728</v>
      </c>
      <c r="H29" s="434">
        <v>180</v>
      </c>
      <c r="I29" s="434">
        <v>255</v>
      </c>
      <c r="J29" s="434">
        <v>478</v>
      </c>
      <c r="K29" s="434">
        <v>143</v>
      </c>
      <c r="L29" s="423">
        <f>SUM(C29:K29)</f>
        <v>28030</v>
      </c>
      <c r="M29" s="315" t="s">
        <v>890</v>
      </c>
      <c r="N29" s="452" t="s">
        <v>970</v>
      </c>
    </row>
    <row r="30" spans="1:14" s="352" customFormat="1" ht="22.9" customHeight="1" x14ac:dyDescent="0.2">
      <c r="A30" s="557" t="s">
        <v>981</v>
      </c>
      <c r="B30" s="558" t="s">
        <v>891</v>
      </c>
      <c r="C30" s="348">
        <v>3617</v>
      </c>
      <c r="D30" s="348">
        <v>2322</v>
      </c>
      <c r="E30" s="348">
        <v>5315</v>
      </c>
      <c r="F30" s="348">
        <v>3</v>
      </c>
      <c r="G30" s="348">
        <v>502</v>
      </c>
      <c r="H30" s="348">
        <v>863</v>
      </c>
      <c r="I30" s="348">
        <v>5038</v>
      </c>
      <c r="J30" s="348">
        <v>7347</v>
      </c>
      <c r="K30" s="348">
        <v>798</v>
      </c>
      <c r="L30" s="349">
        <f t="shared" ref="L30:L69" si="5">SUM(C30:K30)</f>
        <v>25805</v>
      </c>
      <c r="M30" s="559" t="s">
        <v>249</v>
      </c>
      <c r="N30" s="560" t="s">
        <v>981</v>
      </c>
    </row>
    <row r="31" spans="1:14" s="38" customFormat="1" ht="22.9" customHeight="1" x14ac:dyDescent="0.2">
      <c r="A31" s="451" t="s">
        <v>982</v>
      </c>
      <c r="B31" s="313" t="s">
        <v>250</v>
      </c>
      <c r="C31" s="434">
        <v>22043</v>
      </c>
      <c r="D31" s="434">
        <v>11552</v>
      </c>
      <c r="E31" s="434">
        <v>36654</v>
      </c>
      <c r="F31" s="434">
        <v>22</v>
      </c>
      <c r="G31" s="434">
        <v>3483</v>
      </c>
      <c r="H31" s="434">
        <v>5893</v>
      </c>
      <c r="I31" s="434">
        <v>10740</v>
      </c>
      <c r="J31" s="434">
        <v>5763</v>
      </c>
      <c r="K31" s="434">
        <v>1966</v>
      </c>
      <c r="L31" s="423">
        <f t="shared" si="5"/>
        <v>98116</v>
      </c>
      <c r="M31" s="315" t="s">
        <v>251</v>
      </c>
      <c r="N31" s="452" t="s">
        <v>982</v>
      </c>
    </row>
    <row r="32" spans="1:14" s="352" customFormat="1" ht="31.9" customHeight="1" x14ac:dyDescent="0.2">
      <c r="A32" s="557" t="s">
        <v>1163</v>
      </c>
      <c r="B32" s="558" t="s">
        <v>1165</v>
      </c>
      <c r="C32" s="348">
        <v>1392</v>
      </c>
      <c r="D32" s="348">
        <v>705</v>
      </c>
      <c r="E32" s="348">
        <v>1648</v>
      </c>
      <c r="F32" s="348">
        <v>0</v>
      </c>
      <c r="G32" s="348">
        <v>104</v>
      </c>
      <c r="H32" s="348">
        <v>307</v>
      </c>
      <c r="I32" s="348">
        <v>3611</v>
      </c>
      <c r="J32" s="348">
        <v>1593</v>
      </c>
      <c r="K32" s="348">
        <v>226</v>
      </c>
      <c r="L32" s="349">
        <f t="shared" si="5"/>
        <v>9586</v>
      </c>
      <c r="M32" s="559" t="s">
        <v>1164</v>
      </c>
      <c r="N32" s="560" t="s">
        <v>1163</v>
      </c>
    </row>
    <row r="33" spans="1:14" s="38" customFormat="1" ht="22.9" customHeight="1" x14ac:dyDescent="0.2">
      <c r="A33" s="451" t="s">
        <v>983</v>
      </c>
      <c r="B33" s="313" t="s">
        <v>254</v>
      </c>
      <c r="C33" s="434">
        <v>43990</v>
      </c>
      <c r="D33" s="434">
        <v>47254</v>
      </c>
      <c r="E33" s="434">
        <v>454640</v>
      </c>
      <c r="F33" s="434">
        <v>152</v>
      </c>
      <c r="G33" s="434">
        <v>3295</v>
      </c>
      <c r="H33" s="434">
        <v>14378</v>
      </c>
      <c r="I33" s="434">
        <v>38969</v>
      </c>
      <c r="J33" s="434">
        <v>38725</v>
      </c>
      <c r="K33" s="434">
        <v>9963</v>
      </c>
      <c r="L33" s="423">
        <f t="shared" si="5"/>
        <v>651366</v>
      </c>
      <c r="M33" s="315" t="s">
        <v>255</v>
      </c>
      <c r="N33" s="452" t="s">
        <v>983</v>
      </c>
    </row>
    <row r="34" spans="1:14" s="352" customFormat="1" ht="31.9" customHeight="1" x14ac:dyDescent="0.2">
      <c r="A34" s="557" t="s">
        <v>984</v>
      </c>
      <c r="B34" s="558" t="s">
        <v>1118</v>
      </c>
      <c r="C34" s="348">
        <v>36629</v>
      </c>
      <c r="D34" s="348">
        <v>33489</v>
      </c>
      <c r="E34" s="348">
        <v>42444</v>
      </c>
      <c r="F34" s="348">
        <v>263</v>
      </c>
      <c r="G34" s="348">
        <v>35756</v>
      </c>
      <c r="H34" s="348">
        <v>14978</v>
      </c>
      <c r="I34" s="348">
        <v>26644</v>
      </c>
      <c r="J34" s="348">
        <v>19397</v>
      </c>
      <c r="K34" s="348">
        <v>10240</v>
      </c>
      <c r="L34" s="349">
        <f t="shared" si="5"/>
        <v>219840</v>
      </c>
      <c r="M34" s="559" t="s">
        <v>1117</v>
      </c>
      <c r="N34" s="560" t="s">
        <v>984</v>
      </c>
    </row>
    <row r="35" spans="1:14" s="51" customFormat="1" ht="22.9" customHeight="1" x14ac:dyDescent="0.2">
      <c r="A35" s="451" t="s">
        <v>985</v>
      </c>
      <c r="B35" s="313" t="s">
        <v>256</v>
      </c>
      <c r="C35" s="434">
        <v>11488</v>
      </c>
      <c r="D35" s="434">
        <v>62473</v>
      </c>
      <c r="E35" s="434">
        <v>9710</v>
      </c>
      <c r="F35" s="434">
        <v>8</v>
      </c>
      <c r="G35" s="434">
        <v>6287</v>
      </c>
      <c r="H35" s="434">
        <v>6482</v>
      </c>
      <c r="I35" s="434">
        <v>13421</v>
      </c>
      <c r="J35" s="434">
        <v>8906</v>
      </c>
      <c r="K35" s="434">
        <v>2353</v>
      </c>
      <c r="L35" s="423">
        <f t="shared" si="5"/>
        <v>121128</v>
      </c>
      <c r="M35" s="315" t="s">
        <v>257</v>
      </c>
      <c r="N35" s="452" t="s">
        <v>985</v>
      </c>
    </row>
    <row r="36" spans="1:14" s="352" customFormat="1" ht="22.9" customHeight="1" x14ac:dyDescent="0.2">
      <c r="A36" s="557" t="s">
        <v>986</v>
      </c>
      <c r="B36" s="558" t="s">
        <v>258</v>
      </c>
      <c r="C36" s="348">
        <v>14000</v>
      </c>
      <c r="D36" s="348">
        <v>5249</v>
      </c>
      <c r="E36" s="348">
        <v>3798</v>
      </c>
      <c r="F36" s="348">
        <v>51</v>
      </c>
      <c r="G36" s="348">
        <v>30445</v>
      </c>
      <c r="H36" s="348">
        <v>4609</v>
      </c>
      <c r="I36" s="348">
        <v>4082</v>
      </c>
      <c r="J36" s="348">
        <v>1819</v>
      </c>
      <c r="K36" s="348">
        <v>1864</v>
      </c>
      <c r="L36" s="349">
        <f t="shared" si="5"/>
        <v>65917</v>
      </c>
      <c r="M36" s="559" t="s">
        <v>1029</v>
      </c>
      <c r="N36" s="560" t="s">
        <v>986</v>
      </c>
    </row>
    <row r="37" spans="1:14" s="38" customFormat="1" ht="22.9" customHeight="1" x14ac:dyDescent="0.2">
      <c r="A37" s="451" t="s">
        <v>987</v>
      </c>
      <c r="B37" s="313" t="s">
        <v>259</v>
      </c>
      <c r="C37" s="434">
        <v>1404</v>
      </c>
      <c r="D37" s="434">
        <v>674</v>
      </c>
      <c r="E37" s="434">
        <v>1907</v>
      </c>
      <c r="F37" s="434" t="s">
        <v>16</v>
      </c>
      <c r="G37" s="434">
        <v>522</v>
      </c>
      <c r="H37" s="434">
        <v>1108</v>
      </c>
      <c r="I37" s="434">
        <v>4102</v>
      </c>
      <c r="J37" s="434">
        <v>6473</v>
      </c>
      <c r="K37" s="434">
        <v>1558</v>
      </c>
      <c r="L37" s="423">
        <f t="shared" si="5"/>
        <v>17748</v>
      </c>
      <c r="M37" s="315" t="s">
        <v>260</v>
      </c>
      <c r="N37" s="452" t="s">
        <v>987</v>
      </c>
    </row>
    <row r="38" spans="1:14" s="352" customFormat="1" ht="22.9" customHeight="1" x14ac:dyDescent="0.2">
      <c r="A38" s="557" t="s">
        <v>988</v>
      </c>
      <c r="B38" s="558" t="s">
        <v>261</v>
      </c>
      <c r="C38" s="348">
        <v>1009</v>
      </c>
      <c r="D38" s="348">
        <v>502</v>
      </c>
      <c r="E38" s="348">
        <v>626</v>
      </c>
      <c r="F38" s="348">
        <v>24</v>
      </c>
      <c r="G38" s="348">
        <v>365</v>
      </c>
      <c r="H38" s="348">
        <v>2639</v>
      </c>
      <c r="I38" s="348">
        <v>1532</v>
      </c>
      <c r="J38" s="348">
        <v>4076</v>
      </c>
      <c r="K38" s="348">
        <v>2092</v>
      </c>
      <c r="L38" s="349">
        <f t="shared" si="5"/>
        <v>12865</v>
      </c>
      <c r="M38" s="559" t="s">
        <v>262</v>
      </c>
      <c r="N38" s="560" t="s">
        <v>988</v>
      </c>
    </row>
    <row r="39" spans="1:14" s="38" customFormat="1" ht="22.9" customHeight="1" x14ac:dyDescent="0.2">
      <c r="A39" s="451">
        <v>68</v>
      </c>
      <c r="B39" s="313" t="s">
        <v>263</v>
      </c>
      <c r="C39" s="434">
        <v>5411</v>
      </c>
      <c r="D39" s="434">
        <v>1145</v>
      </c>
      <c r="E39" s="434">
        <v>3573</v>
      </c>
      <c r="F39" s="434">
        <v>40</v>
      </c>
      <c r="G39" s="434">
        <v>591</v>
      </c>
      <c r="H39" s="434">
        <v>1032</v>
      </c>
      <c r="I39" s="434">
        <v>2332</v>
      </c>
      <c r="J39" s="434">
        <v>1873</v>
      </c>
      <c r="K39" s="434">
        <v>786</v>
      </c>
      <c r="L39" s="423">
        <f t="shared" si="5"/>
        <v>16783</v>
      </c>
      <c r="M39" s="315" t="s">
        <v>264</v>
      </c>
      <c r="N39" s="452">
        <v>68</v>
      </c>
    </row>
    <row r="40" spans="1:14" s="352" customFormat="1" ht="31.9" customHeight="1" x14ac:dyDescent="0.2">
      <c r="A40" s="557" t="s">
        <v>989</v>
      </c>
      <c r="B40" s="558" t="s">
        <v>265</v>
      </c>
      <c r="C40" s="348">
        <v>8023</v>
      </c>
      <c r="D40" s="348">
        <v>2473</v>
      </c>
      <c r="E40" s="348">
        <v>9722</v>
      </c>
      <c r="F40" s="348">
        <v>13</v>
      </c>
      <c r="G40" s="348">
        <v>1006</v>
      </c>
      <c r="H40" s="348">
        <v>1979</v>
      </c>
      <c r="I40" s="348">
        <v>4607</v>
      </c>
      <c r="J40" s="348">
        <v>10453</v>
      </c>
      <c r="K40" s="348">
        <v>1787</v>
      </c>
      <c r="L40" s="349">
        <f t="shared" si="5"/>
        <v>40063</v>
      </c>
      <c r="M40" s="559" t="s">
        <v>266</v>
      </c>
      <c r="N40" s="560" t="s">
        <v>989</v>
      </c>
    </row>
    <row r="41" spans="1:14" s="38" customFormat="1" ht="31.9" customHeight="1" x14ac:dyDescent="0.2">
      <c r="A41" s="451" t="s">
        <v>990</v>
      </c>
      <c r="B41" s="313" t="s">
        <v>267</v>
      </c>
      <c r="C41" s="434">
        <v>83400</v>
      </c>
      <c r="D41" s="434">
        <v>13308</v>
      </c>
      <c r="E41" s="434">
        <v>16230</v>
      </c>
      <c r="F41" s="434">
        <v>471</v>
      </c>
      <c r="G41" s="434">
        <v>8979</v>
      </c>
      <c r="H41" s="434">
        <v>8488</v>
      </c>
      <c r="I41" s="434">
        <v>11576</v>
      </c>
      <c r="J41" s="434">
        <v>8533</v>
      </c>
      <c r="K41" s="434">
        <v>4018</v>
      </c>
      <c r="L41" s="423">
        <f t="shared" si="5"/>
        <v>155003</v>
      </c>
      <c r="M41" s="315" t="s">
        <v>268</v>
      </c>
      <c r="N41" s="452" t="s">
        <v>990</v>
      </c>
    </row>
    <row r="42" spans="1:14" s="352" customFormat="1" ht="31.9" customHeight="1" x14ac:dyDescent="0.2">
      <c r="A42" s="557">
        <v>84</v>
      </c>
      <c r="B42" s="558" t="s">
        <v>269</v>
      </c>
      <c r="C42" s="348">
        <v>6514</v>
      </c>
      <c r="D42" s="348">
        <v>2386</v>
      </c>
      <c r="E42" s="348">
        <v>1866</v>
      </c>
      <c r="F42" s="348">
        <v>192</v>
      </c>
      <c r="G42" s="348">
        <v>17691</v>
      </c>
      <c r="H42" s="348">
        <v>3052</v>
      </c>
      <c r="I42" s="348">
        <v>3477</v>
      </c>
      <c r="J42" s="348">
        <v>9827</v>
      </c>
      <c r="K42" s="348">
        <v>373</v>
      </c>
      <c r="L42" s="349">
        <f t="shared" si="5"/>
        <v>45378</v>
      </c>
      <c r="M42" s="559" t="s">
        <v>1119</v>
      </c>
      <c r="N42" s="560">
        <v>84</v>
      </c>
    </row>
    <row r="43" spans="1:14" s="51" customFormat="1" ht="22.9" customHeight="1" x14ac:dyDescent="0.2">
      <c r="A43" s="451">
        <v>85</v>
      </c>
      <c r="B43" s="313" t="s">
        <v>270</v>
      </c>
      <c r="C43" s="434">
        <v>1122</v>
      </c>
      <c r="D43" s="434">
        <v>1323</v>
      </c>
      <c r="E43" s="434">
        <v>334</v>
      </c>
      <c r="F43" s="434">
        <v>112</v>
      </c>
      <c r="G43" s="434">
        <v>458</v>
      </c>
      <c r="H43" s="434">
        <v>1140</v>
      </c>
      <c r="I43" s="434">
        <v>1842</v>
      </c>
      <c r="J43" s="434">
        <v>11742</v>
      </c>
      <c r="K43" s="434">
        <v>706</v>
      </c>
      <c r="L43" s="423">
        <f t="shared" si="5"/>
        <v>18779</v>
      </c>
      <c r="M43" s="315" t="s">
        <v>271</v>
      </c>
      <c r="N43" s="452">
        <v>85</v>
      </c>
    </row>
    <row r="44" spans="1:14" s="352" customFormat="1" ht="22.9" customHeight="1" x14ac:dyDescent="0.2">
      <c r="A44" s="557" t="s">
        <v>991</v>
      </c>
      <c r="B44" s="558" t="s">
        <v>272</v>
      </c>
      <c r="C44" s="348">
        <v>1096</v>
      </c>
      <c r="D44" s="348">
        <v>743</v>
      </c>
      <c r="E44" s="348">
        <v>640</v>
      </c>
      <c r="F44" s="348">
        <v>5</v>
      </c>
      <c r="G44" s="348">
        <v>2524</v>
      </c>
      <c r="H44" s="348">
        <v>1367</v>
      </c>
      <c r="I44" s="348">
        <v>7134</v>
      </c>
      <c r="J44" s="348">
        <v>15502</v>
      </c>
      <c r="K44" s="348">
        <v>730</v>
      </c>
      <c r="L44" s="349">
        <f t="shared" si="5"/>
        <v>29741</v>
      </c>
      <c r="M44" s="559" t="s">
        <v>1030</v>
      </c>
      <c r="N44" s="560" t="s">
        <v>991</v>
      </c>
    </row>
    <row r="45" spans="1:14" s="51" customFormat="1" ht="22.9" customHeight="1" x14ac:dyDescent="0.2">
      <c r="A45" s="451" t="s">
        <v>992</v>
      </c>
      <c r="B45" s="313" t="s">
        <v>273</v>
      </c>
      <c r="C45" s="434">
        <v>1387</v>
      </c>
      <c r="D45" s="434">
        <v>503</v>
      </c>
      <c r="E45" s="434">
        <v>380</v>
      </c>
      <c r="F45" s="434">
        <v>325</v>
      </c>
      <c r="G45" s="434">
        <v>551</v>
      </c>
      <c r="H45" s="434">
        <v>933</v>
      </c>
      <c r="I45" s="434">
        <v>1921</v>
      </c>
      <c r="J45" s="434">
        <v>1366</v>
      </c>
      <c r="K45" s="434">
        <v>342</v>
      </c>
      <c r="L45" s="423">
        <f t="shared" si="5"/>
        <v>7708</v>
      </c>
      <c r="M45" s="315" t="s">
        <v>274</v>
      </c>
      <c r="N45" s="452" t="s">
        <v>992</v>
      </c>
    </row>
    <row r="46" spans="1:14" s="352" customFormat="1" ht="22.9" customHeight="1" x14ac:dyDescent="0.2">
      <c r="A46" s="557" t="s">
        <v>993</v>
      </c>
      <c r="B46" s="558" t="s">
        <v>275</v>
      </c>
      <c r="C46" s="348">
        <v>2872</v>
      </c>
      <c r="D46" s="348">
        <v>737</v>
      </c>
      <c r="E46" s="348">
        <v>471</v>
      </c>
      <c r="F46" s="348">
        <v>1</v>
      </c>
      <c r="G46" s="348">
        <v>4330</v>
      </c>
      <c r="H46" s="348">
        <v>376</v>
      </c>
      <c r="I46" s="348">
        <v>932</v>
      </c>
      <c r="J46" s="348">
        <v>2369</v>
      </c>
      <c r="K46" s="348">
        <v>162</v>
      </c>
      <c r="L46" s="349">
        <f t="shared" si="5"/>
        <v>12250</v>
      </c>
      <c r="M46" s="559" t="s">
        <v>276</v>
      </c>
      <c r="N46" s="560" t="s">
        <v>993</v>
      </c>
    </row>
    <row r="47" spans="1:14" s="38" customFormat="1" ht="31.9" customHeight="1" x14ac:dyDescent="0.2">
      <c r="A47" s="451" t="s">
        <v>994</v>
      </c>
      <c r="B47" s="313" t="s">
        <v>1529</v>
      </c>
      <c r="C47" s="434">
        <v>27859</v>
      </c>
      <c r="D47" s="434">
        <v>31106</v>
      </c>
      <c r="E47" s="434">
        <v>504</v>
      </c>
      <c r="F47" s="434">
        <v>221</v>
      </c>
      <c r="G47" s="434">
        <v>4573</v>
      </c>
      <c r="H47" s="434">
        <v>474</v>
      </c>
      <c r="I47" s="434">
        <v>186</v>
      </c>
      <c r="J47" s="434">
        <v>201</v>
      </c>
      <c r="K47" s="434" t="s">
        <v>16</v>
      </c>
      <c r="L47" s="423">
        <f t="shared" si="5"/>
        <v>65124</v>
      </c>
      <c r="M47" s="315" t="s">
        <v>1031</v>
      </c>
      <c r="N47" s="452" t="s">
        <v>994</v>
      </c>
    </row>
    <row r="48" spans="1:14" s="352" customFormat="1" ht="31.9" customHeight="1" x14ac:dyDescent="0.2">
      <c r="A48" s="557">
        <v>99</v>
      </c>
      <c r="B48" s="558" t="s">
        <v>277</v>
      </c>
      <c r="C48" s="348">
        <v>84</v>
      </c>
      <c r="D48" s="348">
        <v>71</v>
      </c>
      <c r="E48" s="348">
        <v>50</v>
      </c>
      <c r="F48" s="348">
        <v>7</v>
      </c>
      <c r="G48" s="348">
        <v>35</v>
      </c>
      <c r="H48" s="348">
        <v>3046</v>
      </c>
      <c r="I48" s="348">
        <v>314</v>
      </c>
      <c r="J48" s="348">
        <v>669</v>
      </c>
      <c r="K48" s="348">
        <v>128</v>
      </c>
      <c r="L48" s="349">
        <f t="shared" si="5"/>
        <v>4404</v>
      </c>
      <c r="M48" s="559" t="s">
        <v>1032</v>
      </c>
      <c r="N48" s="560">
        <v>99</v>
      </c>
    </row>
    <row r="49" spans="1:14" s="12" customFormat="1" ht="25.15" customHeight="1" x14ac:dyDescent="0.2">
      <c r="A49" s="573"/>
      <c r="B49" s="457" t="s">
        <v>1468</v>
      </c>
      <c r="C49" s="428">
        <f t="shared" ref="C49:J49" si="6">SUM(C50:C69)</f>
        <v>118209</v>
      </c>
      <c r="D49" s="428">
        <f t="shared" si="6"/>
        <v>919</v>
      </c>
      <c r="E49" s="428">
        <f t="shared" si="6"/>
        <v>3894</v>
      </c>
      <c r="F49" s="428">
        <f t="shared" si="6"/>
        <v>118</v>
      </c>
      <c r="G49" s="428">
        <f t="shared" si="6"/>
        <v>43736</v>
      </c>
      <c r="H49" s="428">
        <f t="shared" si="6"/>
        <v>23185</v>
      </c>
      <c r="I49" s="428">
        <f t="shared" si="6"/>
        <v>23872</v>
      </c>
      <c r="J49" s="428">
        <f t="shared" si="6"/>
        <v>69535</v>
      </c>
      <c r="K49" s="428">
        <f>SUM(K50:K69)</f>
        <v>5420</v>
      </c>
      <c r="L49" s="429">
        <f t="shared" si="5"/>
        <v>288888</v>
      </c>
      <c r="M49" s="447" t="s">
        <v>14</v>
      </c>
      <c r="N49" s="574"/>
    </row>
    <row r="50" spans="1:14" s="12" customFormat="1" ht="22.9" customHeight="1" x14ac:dyDescent="0.2">
      <c r="A50" s="451" t="s">
        <v>970</v>
      </c>
      <c r="B50" s="313" t="s">
        <v>248</v>
      </c>
      <c r="C50" s="434" t="s">
        <v>16</v>
      </c>
      <c r="D50" s="434">
        <v>7</v>
      </c>
      <c r="E50" s="434" t="s">
        <v>16</v>
      </c>
      <c r="F50" s="434">
        <v>106</v>
      </c>
      <c r="G50" s="434">
        <v>9</v>
      </c>
      <c r="H50" s="434">
        <v>13</v>
      </c>
      <c r="I50" s="434">
        <v>15</v>
      </c>
      <c r="J50" s="434">
        <v>61</v>
      </c>
      <c r="K50" s="434">
        <v>4</v>
      </c>
      <c r="L50" s="423">
        <f t="shared" si="5"/>
        <v>215</v>
      </c>
      <c r="M50" s="315" t="s">
        <v>890</v>
      </c>
      <c r="N50" s="452" t="s">
        <v>970</v>
      </c>
    </row>
    <row r="51" spans="1:14" s="352" customFormat="1" ht="22.9" customHeight="1" x14ac:dyDescent="0.2">
      <c r="A51" s="557" t="s">
        <v>981</v>
      </c>
      <c r="B51" s="558" t="s">
        <v>891</v>
      </c>
      <c r="C51" s="348">
        <v>75</v>
      </c>
      <c r="D51" s="348">
        <v>10</v>
      </c>
      <c r="E51" s="348">
        <v>40</v>
      </c>
      <c r="F51" s="348" t="s">
        <v>16</v>
      </c>
      <c r="G51" s="348">
        <v>19</v>
      </c>
      <c r="H51" s="348">
        <v>306</v>
      </c>
      <c r="I51" s="348">
        <v>254</v>
      </c>
      <c r="J51" s="348">
        <v>911</v>
      </c>
      <c r="K51" s="348">
        <v>82</v>
      </c>
      <c r="L51" s="349">
        <f t="shared" si="5"/>
        <v>1697</v>
      </c>
      <c r="M51" s="559" t="s">
        <v>249</v>
      </c>
      <c r="N51" s="560" t="s">
        <v>981</v>
      </c>
    </row>
    <row r="52" spans="1:14" s="38" customFormat="1" ht="22.9" customHeight="1" x14ac:dyDescent="0.2">
      <c r="A52" s="451" t="s">
        <v>982</v>
      </c>
      <c r="B52" s="313" t="s">
        <v>250</v>
      </c>
      <c r="C52" s="434">
        <v>248</v>
      </c>
      <c r="D52" s="434">
        <v>7</v>
      </c>
      <c r="E52" s="434">
        <v>1129</v>
      </c>
      <c r="F52" s="434" t="s">
        <v>16</v>
      </c>
      <c r="G52" s="434">
        <v>352</v>
      </c>
      <c r="H52" s="434">
        <v>692</v>
      </c>
      <c r="I52" s="434">
        <v>467</v>
      </c>
      <c r="J52" s="434">
        <v>533</v>
      </c>
      <c r="K52" s="434">
        <v>84</v>
      </c>
      <c r="L52" s="423">
        <f t="shared" si="5"/>
        <v>3512</v>
      </c>
      <c r="M52" s="315" t="s">
        <v>251</v>
      </c>
      <c r="N52" s="452" t="s">
        <v>982</v>
      </c>
    </row>
    <row r="53" spans="1:14" s="352" customFormat="1" ht="31.9" customHeight="1" x14ac:dyDescent="0.2">
      <c r="A53" s="557" t="s">
        <v>1163</v>
      </c>
      <c r="B53" s="558" t="s">
        <v>1165</v>
      </c>
      <c r="C53" s="348">
        <v>7</v>
      </c>
      <c r="D53" s="348">
        <v>3</v>
      </c>
      <c r="E53" s="348">
        <v>8</v>
      </c>
      <c r="F53" s="348">
        <v>0</v>
      </c>
      <c r="G53" s="348">
        <v>10</v>
      </c>
      <c r="H53" s="348">
        <v>79</v>
      </c>
      <c r="I53" s="348">
        <v>159</v>
      </c>
      <c r="J53" s="348">
        <v>123</v>
      </c>
      <c r="K53" s="348">
        <v>42</v>
      </c>
      <c r="L53" s="349">
        <f t="shared" si="5"/>
        <v>431</v>
      </c>
      <c r="M53" s="559" t="s">
        <v>1164</v>
      </c>
      <c r="N53" s="560" t="s">
        <v>1163</v>
      </c>
    </row>
    <row r="54" spans="1:14" s="38" customFormat="1" ht="22.9" customHeight="1" x14ac:dyDescent="0.2">
      <c r="A54" s="451" t="s">
        <v>983</v>
      </c>
      <c r="B54" s="313" t="s">
        <v>254</v>
      </c>
      <c r="C54" s="434">
        <v>1418</v>
      </c>
      <c r="D54" s="434">
        <v>21</v>
      </c>
      <c r="E54" s="434">
        <v>1558</v>
      </c>
      <c r="F54" s="434">
        <v>1</v>
      </c>
      <c r="G54" s="434">
        <v>447</v>
      </c>
      <c r="H54" s="434">
        <v>1761</v>
      </c>
      <c r="I54" s="434">
        <v>1004</v>
      </c>
      <c r="J54" s="434">
        <v>2561</v>
      </c>
      <c r="K54" s="434">
        <v>461</v>
      </c>
      <c r="L54" s="423">
        <f t="shared" si="5"/>
        <v>9232</v>
      </c>
      <c r="M54" s="315" t="s">
        <v>255</v>
      </c>
      <c r="N54" s="452" t="s">
        <v>983</v>
      </c>
    </row>
    <row r="55" spans="1:14" s="352" customFormat="1" ht="31.9" customHeight="1" x14ac:dyDescent="0.2">
      <c r="A55" s="557" t="s">
        <v>984</v>
      </c>
      <c r="B55" s="558" t="s">
        <v>1118</v>
      </c>
      <c r="C55" s="348">
        <v>1041</v>
      </c>
      <c r="D55" s="348">
        <v>34</v>
      </c>
      <c r="E55" s="348">
        <v>161</v>
      </c>
      <c r="F55" s="348">
        <v>3</v>
      </c>
      <c r="G55" s="348">
        <v>10354</v>
      </c>
      <c r="H55" s="348">
        <v>4226</v>
      </c>
      <c r="I55" s="348">
        <v>2280</v>
      </c>
      <c r="J55" s="348">
        <v>2961</v>
      </c>
      <c r="K55" s="348">
        <v>962</v>
      </c>
      <c r="L55" s="349">
        <f t="shared" si="5"/>
        <v>22022</v>
      </c>
      <c r="M55" s="559" t="s">
        <v>1117</v>
      </c>
      <c r="N55" s="560" t="s">
        <v>984</v>
      </c>
    </row>
    <row r="56" spans="1:14" s="51" customFormat="1" ht="22.9" customHeight="1" x14ac:dyDescent="0.2">
      <c r="A56" s="451" t="s">
        <v>985</v>
      </c>
      <c r="B56" s="313" t="s">
        <v>256</v>
      </c>
      <c r="C56" s="434">
        <v>927</v>
      </c>
      <c r="D56" s="434">
        <v>79</v>
      </c>
      <c r="E56" s="434">
        <v>172</v>
      </c>
      <c r="F56" s="434" t="s">
        <v>16</v>
      </c>
      <c r="G56" s="434">
        <v>9524</v>
      </c>
      <c r="H56" s="434">
        <v>1684</v>
      </c>
      <c r="I56" s="434">
        <v>1155</v>
      </c>
      <c r="J56" s="434">
        <v>1595</v>
      </c>
      <c r="K56" s="434">
        <v>483</v>
      </c>
      <c r="L56" s="423">
        <f t="shared" si="5"/>
        <v>15619</v>
      </c>
      <c r="M56" s="315" t="s">
        <v>257</v>
      </c>
      <c r="N56" s="452" t="s">
        <v>985</v>
      </c>
    </row>
    <row r="57" spans="1:14" s="352" customFormat="1" ht="22.9" customHeight="1" x14ac:dyDescent="0.2">
      <c r="A57" s="557" t="s">
        <v>986</v>
      </c>
      <c r="B57" s="558" t="s">
        <v>258</v>
      </c>
      <c r="C57" s="348">
        <v>1092</v>
      </c>
      <c r="D57" s="348">
        <v>13</v>
      </c>
      <c r="E57" s="348">
        <v>111</v>
      </c>
      <c r="F57" s="348" t="s">
        <v>16</v>
      </c>
      <c r="G57" s="348">
        <v>5461</v>
      </c>
      <c r="H57" s="348">
        <v>1564</v>
      </c>
      <c r="I57" s="348">
        <v>513</v>
      </c>
      <c r="J57" s="348">
        <v>628</v>
      </c>
      <c r="K57" s="348">
        <v>390</v>
      </c>
      <c r="L57" s="349">
        <f t="shared" si="5"/>
        <v>9772</v>
      </c>
      <c r="M57" s="559" t="s">
        <v>1029</v>
      </c>
      <c r="N57" s="560" t="s">
        <v>986</v>
      </c>
    </row>
    <row r="58" spans="1:14" s="38" customFormat="1" ht="22.9" customHeight="1" x14ac:dyDescent="0.2">
      <c r="A58" s="451" t="s">
        <v>987</v>
      </c>
      <c r="B58" s="313" t="s">
        <v>259</v>
      </c>
      <c r="C58" s="434">
        <v>58</v>
      </c>
      <c r="D58" s="434">
        <v>7</v>
      </c>
      <c r="E58" s="434">
        <v>16</v>
      </c>
      <c r="F58" s="434" t="s">
        <v>16</v>
      </c>
      <c r="G58" s="434">
        <v>92</v>
      </c>
      <c r="H58" s="434">
        <v>413</v>
      </c>
      <c r="I58" s="434">
        <v>522</v>
      </c>
      <c r="J58" s="434">
        <v>1582</v>
      </c>
      <c r="K58" s="434">
        <v>261</v>
      </c>
      <c r="L58" s="423">
        <f t="shared" si="5"/>
        <v>2951</v>
      </c>
      <c r="M58" s="315" t="s">
        <v>260</v>
      </c>
      <c r="N58" s="452" t="s">
        <v>987</v>
      </c>
    </row>
    <row r="59" spans="1:14" s="352" customFormat="1" ht="22.9" customHeight="1" x14ac:dyDescent="0.2">
      <c r="A59" s="557" t="s">
        <v>988</v>
      </c>
      <c r="B59" s="558" t="s">
        <v>261</v>
      </c>
      <c r="C59" s="348">
        <v>53</v>
      </c>
      <c r="D59" s="348">
        <v>7</v>
      </c>
      <c r="E59" s="348">
        <v>12</v>
      </c>
      <c r="F59" s="348" t="s">
        <v>16</v>
      </c>
      <c r="G59" s="348">
        <v>152</v>
      </c>
      <c r="H59" s="348">
        <v>900</v>
      </c>
      <c r="I59" s="348">
        <v>310</v>
      </c>
      <c r="J59" s="348">
        <v>1754</v>
      </c>
      <c r="K59" s="348">
        <v>358</v>
      </c>
      <c r="L59" s="349">
        <f t="shared" si="5"/>
        <v>3546</v>
      </c>
      <c r="M59" s="559" t="s">
        <v>262</v>
      </c>
      <c r="N59" s="560" t="s">
        <v>988</v>
      </c>
    </row>
    <row r="60" spans="1:14" s="38" customFormat="1" ht="22.9" customHeight="1" x14ac:dyDescent="0.2">
      <c r="A60" s="451">
        <v>68</v>
      </c>
      <c r="B60" s="313" t="s">
        <v>263</v>
      </c>
      <c r="C60" s="434">
        <v>126</v>
      </c>
      <c r="D60" s="434">
        <v>3</v>
      </c>
      <c r="E60" s="434">
        <v>12</v>
      </c>
      <c r="F60" s="434" t="s">
        <v>16</v>
      </c>
      <c r="G60" s="434">
        <v>128</v>
      </c>
      <c r="H60" s="434">
        <v>375</v>
      </c>
      <c r="I60" s="434">
        <v>166</v>
      </c>
      <c r="J60" s="434">
        <v>437</v>
      </c>
      <c r="K60" s="434">
        <v>103</v>
      </c>
      <c r="L60" s="423">
        <f t="shared" si="5"/>
        <v>1350</v>
      </c>
      <c r="M60" s="315" t="s">
        <v>264</v>
      </c>
      <c r="N60" s="452">
        <v>68</v>
      </c>
    </row>
    <row r="61" spans="1:14" s="352" customFormat="1" ht="31.9" customHeight="1" x14ac:dyDescent="0.2">
      <c r="A61" s="557" t="s">
        <v>989</v>
      </c>
      <c r="B61" s="558" t="s">
        <v>265</v>
      </c>
      <c r="C61" s="348">
        <v>95</v>
      </c>
      <c r="D61" s="348">
        <v>2</v>
      </c>
      <c r="E61" s="348">
        <v>36</v>
      </c>
      <c r="F61" s="348" t="s">
        <v>16</v>
      </c>
      <c r="G61" s="348">
        <v>317</v>
      </c>
      <c r="H61" s="348">
        <v>773</v>
      </c>
      <c r="I61" s="348">
        <v>692</v>
      </c>
      <c r="J61" s="348">
        <v>6345</v>
      </c>
      <c r="K61" s="348">
        <v>279</v>
      </c>
      <c r="L61" s="349">
        <f t="shared" si="5"/>
        <v>8539</v>
      </c>
      <c r="M61" s="559" t="s">
        <v>266</v>
      </c>
      <c r="N61" s="560" t="s">
        <v>989</v>
      </c>
    </row>
    <row r="62" spans="1:14" s="38" customFormat="1" ht="31.9" customHeight="1" x14ac:dyDescent="0.2">
      <c r="A62" s="451" t="s">
        <v>990</v>
      </c>
      <c r="B62" s="313" t="s">
        <v>267</v>
      </c>
      <c r="C62" s="434">
        <v>15418</v>
      </c>
      <c r="D62" s="434">
        <v>45</v>
      </c>
      <c r="E62" s="434">
        <v>403</v>
      </c>
      <c r="F62" s="434">
        <v>1</v>
      </c>
      <c r="G62" s="434">
        <v>3487</v>
      </c>
      <c r="H62" s="434">
        <v>3842</v>
      </c>
      <c r="I62" s="434">
        <v>1565</v>
      </c>
      <c r="J62" s="434">
        <v>5309</v>
      </c>
      <c r="K62" s="434">
        <v>536</v>
      </c>
      <c r="L62" s="423">
        <f t="shared" si="5"/>
        <v>30606</v>
      </c>
      <c r="M62" s="315" t="s">
        <v>268</v>
      </c>
      <c r="N62" s="452" t="s">
        <v>990</v>
      </c>
    </row>
    <row r="63" spans="1:14" s="352" customFormat="1" ht="31.9" customHeight="1" x14ac:dyDescent="0.2">
      <c r="A63" s="557">
        <v>84</v>
      </c>
      <c r="B63" s="558" t="s">
        <v>269</v>
      </c>
      <c r="C63" s="348">
        <v>124</v>
      </c>
      <c r="D63" s="348">
        <v>4</v>
      </c>
      <c r="E63" s="348">
        <v>16</v>
      </c>
      <c r="F63" s="348">
        <v>1</v>
      </c>
      <c r="G63" s="348">
        <v>461</v>
      </c>
      <c r="H63" s="348">
        <v>420</v>
      </c>
      <c r="I63" s="348">
        <v>315</v>
      </c>
      <c r="J63" s="348">
        <v>2651</v>
      </c>
      <c r="K63" s="348">
        <v>95</v>
      </c>
      <c r="L63" s="349">
        <f t="shared" si="5"/>
        <v>4087</v>
      </c>
      <c r="M63" s="559" t="s">
        <v>1119</v>
      </c>
      <c r="N63" s="560">
        <v>84</v>
      </c>
    </row>
    <row r="64" spans="1:14" s="51" customFormat="1" ht="22.9" customHeight="1" x14ac:dyDescent="0.2">
      <c r="A64" s="451">
        <v>85</v>
      </c>
      <c r="B64" s="313" t="s">
        <v>270</v>
      </c>
      <c r="C64" s="434">
        <v>921</v>
      </c>
      <c r="D64" s="434">
        <v>38</v>
      </c>
      <c r="E64" s="434">
        <v>35</v>
      </c>
      <c r="F64" s="434">
        <v>1</v>
      </c>
      <c r="G64" s="434">
        <v>1715</v>
      </c>
      <c r="H64" s="434">
        <v>1241</v>
      </c>
      <c r="I64" s="434">
        <v>1045</v>
      </c>
      <c r="J64" s="434">
        <v>19425</v>
      </c>
      <c r="K64" s="434">
        <v>612</v>
      </c>
      <c r="L64" s="423">
        <f t="shared" si="5"/>
        <v>25033</v>
      </c>
      <c r="M64" s="315" t="s">
        <v>271</v>
      </c>
      <c r="N64" s="452">
        <v>85</v>
      </c>
    </row>
    <row r="65" spans="1:14" s="352" customFormat="1" ht="22.9" customHeight="1" x14ac:dyDescent="0.2">
      <c r="A65" s="557" t="s">
        <v>991</v>
      </c>
      <c r="B65" s="558" t="s">
        <v>272</v>
      </c>
      <c r="C65" s="348">
        <v>451</v>
      </c>
      <c r="D65" s="348">
        <v>19</v>
      </c>
      <c r="E65" s="348">
        <v>116</v>
      </c>
      <c r="F65" s="348" t="s">
        <v>16</v>
      </c>
      <c r="G65" s="348">
        <v>767</v>
      </c>
      <c r="H65" s="348">
        <v>1697</v>
      </c>
      <c r="I65" s="348">
        <v>12288</v>
      </c>
      <c r="J65" s="348">
        <v>20355</v>
      </c>
      <c r="K65" s="348">
        <v>379</v>
      </c>
      <c r="L65" s="349">
        <f t="shared" si="5"/>
        <v>36072</v>
      </c>
      <c r="M65" s="559" t="s">
        <v>1030</v>
      </c>
      <c r="N65" s="560" t="s">
        <v>991</v>
      </c>
    </row>
    <row r="66" spans="1:14" s="51" customFormat="1" ht="22.9" customHeight="1" x14ac:dyDescent="0.2">
      <c r="A66" s="451" t="s">
        <v>992</v>
      </c>
      <c r="B66" s="313" t="s">
        <v>273</v>
      </c>
      <c r="C66" s="434">
        <v>205</v>
      </c>
      <c r="D66" s="434">
        <v>10</v>
      </c>
      <c r="E66" s="434">
        <v>23</v>
      </c>
      <c r="F66" s="434">
        <v>2</v>
      </c>
      <c r="G66" s="434">
        <v>208</v>
      </c>
      <c r="H66" s="434">
        <v>416</v>
      </c>
      <c r="I66" s="434">
        <v>607</v>
      </c>
      <c r="J66" s="434">
        <v>1389</v>
      </c>
      <c r="K66" s="434">
        <v>120</v>
      </c>
      <c r="L66" s="423">
        <f t="shared" si="5"/>
        <v>2980</v>
      </c>
      <c r="M66" s="315" t="s">
        <v>274</v>
      </c>
      <c r="N66" s="452" t="s">
        <v>992</v>
      </c>
    </row>
    <row r="67" spans="1:14" s="352" customFormat="1" ht="22.9" customHeight="1" x14ac:dyDescent="0.2">
      <c r="A67" s="557" t="s">
        <v>993</v>
      </c>
      <c r="B67" s="558" t="s">
        <v>275</v>
      </c>
      <c r="C67" s="348">
        <v>363</v>
      </c>
      <c r="D67" s="348">
        <v>8</v>
      </c>
      <c r="E67" s="348">
        <v>17</v>
      </c>
      <c r="F67" s="348">
        <v>1</v>
      </c>
      <c r="G67" s="348">
        <v>4837</v>
      </c>
      <c r="H67" s="348">
        <v>386</v>
      </c>
      <c r="I67" s="348">
        <v>248</v>
      </c>
      <c r="J67" s="348">
        <v>223</v>
      </c>
      <c r="K67" s="348">
        <v>123</v>
      </c>
      <c r="L67" s="349">
        <f t="shared" si="5"/>
        <v>6206</v>
      </c>
      <c r="M67" s="559" t="s">
        <v>276</v>
      </c>
      <c r="N67" s="560" t="s">
        <v>993</v>
      </c>
    </row>
    <row r="68" spans="1:14" s="38" customFormat="1" ht="31.9" customHeight="1" x14ac:dyDescent="0.2">
      <c r="A68" s="451" t="s">
        <v>994</v>
      </c>
      <c r="B68" s="313" t="s">
        <v>1529</v>
      </c>
      <c r="C68" s="434">
        <v>95576</v>
      </c>
      <c r="D68" s="434">
        <v>602</v>
      </c>
      <c r="E68" s="434">
        <v>29</v>
      </c>
      <c r="F68" s="434">
        <v>2</v>
      </c>
      <c r="G68" s="434">
        <v>5381</v>
      </c>
      <c r="H68" s="434">
        <v>134</v>
      </c>
      <c r="I68" s="434">
        <v>103</v>
      </c>
      <c r="J68" s="434">
        <v>289</v>
      </c>
      <c r="K68" s="434" t="s">
        <v>16</v>
      </c>
      <c r="L68" s="423">
        <f t="shared" si="5"/>
        <v>102116</v>
      </c>
      <c r="M68" s="315" t="s">
        <v>1031</v>
      </c>
      <c r="N68" s="452" t="s">
        <v>994</v>
      </c>
    </row>
    <row r="69" spans="1:14" s="352" customFormat="1" ht="31.9" customHeight="1" x14ac:dyDescent="0.2">
      <c r="A69" s="566">
        <v>99</v>
      </c>
      <c r="B69" s="567" t="s">
        <v>277</v>
      </c>
      <c r="C69" s="356">
        <v>11</v>
      </c>
      <c r="D69" s="356" t="s">
        <v>16</v>
      </c>
      <c r="E69" s="356" t="s">
        <v>16</v>
      </c>
      <c r="F69" s="356" t="s">
        <v>16</v>
      </c>
      <c r="G69" s="356">
        <v>15</v>
      </c>
      <c r="H69" s="356">
        <v>2263</v>
      </c>
      <c r="I69" s="356">
        <v>164</v>
      </c>
      <c r="J69" s="356">
        <v>403</v>
      </c>
      <c r="K69" s="356">
        <v>46</v>
      </c>
      <c r="L69" s="357">
        <f t="shared" si="5"/>
        <v>2902</v>
      </c>
      <c r="M69" s="568" t="s">
        <v>1032</v>
      </c>
      <c r="N69" s="569">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68" fitToHeight="0" orientation="landscape" r:id="rId1"/>
  <headerFooter alignWithMargins="0">
    <oddFooter>&amp;C&amp;P</oddFooter>
  </headerFooter>
  <rowBreaks count="2" manualBreakCount="2">
    <brk id="27" max="13" man="1"/>
    <brk id="48"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86287-E650-41A6-A3FD-FFDC56ACA1D0}">
  <sheetPr>
    <tabColor theme="5" tint="-0.249977111117893"/>
    <pageSetUpPr fitToPage="1"/>
  </sheetPr>
  <dimension ref="A1:L23"/>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1081</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909</v>
      </c>
    </row>
    <row r="3" spans="1:12" s="7" customFormat="1" ht="21" customHeight="1" x14ac:dyDescent="0.2">
      <c r="A3" s="1647" t="s">
        <v>1939</v>
      </c>
      <c r="B3" s="1647"/>
      <c r="C3" s="1647"/>
      <c r="D3" s="1647"/>
      <c r="E3" s="1647"/>
      <c r="F3" s="1647"/>
      <c r="G3" s="1647"/>
      <c r="H3" s="1647"/>
      <c r="I3" s="1647"/>
    </row>
    <row r="4" spans="1:12" s="12" customFormat="1" x14ac:dyDescent="0.2">
      <c r="A4" s="34" t="s">
        <v>897</v>
      </c>
      <c r="B4" s="1648"/>
      <c r="C4" s="1648"/>
      <c r="D4" s="1648"/>
      <c r="E4" s="1648"/>
      <c r="F4" s="1648"/>
      <c r="G4" s="1648"/>
      <c r="H4" s="1648"/>
      <c r="I4" s="23" t="s">
        <v>1847</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B13+B18</f>
        <v>21442</v>
      </c>
      <c r="C7" s="577">
        <f t="shared" si="0"/>
        <v>26331</v>
      </c>
      <c r="D7" s="577">
        <f t="shared" si="0"/>
        <v>32171</v>
      </c>
      <c r="E7" s="577">
        <f t="shared" si="0"/>
        <v>53874</v>
      </c>
      <c r="F7" s="577">
        <f t="shared" si="0"/>
        <v>70283</v>
      </c>
      <c r="G7" s="577">
        <f t="shared" si="0"/>
        <v>139907</v>
      </c>
      <c r="H7" s="102">
        <f>SUM(B7:G7)</f>
        <v>344008</v>
      </c>
      <c r="I7" s="101" t="s">
        <v>883</v>
      </c>
    </row>
    <row r="8" spans="1:12" s="12" customFormat="1" ht="22.9" customHeight="1" x14ac:dyDescent="0.2">
      <c r="A8" s="575" t="s">
        <v>15</v>
      </c>
      <c r="B8" s="1475">
        <f t="shared" si="0"/>
        <v>0</v>
      </c>
      <c r="C8" s="1475">
        <f t="shared" si="0"/>
        <v>0</v>
      </c>
      <c r="D8" s="1475">
        <f t="shared" si="0"/>
        <v>0</v>
      </c>
      <c r="E8" s="465">
        <f t="shared" si="0"/>
        <v>172</v>
      </c>
      <c r="F8" s="465">
        <f t="shared" si="0"/>
        <v>10221</v>
      </c>
      <c r="G8" s="465">
        <f t="shared" si="0"/>
        <v>128944</v>
      </c>
      <c r="H8" s="485">
        <f t="shared" ref="H8:H13" si="1">SUM(B8:G8)</f>
        <v>139337</v>
      </c>
      <c r="I8" s="576" t="s">
        <v>1456</v>
      </c>
    </row>
    <row r="9" spans="1:12" s="12" customFormat="1" ht="22.9" customHeight="1" x14ac:dyDescent="0.2">
      <c r="A9" s="579" t="s">
        <v>17</v>
      </c>
      <c r="B9" s="464">
        <f t="shared" ref="B9:G9" si="2">B20</f>
        <v>9100</v>
      </c>
      <c r="C9" s="464">
        <f t="shared" si="2"/>
        <v>14809</v>
      </c>
      <c r="D9" s="464">
        <f t="shared" si="2"/>
        <v>26115</v>
      </c>
      <c r="E9" s="464">
        <f t="shared" si="2"/>
        <v>49755</v>
      </c>
      <c r="F9" s="464">
        <f t="shared" si="2"/>
        <v>55369</v>
      </c>
      <c r="G9" s="464">
        <f t="shared" si="2"/>
        <v>9574</v>
      </c>
      <c r="H9" s="222">
        <f t="shared" si="1"/>
        <v>164722</v>
      </c>
      <c r="I9" s="580" t="s">
        <v>18</v>
      </c>
    </row>
    <row r="10" spans="1:12" s="38" customFormat="1" ht="22.9" customHeight="1" x14ac:dyDescent="0.2">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
      <c r="A11" s="579" t="s">
        <v>19</v>
      </c>
      <c r="B11" s="464">
        <f t="shared" si="3"/>
        <v>1544</v>
      </c>
      <c r="C11" s="464">
        <f t="shared" si="3"/>
        <v>406</v>
      </c>
      <c r="D11" s="464">
        <f t="shared" si="3"/>
        <v>240</v>
      </c>
      <c r="E11" s="464">
        <f t="shared" si="3"/>
        <v>320</v>
      </c>
      <c r="F11" s="464">
        <f t="shared" si="3"/>
        <v>481</v>
      </c>
      <c r="G11" s="464">
        <f t="shared" si="3"/>
        <v>588</v>
      </c>
      <c r="H11" s="222">
        <f t="shared" si="1"/>
        <v>3579</v>
      </c>
      <c r="I11" s="580" t="s">
        <v>20</v>
      </c>
    </row>
    <row r="12" spans="1:12" s="38" customFormat="1" ht="22.9" customHeight="1" x14ac:dyDescent="0.2">
      <c r="A12" s="575" t="s">
        <v>50</v>
      </c>
      <c r="B12" s="465">
        <f t="shared" si="3"/>
        <v>3982</v>
      </c>
      <c r="C12" s="465">
        <f t="shared" si="3"/>
        <v>4003</v>
      </c>
      <c r="D12" s="465">
        <f t="shared" si="3"/>
        <v>2173</v>
      </c>
      <c r="E12" s="465">
        <f t="shared" si="3"/>
        <v>3164</v>
      </c>
      <c r="F12" s="465">
        <f t="shared" si="3"/>
        <v>4144</v>
      </c>
      <c r="G12" s="465">
        <f t="shared" si="3"/>
        <v>801</v>
      </c>
      <c r="H12" s="485">
        <f t="shared" si="1"/>
        <v>18267</v>
      </c>
      <c r="I12" s="576" t="s">
        <v>22</v>
      </c>
    </row>
    <row r="13" spans="1:12" s="51" customFormat="1" ht="25.15" customHeight="1" x14ac:dyDescent="0.2">
      <c r="A13" s="167" t="s">
        <v>706</v>
      </c>
      <c r="B13" s="104">
        <f t="shared" ref="B13:G13" si="4">SUM(B14:B17)</f>
        <v>9499</v>
      </c>
      <c r="C13" s="104">
        <f t="shared" si="4"/>
        <v>7068</v>
      </c>
      <c r="D13" s="104">
        <f t="shared" si="4"/>
        <v>2567</v>
      </c>
      <c r="E13" s="104">
        <f t="shared" si="4"/>
        <v>2206</v>
      </c>
      <c r="F13" s="104">
        <f t="shared" si="4"/>
        <v>5752</v>
      </c>
      <c r="G13" s="104">
        <f t="shared" si="4"/>
        <v>63346</v>
      </c>
      <c r="H13" s="104">
        <f t="shared" si="1"/>
        <v>90438</v>
      </c>
      <c r="I13" s="578" t="s">
        <v>13</v>
      </c>
    </row>
    <row r="14" spans="1:12" s="51" customFormat="1" ht="22.9" customHeight="1" x14ac:dyDescent="0.2">
      <c r="A14" s="516" t="s">
        <v>15</v>
      </c>
      <c r="B14" s="489" t="s">
        <v>16</v>
      </c>
      <c r="C14" s="489" t="s">
        <v>16</v>
      </c>
      <c r="D14" s="489" t="s">
        <v>16</v>
      </c>
      <c r="E14" s="489">
        <v>89</v>
      </c>
      <c r="F14" s="489">
        <v>2956</v>
      </c>
      <c r="G14" s="489">
        <v>62779</v>
      </c>
      <c r="H14" s="485">
        <f>SUM(B14:G14)</f>
        <v>65824</v>
      </c>
      <c r="I14" s="517" t="s">
        <v>1456</v>
      </c>
    </row>
    <row r="15" spans="1:12" s="38" customFormat="1" ht="22.9" customHeight="1" x14ac:dyDescent="0.2">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
      <c r="A16" s="516" t="s">
        <v>19</v>
      </c>
      <c r="B16" s="489">
        <v>838</v>
      </c>
      <c r="C16" s="489">
        <v>185</v>
      </c>
      <c r="D16" s="489">
        <v>126</v>
      </c>
      <c r="E16" s="489">
        <v>182</v>
      </c>
      <c r="F16" s="489">
        <v>272</v>
      </c>
      <c r="G16" s="489">
        <v>349</v>
      </c>
      <c r="H16" s="485">
        <f t="shared" si="5"/>
        <v>1952</v>
      </c>
      <c r="I16" s="517" t="s">
        <v>20</v>
      </c>
    </row>
    <row r="17" spans="1:9" s="38" customFormat="1" ht="22.9" customHeight="1" x14ac:dyDescent="0.2">
      <c r="A17" s="581" t="s">
        <v>50</v>
      </c>
      <c r="B17" s="193">
        <v>2953</v>
      </c>
      <c r="C17" s="193">
        <v>3128</v>
      </c>
      <c r="D17" s="193">
        <v>1040</v>
      </c>
      <c r="E17" s="193">
        <v>1660</v>
      </c>
      <c r="F17" s="193">
        <v>2475</v>
      </c>
      <c r="G17" s="193">
        <v>218</v>
      </c>
      <c r="H17" s="222">
        <f t="shared" si="5"/>
        <v>11474</v>
      </c>
      <c r="I17" s="582" t="s">
        <v>22</v>
      </c>
    </row>
    <row r="18" spans="1:9" s="51" customFormat="1" ht="25.15" customHeight="1" x14ac:dyDescent="0.2">
      <c r="A18" s="167" t="s">
        <v>1468</v>
      </c>
      <c r="B18" s="104">
        <f t="shared" ref="B18:G18" si="6">SUM(B19:B23)</f>
        <v>11943</v>
      </c>
      <c r="C18" s="104">
        <f t="shared" si="6"/>
        <v>19263</v>
      </c>
      <c r="D18" s="104">
        <f t="shared" si="6"/>
        <v>29604</v>
      </c>
      <c r="E18" s="104">
        <f t="shared" si="6"/>
        <v>51668</v>
      </c>
      <c r="F18" s="104">
        <f t="shared" si="6"/>
        <v>64531</v>
      </c>
      <c r="G18" s="104">
        <f t="shared" si="6"/>
        <v>76561</v>
      </c>
      <c r="H18" s="104">
        <f t="shared" si="5"/>
        <v>253570</v>
      </c>
      <c r="I18" s="578" t="s">
        <v>14</v>
      </c>
    </row>
    <row r="19" spans="1:9" s="51" customFormat="1" ht="22.9" customHeight="1" x14ac:dyDescent="0.2">
      <c r="A19" s="516" t="s">
        <v>15</v>
      </c>
      <c r="B19" s="489" t="s">
        <v>16</v>
      </c>
      <c r="C19" s="489" t="s">
        <v>16</v>
      </c>
      <c r="D19" s="489" t="s">
        <v>16</v>
      </c>
      <c r="E19" s="489">
        <v>83</v>
      </c>
      <c r="F19" s="489">
        <v>7265</v>
      </c>
      <c r="G19" s="489">
        <v>66165</v>
      </c>
      <c r="H19" s="485">
        <f t="shared" si="5"/>
        <v>73513</v>
      </c>
      <c r="I19" s="517" t="s">
        <v>1456</v>
      </c>
    </row>
    <row r="20" spans="1:9" s="51" customFormat="1" ht="22.9" customHeight="1" x14ac:dyDescent="0.2">
      <c r="A20" s="581" t="s">
        <v>17</v>
      </c>
      <c r="B20" s="193">
        <v>9100</v>
      </c>
      <c r="C20" s="193">
        <v>14809</v>
      </c>
      <c r="D20" s="193">
        <v>26115</v>
      </c>
      <c r="E20" s="193">
        <v>49755</v>
      </c>
      <c r="F20" s="193">
        <v>55369</v>
      </c>
      <c r="G20" s="193">
        <v>9574</v>
      </c>
      <c r="H20" s="222">
        <f t="shared" si="5"/>
        <v>164722</v>
      </c>
      <c r="I20" s="582" t="s">
        <v>18</v>
      </c>
    </row>
    <row r="21" spans="1:9" s="38" customFormat="1" ht="22.9" customHeight="1" x14ac:dyDescent="0.2">
      <c r="A21" s="516" t="s">
        <v>48</v>
      </c>
      <c r="B21" s="489">
        <v>1108</v>
      </c>
      <c r="C21" s="489">
        <v>3358</v>
      </c>
      <c r="D21" s="489">
        <v>2242</v>
      </c>
      <c r="E21" s="489">
        <v>188</v>
      </c>
      <c r="F21" s="489">
        <v>19</v>
      </c>
      <c r="G21" s="489" t="s">
        <v>16</v>
      </c>
      <c r="H21" s="485">
        <f t="shared" si="5"/>
        <v>6915</v>
      </c>
      <c r="I21" s="517" t="s">
        <v>49</v>
      </c>
    </row>
    <row r="22" spans="1:9" s="38" customFormat="1" ht="22.9" customHeight="1" x14ac:dyDescent="0.2">
      <c r="A22" s="581" t="s">
        <v>19</v>
      </c>
      <c r="B22" s="193">
        <v>706</v>
      </c>
      <c r="C22" s="193">
        <v>221</v>
      </c>
      <c r="D22" s="193">
        <v>114</v>
      </c>
      <c r="E22" s="193">
        <v>138</v>
      </c>
      <c r="F22" s="193">
        <v>209</v>
      </c>
      <c r="G22" s="193">
        <v>239</v>
      </c>
      <c r="H22" s="222">
        <f t="shared" si="5"/>
        <v>1627</v>
      </c>
      <c r="I22" s="582" t="s">
        <v>20</v>
      </c>
    </row>
    <row r="23" spans="1:9" s="38" customFormat="1" ht="22.9" customHeight="1" x14ac:dyDescent="0.2">
      <c r="A23" s="518" t="s">
        <v>50</v>
      </c>
      <c r="B23" s="490">
        <v>1029</v>
      </c>
      <c r="C23" s="490">
        <v>875</v>
      </c>
      <c r="D23" s="490">
        <v>1133</v>
      </c>
      <c r="E23" s="490">
        <v>1504</v>
      </c>
      <c r="F23" s="490">
        <v>1669</v>
      </c>
      <c r="G23" s="490">
        <v>583</v>
      </c>
      <c r="H23" s="491">
        <f t="shared" si="5"/>
        <v>6793</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3DCC-A84F-4B1B-A18C-FA875FA6AE11}">
  <sheetPr>
    <tabColor theme="5" tint="-0.249977111117893"/>
    <pageSetUpPr fitToPage="1"/>
  </sheetPr>
  <dimension ref="A1:L23"/>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1082</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911</v>
      </c>
    </row>
    <row r="3" spans="1:12" s="7" customFormat="1" ht="21" customHeight="1" x14ac:dyDescent="0.2">
      <c r="A3" s="1647" t="s">
        <v>1940</v>
      </c>
      <c r="B3" s="1647"/>
      <c r="C3" s="1647"/>
      <c r="D3" s="1647"/>
      <c r="E3" s="1647"/>
      <c r="F3" s="1647"/>
      <c r="G3" s="1647"/>
      <c r="H3" s="1647"/>
      <c r="I3" s="1647"/>
    </row>
    <row r="4" spans="1:12" s="12" customFormat="1" x14ac:dyDescent="0.2">
      <c r="A4" s="34" t="s">
        <v>899</v>
      </c>
      <c r="B4" s="1648"/>
      <c r="C4" s="1648"/>
      <c r="D4" s="1648"/>
      <c r="E4" s="1648"/>
      <c r="F4" s="1648"/>
      <c r="G4" s="1648"/>
      <c r="H4" s="1648"/>
      <c r="I4" s="23" t="s">
        <v>900</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B13+B18</f>
        <v>12746</v>
      </c>
      <c r="C7" s="577">
        <f t="shared" si="0"/>
        <v>13093</v>
      </c>
      <c r="D7" s="577">
        <f t="shared" si="0"/>
        <v>8392</v>
      </c>
      <c r="E7" s="577">
        <f t="shared" si="0"/>
        <v>4850</v>
      </c>
      <c r="F7" s="577">
        <f t="shared" si="0"/>
        <v>10163</v>
      </c>
      <c r="G7" s="577">
        <f t="shared" si="0"/>
        <v>43605</v>
      </c>
      <c r="H7" s="102">
        <f t="shared" ref="H7:H13" si="1">SUM(B7:G7)</f>
        <v>92849</v>
      </c>
      <c r="I7" s="101" t="s">
        <v>883</v>
      </c>
    </row>
    <row r="8" spans="1:12" s="12" customFormat="1" ht="22.9" customHeight="1" x14ac:dyDescent="0.2">
      <c r="A8" s="575" t="s">
        <v>15</v>
      </c>
      <c r="B8" s="1475">
        <f t="shared" si="0"/>
        <v>0</v>
      </c>
      <c r="C8" s="1475">
        <f t="shared" si="0"/>
        <v>0</v>
      </c>
      <c r="D8" s="1475">
        <f t="shared" si="0"/>
        <v>0</v>
      </c>
      <c r="E8" s="465">
        <f t="shared" si="0"/>
        <v>172</v>
      </c>
      <c r="F8" s="465">
        <f t="shared" si="0"/>
        <v>5943</v>
      </c>
      <c r="G8" s="465">
        <f t="shared" si="0"/>
        <v>42084</v>
      </c>
      <c r="H8" s="485">
        <f t="shared" si="1"/>
        <v>48199</v>
      </c>
      <c r="I8" s="576" t="s">
        <v>1456</v>
      </c>
    </row>
    <row r="9" spans="1:12" s="12" customFormat="1" ht="22.9" customHeight="1" x14ac:dyDescent="0.2">
      <c r="A9" s="579" t="s">
        <v>17</v>
      </c>
      <c r="B9" s="464">
        <f t="shared" ref="B9:G9" si="2">B20</f>
        <v>4883</v>
      </c>
      <c r="C9" s="464">
        <f t="shared" si="2"/>
        <v>5576</v>
      </c>
      <c r="D9" s="464">
        <f t="shared" si="2"/>
        <v>4436</v>
      </c>
      <c r="E9" s="464">
        <f t="shared" si="2"/>
        <v>3918</v>
      </c>
      <c r="F9" s="464">
        <f t="shared" si="2"/>
        <v>3581</v>
      </c>
      <c r="G9" s="464">
        <f t="shared" si="2"/>
        <v>1247</v>
      </c>
      <c r="H9" s="222">
        <f t="shared" si="1"/>
        <v>23641</v>
      </c>
      <c r="I9" s="580" t="s">
        <v>18</v>
      </c>
    </row>
    <row r="10" spans="1:12" s="38" customFormat="1" ht="22.9" customHeight="1" x14ac:dyDescent="0.2">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
      <c r="A11" s="579" t="s">
        <v>19</v>
      </c>
      <c r="B11" s="464">
        <f t="shared" si="3"/>
        <v>474</v>
      </c>
      <c r="C11" s="464">
        <f t="shared" si="3"/>
        <v>152</v>
      </c>
      <c r="D11" s="464">
        <f t="shared" si="3"/>
        <v>108</v>
      </c>
      <c r="E11" s="464">
        <f t="shared" si="3"/>
        <v>138</v>
      </c>
      <c r="F11" s="464">
        <f t="shared" si="3"/>
        <v>201</v>
      </c>
      <c r="G11" s="464">
        <f t="shared" si="3"/>
        <v>218</v>
      </c>
      <c r="H11" s="222">
        <f t="shared" si="1"/>
        <v>1291</v>
      </c>
      <c r="I11" s="580" t="s">
        <v>20</v>
      </c>
    </row>
    <row r="12" spans="1:12" s="38" customFormat="1" ht="22.9" customHeight="1" x14ac:dyDescent="0.2">
      <c r="A12" s="575" t="s">
        <v>50</v>
      </c>
      <c r="B12" s="465">
        <f t="shared" si="3"/>
        <v>573</v>
      </c>
      <c r="C12" s="465">
        <f t="shared" si="3"/>
        <v>252</v>
      </c>
      <c r="D12" s="465">
        <f t="shared" si="3"/>
        <v>205</v>
      </c>
      <c r="E12" s="465">
        <f t="shared" si="3"/>
        <v>159</v>
      </c>
      <c r="F12" s="465">
        <f t="shared" si="3"/>
        <v>370</v>
      </c>
      <c r="G12" s="465">
        <f t="shared" si="3"/>
        <v>56</v>
      </c>
      <c r="H12" s="485">
        <f t="shared" si="1"/>
        <v>1615</v>
      </c>
      <c r="I12" s="576" t="s">
        <v>22</v>
      </c>
    </row>
    <row r="13" spans="1:12" s="51" customFormat="1" ht="25.15" customHeight="1" x14ac:dyDescent="0.2">
      <c r="A13" s="167" t="s">
        <v>706</v>
      </c>
      <c r="B13" s="104">
        <f t="shared" ref="B13:G13" si="4">SUM(B14:B17)</f>
        <v>5902</v>
      </c>
      <c r="C13" s="104">
        <f t="shared" si="4"/>
        <v>3850</v>
      </c>
      <c r="D13" s="104">
        <f t="shared" si="4"/>
        <v>1505</v>
      </c>
      <c r="E13" s="104">
        <f t="shared" si="4"/>
        <v>518</v>
      </c>
      <c r="F13" s="104">
        <f t="shared" si="4"/>
        <v>1630</v>
      </c>
      <c r="G13" s="104">
        <f t="shared" si="4"/>
        <v>18667</v>
      </c>
      <c r="H13" s="104">
        <f t="shared" si="1"/>
        <v>32072</v>
      </c>
      <c r="I13" s="578" t="s">
        <v>13</v>
      </c>
    </row>
    <row r="14" spans="1:12" s="51" customFormat="1" ht="22.9" customHeight="1" x14ac:dyDescent="0.2">
      <c r="A14" s="516" t="s">
        <v>15</v>
      </c>
      <c r="B14" s="489" t="s">
        <v>16</v>
      </c>
      <c r="C14" s="489" t="s">
        <v>16</v>
      </c>
      <c r="D14" s="489" t="s">
        <v>16</v>
      </c>
      <c r="E14" s="489">
        <v>89</v>
      </c>
      <c r="F14" s="489">
        <v>1180</v>
      </c>
      <c r="G14" s="489">
        <v>18517</v>
      </c>
      <c r="H14" s="485">
        <f>SUM(B14:G14)</f>
        <v>19786</v>
      </c>
      <c r="I14" s="517" t="s">
        <v>1456</v>
      </c>
    </row>
    <row r="15" spans="1:12" s="38" customFormat="1" ht="22.9" customHeight="1" x14ac:dyDescent="0.2">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
      <c r="A16" s="516" t="s">
        <v>19</v>
      </c>
      <c r="B16" s="489">
        <v>87</v>
      </c>
      <c r="C16" s="489">
        <v>44</v>
      </c>
      <c r="D16" s="489">
        <v>49</v>
      </c>
      <c r="E16" s="489">
        <v>77</v>
      </c>
      <c r="F16" s="489">
        <v>109</v>
      </c>
      <c r="G16" s="489">
        <v>115</v>
      </c>
      <c r="H16" s="485">
        <f t="shared" si="5"/>
        <v>481</v>
      </c>
      <c r="I16" s="517" t="s">
        <v>20</v>
      </c>
    </row>
    <row r="17" spans="1:9" s="38" customFormat="1" ht="22.9" customHeight="1" x14ac:dyDescent="0.2">
      <c r="A17" s="581" t="s">
        <v>50</v>
      </c>
      <c r="B17" s="193">
        <v>107</v>
      </c>
      <c r="C17" s="193">
        <v>51</v>
      </c>
      <c r="D17" s="193">
        <v>55</v>
      </c>
      <c r="E17" s="193">
        <v>77</v>
      </c>
      <c r="F17" s="193">
        <v>292</v>
      </c>
      <c r="G17" s="193">
        <v>35</v>
      </c>
      <c r="H17" s="222">
        <f t="shared" si="5"/>
        <v>617</v>
      </c>
      <c r="I17" s="582" t="s">
        <v>22</v>
      </c>
    </row>
    <row r="18" spans="1:9" s="51" customFormat="1" ht="25.15" customHeight="1" x14ac:dyDescent="0.2">
      <c r="A18" s="167" t="s">
        <v>1468</v>
      </c>
      <c r="B18" s="104">
        <f t="shared" ref="B18:G18" si="6">SUM(B19:B23)</f>
        <v>6844</v>
      </c>
      <c r="C18" s="104">
        <f t="shared" si="6"/>
        <v>9243</v>
      </c>
      <c r="D18" s="104">
        <f t="shared" si="6"/>
        <v>6887</v>
      </c>
      <c r="E18" s="104">
        <f t="shared" si="6"/>
        <v>4332</v>
      </c>
      <c r="F18" s="104">
        <f t="shared" si="6"/>
        <v>8533</v>
      </c>
      <c r="G18" s="104">
        <f t="shared" si="6"/>
        <v>24938</v>
      </c>
      <c r="H18" s="104">
        <f t="shared" si="5"/>
        <v>60777</v>
      </c>
      <c r="I18" s="578" t="s">
        <v>14</v>
      </c>
    </row>
    <row r="19" spans="1:9" s="51" customFormat="1" ht="22.9" customHeight="1" x14ac:dyDescent="0.2">
      <c r="A19" s="516" t="s">
        <v>15</v>
      </c>
      <c r="B19" s="489" t="s">
        <v>16</v>
      </c>
      <c r="C19" s="489" t="s">
        <v>16</v>
      </c>
      <c r="D19" s="489" t="s">
        <v>16</v>
      </c>
      <c r="E19" s="489">
        <v>83</v>
      </c>
      <c r="F19" s="489">
        <v>4763</v>
      </c>
      <c r="G19" s="489">
        <v>23567</v>
      </c>
      <c r="H19" s="485">
        <f t="shared" si="5"/>
        <v>28413</v>
      </c>
      <c r="I19" s="517" t="s">
        <v>1456</v>
      </c>
    </row>
    <row r="20" spans="1:9" s="51" customFormat="1" ht="22.9" customHeight="1" x14ac:dyDescent="0.2">
      <c r="A20" s="581" t="s">
        <v>17</v>
      </c>
      <c r="B20" s="193">
        <v>4883</v>
      </c>
      <c r="C20" s="193">
        <v>5576</v>
      </c>
      <c r="D20" s="193">
        <v>4436</v>
      </c>
      <c r="E20" s="193">
        <v>3918</v>
      </c>
      <c r="F20" s="193">
        <v>3581</v>
      </c>
      <c r="G20" s="193">
        <v>1247</v>
      </c>
      <c r="H20" s="222">
        <f t="shared" si="5"/>
        <v>23641</v>
      </c>
      <c r="I20" s="582" t="s">
        <v>18</v>
      </c>
    </row>
    <row r="21" spans="1:9" s="38" customFormat="1" ht="22.9" customHeight="1" x14ac:dyDescent="0.2">
      <c r="A21" s="516" t="s">
        <v>48</v>
      </c>
      <c r="B21" s="489">
        <v>1108</v>
      </c>
      <c r="C21" s="489">
        <v>3358</v>
      </c>
      <c r="D21" s="489">
        <v>2242</v>
      </c>
      <c r="E21" s="489">
        <v>188</v>
      </c>
      <c r="F21" s="489">
        <v>19</v>
      </c>
      <c r="G21" s="489" t="s">
        <v>16</v>
      </c>
      <c r="H21" s="485">
        <f t="shared" si="5"/>
        <v>6915</v>
      </c>
      <c r="I21" s="517" t="s">
        <v>49</v>
      </c>
    </row>
    <row r="22" spans="1:9" s="38" customFormat="1" ht="22.9" customHeight="1" x14ac:dyDescent="0.2">
      <c r="A22" s="581" t="s">
        <v>19</v>
      </c>
      <c r="B22" s="193">
        <v>387</v>
      </c>
      <c r="C22" s="193">
        <v>108</v>
      </c>
      <c r="D22" s="193">
        <v>59</v>
      </c>
      <c r="E22" s="193">
        <v>61</v>
      </c>
      <c r="F22" s="193">
        <v>92</v>
      </c>
      <c r="G22" s="193">
        <v>103</v>
      </c>
      <c r="H22" s="222">
        <f t="shared" si="5"/>
        <v>810</v>
      </c>
      <c r="I22" s="582" t="s">
        <v>20</v>
      </c>
    </row>
    <row r="23" spans="1:9" s="38" customFormat="1" ht="22.9" customHeight="1" x14ac:dyDescent="0.2">
      <c r="A23" s="518" t="s">
        <v>50</v>
      </c>
      <c r="B23" s="490">
        <v>466</v>
      </c>
      <c r="C23" s="490">
        <v>201</v>
      </c>
      <c r="D23" s="490">
        <v>150</v>
      </c>
      <c r="E23" s="490">
        <v>82</v>
      </c>
      <c r="F23" s="490">
        <v>78</v>
      </c>
      <c r="G23" s="490">
        <v>21</v>
      </c>
      <c r="H23" s="491">
        <f t="shared" si="5"/>
        <v>998</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C566-0191-49B3-9A09-5A1D02C05AA8}">
  <sheetPr>
    <tabColor theme="5" tint="-0.249977111117893"/>
    <pageSetUpPr fitToPage="1"/>
  </sheetPr>
  <dimension ref="A1:L20"/>
  <sheetViews>
    <sheetView view="pageBreakPreview" zoomScale="60" zoomScaleNormal="100" workbookViewId="0">
      <selection activeCell="A90" sqref="A90"/>
    </sheetView>
  </sheetViews>
  <sheetFormatPr defaultColWidth="9.125" defaultRowHeight="12.75" x14ac:dyDescent="0.2"/>
  <cols>
    <col min="1" max="1" width="25.625" style="17" customWidth="1"/>
    <col min="2" max="8" width="12.375" style="17" customWidth="1"/>
    <col min="9" max="9" width="25.625" style="17" customWidth="1"/>
    <col min="10" max="16384" width="9.125" style="17"/>
  </cols>
  <sheetData>
    <row r="1" spans="1:12" s="7" customFormat="1" ht="21" customHeight="1" x14ac:dyDescent="0.25">
      <c r="A1" s="1645" t="s">
        <v>1083</v>
      </c>
      <c r="B1" s="1645"/>
      <c r="C1" s="1645"/>
      <c r="D1" s="1645"/>
      <c r="E1" s="1645"/>
      <c r="F1" s="1645"/>
      <c r="G1" s="1645"/>
      <c r="H1" s="1645"/>
      <c r="I1" s="1645"/>
    </row>
    <row r="2" spans="1:12" s="7" customFormat="1" ht="21" customHeight="1" x14ac:dyDescent="0.2">
      <c r="A2" s="1646" t="s">
        <v>929</v>
      </c>
      <c r="B2" s="1646"/>
      <c r="C2" s="1646"/>
      <c r="D2" s="1646"/>
      <c r="E2" s="1646"/>
      <c r="F2" s="1646"/>
      <c r="G2" s="1646"/>
      <c r="H2" s="1646"/>
      <c r="I2" s="1646"/>
      <c r="L2" s="7" t="s">
        <v>2</v>
      </c>
    </row>
    <row r="3" spans="1:12" s="7" customFormat="1" ht="21" customHeight="1" x14ac:dyDescent="0.2">
      <c r="A3" s="1647" t="s">
        <v>1941</v>
      </c>
      <c r="B3" s="1647"/>
      <c r="C3" s="1647"/>
      <c r="D3" s="1647"/>
      <c r="E3" s="1647"/>
      <c r="F3" s="1647"/>
      <c r="G3" s="1647"/>
      <c r="H3" s="1647"/>
      <c r="I3" s="1647"/>
    </row>
    <row r="4" spans="1:12" s="12" customFormat="1" x14ac:dyDescent="0.2">
      <c r="A4" s="34" t="s">
        <v>901</v>
      </c>
      <c r="B4" s="1648"/>
      <c r="C4" s="1648"/>
      <c r="D4" s="1648"/>
      <c r="E4" s="1648"/>
      <c r="F4" s="1648"/>
      <c r="G4" s="1648"/>
      <c r="H4" s="1648"/>
      <c r="I4" s="23" t="s">
        <v>902</v>
      </c>
    </row>
    <row r="5" spans="1:12" s="38" customFormat="1" ht="25.15" customHeight="1" x14ac:dyDescent="0.2">
      <c r="A5" s="1649" t="s">
        <v>1625</v>
      </c>
      <c r="B5" s="1651" t="s">
        <v>938</v>
      </c>
      <c r="C5" s="1651"/>
      <c r="D5" s="1651"/>
      <c r="E5" s="1651"/>
      <c r="F5" s="1651"/>
      <c r="G5" s="1651"/>
      <c r="H5" s="1651"/>
      <c r="I5" s="1652" t="s">
        <v>1176</v>
      </c>
    </row>
    <row r="6" spans="1:12" s="9" customFormat="1" ht="40.5" customHeight="1" x14ac:dyDescent="0.2">
      <c r="A6" s="1650"/>
      <c r="B6" s="404" t="s">
        <v>5</v>
      </c>
      <c r="C6" s="406" t="s">
        <v>6</v>
      </c>
      <c r="D6" s="406" t="s">
        <v>7</v>
      </c>
      <c r="E6" s="406" t="s">
        <v>8</v>
      </c>
      <c r="F6" s="406" t="s">
        <v>9</v>
      </c>
      <c r="G6" s="406" t="s">
        <v>10</v>
      </c>
      <c r="H6" s="417" t="s">
        <v>1810</v>
      </c>
      <c r="I6" s="1653"/>
    </row>
    <row r="7" spans="1:12" s="12" customFormat="1" ht="25.15" customHeight="1" x14ac:dyDescent="0.2">
      <c r="A7" s="515" t="s">
        <v>1220</v>
      </c>
      <c r="B7" s="577">
        <f t="shared" ref="B7:G8" si="0">B12+B16</f>
        <v>8696</v>
      </c>
      <c r="C7" s="577">
        <f t="shared" si="0"/>
        <v>13238</v>
      </c>
      <c r="D7" s="577">
        <f t="shared" si="0"/>
        <v>23779</v>
      </c>
      <c r="E7" s="577">
        <f t="shared" si="0"/>
        <v>49024</v>
      </c>
      <c r="F7" s="577">
        <f t="shared" si="0"/>
        <v>60120</v>
      </c>
      <c r="G7" s="577">
        <f t="shared" si="0"/>
        <v>96302</v>
      </c>
      <c r="H7" s="102">
        <f t="shared" ref="H7:H12" si="1">SUM(B7:G7)</f>
        <v>251159</v>
      </c>
      <c r="I7" s="101" t="s">
        <v>883</v>
      </c>
    </row>
    <row r="8" spans="1:12" s="12" customFormat="1" ht="22.9" customHeight="1" x14ac:dyDescent="0.2">
      <c r="A8" s="575" t="s">
        <v>15</v>
      </c>
      <c r="B8" s="1475">
        <f t="shared" si="0"/>
        <v>0</v>
      </c>
      <c r="C8" s="1475">
        <f t="shared" si="0"/>
        <v>0</v>
      </c>
      <c r="D8" s="1475">
        <f t="shared" si="0"/>
        <v>0</v>
      </c>
      <c r="E8" s="1475">
        <f t="shared" si="0"/>
        <v>0</v>
      </c>
      <c r="F8" s="465">
        <f t="shared" si="0"/>
        <v>4278</v>
      </c>
      <c r="G8" s="465">
        <f t="shared" si="0"/>
        <v>86860</v>
      </c>
      <c r="H8" s="485">
        <f t="shared" si="1"/>
        <v>91138</v>
      </c>
      <c r="I8" s="576" t="s">
        <v>1456</v>
      </c>
    </row>
    <row r="9" spans="1:12" s="12" customFormat="1" ht="22.9" customHeight="1" x14ac:dyDescent="0.2">
      <c r="A9" s="579" t="s">
        <v>17</v>
      </c>
      <c r="B9" s="464">
        <f t="shared" ref="B9:G9" si="2">B18</f>
        <v>4217</v>
      </c>
      <c r="C9" s="464">
        <f t="shared" si="2"/>
        <v>9233</v>
      </c>
      <c r="D9" s="464">
        <f t="shared" si="2"/>
        <v>21679</v>
      </c>
      <c r="E9" s="464">
        <f t="shared" si="2"/>
        <v>45837</v>
      </c>
      <c r="F9" s="464">
        <f t="shared" si="2"/>
        <v>51788</v>
      </c>
      <c r="G9" s="464">
        <f t="shared" si="2"/>
        <v>8327</v>
      </c>
      <c r="H9" s="222">
        <f t="shared" si="1"/>
        <v>141081</v>
      </c>
      <c r="I9" s="580" t="s">
        <v>18</v>
      </c>
    </row>
    <row r="10" spans="1:12" s="38" customFormat="1" ht="22.9" customHeight="1" x14ac:dyDescent="0.2">
      <c r="A10" s="575" t="s">
        <v>19</v>
      </c>
      <c r="B10" s="465">
        <f t="shared" ref="B10:G11" si="3">B14+B19</f>
        <v>1070</v>
      </c>
      <c r="C10" s="465">
        <f t="shared" si="3"/>
        <v>254</v>
      </c>
      <c r="D10" s="465">
        <f t="shared" si="3"/>
        <v>132</v>
      </c>
      <c r="E10" s="465">
        <f t="shared" si="3"/>
        <v>182</v>
      </c>
      <c r="F10" s="465">
        <f t="shared" si="3"/>
        <v>280</v>
      </c>
      <c r="G10" s="465">
        <f t="shared" si="3"/>
        <v>370</v>
      </c>
      <c r="H10" s="485">
        <f t="shared" si="1"/>
        <v>2288</v>
      </c>
      <c r="I10" s="576" t="s">
        <v>20</v>
      </c>
    </row>
    <row r="11" spans="1:12" s="38" customFormat="1" ht="22.9" customHeight="1" x14ac:dyDescent="0.2">
      <c r="A11" s="579" t="s">
        <v>21</v>
      </c>
      <c r="B11" s="464">
        <f t="shared" si="3"/>
        <v>3409</v>
      </c>
      <c r="C11" s="464">
        <f t="shared" si="3"/>
        <v>3751</v>
      </c>
      <c r="D11" s="464">
        <f t="shared" si="3"/>
        <v>1968</v>
      </c>
      <c r="E11" s="464">
        <f t="shared" si="3"/>
        <v>3005</v>
      </c>
      <c r="F11" s="464">
        <f t="shared" si="3"/>
        <v>3774</v>
      </c>
      <c r="G11" s="464">
        <f t="shared" si="3"/>
        <v>745</v>
      </c>
      <c r="H11" s="222">
        <f t="shared" si="1"/>
        <v>16652</v>
      </c>
      <c r="I11" s="580" t="s">
        <v>22</v>
      </c>
    </row>
    <row r="12" spans="1:12" s="51" customFormat="1" ht="25.15" customHeight="1" x14ac:dyDescent="0.2">
      <c r="A12" s="167" t="s">
        <v>706</v>
      </c>
      <c r="B12" s="104">
        <f t="shared" ref="B12:G12" si="4">SUM(B13:B15)</f>
        <v>3597</v>
      </c>
      <c r="C12" s="104">
        <f t="shared" si="4"/>
        <v>3218</v>
      </c>
      <c r="D12" s="104">
        <f t="shared" si="4"/>
        <v>1062</v>
      </c>
      <c r="E12" s="104">
        <f t="shared" si="4"/>
        <v>1688</v>
      </c>
      <c r="F12" s="104">
        <f t="shared" si="4"/>
        <v>4122</v>
      </c>
      <c r="G12" s="104">
        <f t="shared" si="4"/>
        <v>44679</v>
      </c>
      <c r="H12" s="104">
        <f t="shared" si="1"/>
        <v>58366</v>
      </c>
      <c r="I12" s="578" t="s">
        <v>13</v>
      </c>
    </row>
    <row r="13" spans="1:12" s="51" customFormat="1" ht="22.9" customHeight="1" x14ac:dyDescent="0.2">
      <c r="A13" s="516" t="s">
        <v>15</v>
      </c>
      <c r="B13" s="489" t="s">
        <v>16</v>
      </c>
      <c r="C13" s="489" t="s">
        <v>16</v>
      </c>
      <c r="D13" s="489" t="s">
        <v>16</v>
      </c>
      <c r="E13" s="489" t="s">
        <v>16</v>
      </c>
      <c r="F13" s="489">
        <v>1776</v>
      </c>
      <c r="G13" s="489">
        <v>44262</v>
      </c>
      <c r="H13" s="485">
        <f>SUM(B13:G13)</f>
        <v>46038</v>
      </c>
      <c r="I13" s="517" t="s">
        <v>1456</v>
      </c>
    </row>
    <row r="14" spans="1:12" s="38" customFormat="1" ht="22.9" customHeight="1" x14ac:dyDescent="0.2">
      <c r="A14" s="581" t="s">
        <v>19</v>
      </c>
      <c r="B14" s="193">
        <v>751</v>
      </c>
      <c r="C14" s="193">
        <v>141</v>
      </c>
      <c r="D14" s="193">
        <v>77</v>
      </c>
      <c r="E14" s="193">
        <v>105</v>
      </c>
      <c r="F14" s="193">
        <v>163</v>
      </c>
      <c r="G14" s="193">
        <v>234</v>
      </c>
      <c r="H14" s="222">
        <f t="shared" ref="H14:H20" si="5">SUM(B14:G14)</f>
        <v>1471</v>
      </c>
      <c r="I14" s="582" t="s">
        <v>20</v>
      </c>
    </row>
    <row r="15" spans="1:12" s="38" customFormat="1" ht="22.9" customHeight="1" x14ac:dyDescent="0.2">
      <c r="A15" s="516" t="s">
        <v>21</v>
      </c>
      <c r="B15" s="489">
        <v>2846</v>
      </c>
      <c r="C15" s="489">
        <v>3077</v>
      </c>
      <c r="D15" s="489">
        <v>985</v>
      </c>
      <c r="E15" s="489">
        <v>1583</v>
      </c>
      <c r="F15" s="489">
        <v>2183</v>
      </c>
      <c r="G15" s="489">
        <v>183</v>
      </c>
      <c r="H15" s="485">
        <f t="shared" si="5"/>
        <v>10857</v>
      </c>
      <c r="I15" s="517" t="s">
        <v>22</v>
      </c>
    </row>
    <row r="16" spans="1:12" s="51" customFormat="1" ht="25.15" customHeight="1" x14ac:dyDescent="0.2">
      <c r="A16" s="167" t="s">
        <v>1468</v>
      </c>
      <c r="B16" s="104">
        <f t="shared" ref="B16:G16" si="6">SUM(B17:B20)</f>
        <v>5099</v>
      </c>
      <c r="C16" s="104">
        <f t="shared" si="6"/>
        <v>10020</v>
      </c>
      <c r="D16" s="104">
        <f t="shared" si="6"/>
        <v>22717</v>
      </c>
      <c r="E16" s="104">
        <f t="shared" si="6"/>
        <v>47336</v>
      </c>
      <c r="F16" s="104">
        <f t="shared" si="6"/>
        <v>55998</v>
      </c>
      <c r="G16" s="104">
        <f t="shared" si="6"/>
        <v>51623</v>
      </c>
      <c r="H16" s="104">
        <f t="shared" si="5"/>
        <v>192793</v>
      </c>
      <c r="I16" s="578" t="s">
        <v>14</v>
      </c>
    </row>
    <row r="17" spans="1:9" s="51" customFormat="1" ht="22.9" customHeight="1" x14ac:dyDescent="0.2">
      <c r="A17" s="516" t="s">
        <v>15</v>
      </c>
      <c r="B17" s="489" t="s">
        <v>16</v>
      </c>
      <c r="C17" s="489" t="s">
        <v>16</v>
      </c>
      <c r="D17" s="489" t="s">
        <v>16</v>
      </c>
      <c r="E17" s="489" t="s">
        <v>16</v>
      </c>
      <c r="F17" s="489">
        <v>2502</v>
      </c>
      <c r="G17" s="489">
        <v>42598</v>
      </c>
      <c r="H17" s="485">
        <f t="shared" si="5"/>
        <v>45100</v>
      </c>
      <c r="I17" s="517" t="s">
        <v>1456</v>
      </c>
    </row>
    <row r="18" spans="1:9" s="51" customFormat="1" ht="22.9" customHeight="1" x14ac:dyDescent="0.2">
      <c r="A18" s="581" t="s">
        <v>17</v>
      </c>
      <c r="B18" s="193">
        <v>4217</v>
      </c>
      <c r="C18" s="193">
        <v>9233</v>
      </c>
      <c r="D18" s="193">
        <v>21679</v>
      </c>
      <c r="E18" s="193">
        <v>45837</v>
      </c>
      <c r="F18" s="193">
        <v>51788</v>
      </c>
      <c r="G18" s="193">
        <v>8327</v>
      </c>
      <c r="H18" s="222">
        <f t="shared" si="5"/>
        <v>141081</v>
      </c>
      <c r="I18" s="582" t="s">
        <v>18</v>
      </c>
    </row>
    <row r="19" spans="1:9" s="38" customFormat="1" ht="22.9" customHeight="1" x14ac:dyDescent="0.2">
      <c r="A19" s="516" t="s">
        <v>19</v>
      </c>
      <c r="B19" s="489">
        <v>319</v>
      </c>
      <c r="C19" s="489">
        <v>113</v>
      </c>
      <c r="D19" s="489">
        <v>55</v>
      </c>
      <c r="E19" s="489">
        <v>77</v>
      </c>
      <c r="F19" s="489">
        <v>117</v>
      </c>
      <c r="G19" s="489">
        <v>136</v>
      </c>
      <c r="H19" s="485">
        <f t="shared" si="5"/>
        <v>817</v>
      </c>
      <c r="I19" s="517" t="s">
        <v>20</v>
      </c>
    </row>
    <row r="20" spans="1:9" s="38" customFormat="1" ht="22.9" customHeight="1" x14ac:dyDescent="0.2">
      <c r="A20" s="583" t="s">
        <v>21</v>
      </c>
      <c r="B20" s="196">
        <v>563</v>
      </c>
      <c r="C20" s="196">
        <v>674</v>
      </c>
      <c r="D20" s="196">
        <v>983</v>
      </c>
      <c r="E20" s="196">
        <v>1422</v>
      </c>
      <c r="F20" s="196">
        <v>1591</v>
      </c>
      <c r="G20" s="196">
        <v>562</v>
      </c>
      <c r="H20" s="488">
        <f t="shared" si="5"/>
        <v>5795</v>
      </c>
      <c r="I20" s="584"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79CD-32EE-4EFA-A492-A624BEABEF00}">
  <sheetPr>
    <tabColor theme="5" tint="-0.499984740745262"/>
    <pageSetUpPr fitToPage="1"/>
  </sheetPr>
  <dimension ref="A1:L24"/>
  <sheetViews>
    <sheetView view="pageBreakPreview" zoomScale="60" zoomScaleNormal="100" workbookViewId="0">
      <selection activeCell="A90" sqref="A90"/>
    </sheetView>
  </sheetViews>
  <sheetFormatPr defaultColWidth="9.125" defaultRowHeight="12.75" x14ac:dyDescent="0.2"/>
  <cols>
    <col min="1" max="1" width="25.625" style="6" customWidth="1"/>
    <col min="2" max="8" width="12.375" style="6" customWidth="1"/>
    <col min="9" max="9" width="25.625" style="6" customWidth="1"/>
    <col min="10" max="16384" width="9.125" style="6"/>
  </cols>
  <sheetData>
    <row r="1" spans="1:12" s="1" customFormat="1" ht="21" customHeight="1" x14ac:dyDescent="0.25">
      <c r="A1" s="1705" t="s">
        <v>1111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24</v>
      </c>
    </row>
    <row r="3" spans="1:12" s="1" customFormat="1" ht="21" customHeight="1" x14ac:dyDescent="0.2">
      <c r="A3" s="1708" t="s">
        <v>1649</v>
      </c>
      <c r="B3" s="1708"/>
      <c r="C3" s="1708"/>
      <c r="D3" s="1708"/>
      <c r="E3" s="1708"/>
      <c r="F3" s="1708"/>
      <c r="G3" s="1708"/>
      <c r="H3" s="1708"/>
      <c r="I3" s="1708"/>
    </row>
    <row r="4" spans="1:12" s="15" customFormat="1" x14ac:dyDescent="0.2">
      <c r="A4" s="219" t="s">
        <v>903</v>
      </c>
      <c r="B4" s="1709"/>
      <c r="C4" s="1709"/>
      <c r="D4" s="1709"/>
      <c r="E4" s="1709"/>
      <c r="F4" s="1709"/>
      <c r="G4" s="1709"/>
      <c r="H4" s="1709"/>
      <c r="I4" s="221" t="s">
        <v>1848</v>
      </c>
    </row>
    <row r="5" spans="1:12" s="39" customFormat="1" ht="25.15" customHeight="1" x14ac:dyDescent="0.2">
      <c r="A5" s="1649" t="s">
        <v>1178</v>
      </c>
      <c r="B5" s="1651" t="s">
        <v>938</v>
      </c>
      <c r="C5" s="1651"/>
      <c r="D5" s="1651"/>
      <c r="E5" s="1651"/>
      <c r="F5" s="1651"/>
      <c r="G5" s="1651"/>
      <c r="H5" s="1651"/>
      <c r="I5" s="1652" t="s">
        <v>1177</v>
      </c>
    </row>
    <row r="6" spans="1:12" s="2" customFormat="1" ht="40.5" customHeight="1" x14ac:dyDescent="0.2">
      <c r="A6" s="1650"/>
      <c r="B6" s="404" t="s">
        <v>5</v>
      </c>
      <c r="C6" s="406" t="s">
        <v>6</v>
      </c>
      <c r="D6" s="406" t="s">
        <v>7</v>
      </c>
      <c r="E6" s="406" t="s">
        <v>8</v>
      </c>
      <c r="F6" s="406" t="s">
        <v>9</v>
      </c>
      <c r="G6" s="406" t="s">
        <v>10</v>
      </c>
      <c r="H6" s="417" t="s">
        <v>1810</v>
      </c>
      <c r="I6" s="1653"/>
    </row>
    <row r="7" spans="1:12" s="51" customFormat="1" ht="25.15" customHeight="1" x14ac:dyDescent="0.2">
      <c r="A7" s="167" t="s">
        <v>1220</v>
      </c>
      <c r="B7" s="104">
        <f t="shared" ref="B7:F12" si="0">B13+B19</f>
        <v>40</v>
      </c>
      <c r="C7" s="104">
        <f t="shared" si="0"/>
        <v>220</v>
      </c>
      <c r="D7" s="104">
        <f t="shared" si="0"/>
        <v>724</v>
      </c>
      <c r="E7" s="104">
        <f t="shared" si="0"/>
        <v>1129</v>
      </c>
      <c r="F7" s="104">
        <f t="shared" si="0"/>
        <v>1676</v>
      </c>
      <c r="G7" s="104">
        <f t="shared" ref="G7:G12" si="1">G13+G19</f>
        <v>995</v>
      </c>
      <c r="H7" s="104">
        <f t="shared" ref="H7:H13" si="2">SUM(B7:G7)</f>
        <v>4784</v>
      </c>
      <c r="I7" s="578" t="s">
        <v>883</v>
      </c>
    </row>
    <row r="8" spans="1:12" s="12" customFormat="1" ht="22.9" customHeight="1" x14ac:dyDescent="0.2">
      <c r="A8" s="575" t="s">
        <v>26</v>
      </c>
      <c r="B8" s="1475">
        <f t="shared" si="0"/>
        <v>0</v>
      </c>
      <c r="C8" s="465">
        <f t="shared" si="0"/>
        <v>33</v>
      </c>
      <c r="D8" s="465">
        <f t="shared" si="0"/>
        <v>112</v>
      </c>
      <c r="E8" s="465">
        <f t="shared" si="0"/>
        <v>248</v>
      </c>
      <c r="F8" s="465">
        <f t="shared" si="0"/>
        <v>244</v>
      </c>
      <c r="G8" s="465">
        <f t="shared" si="1"/>
        <v>53</v>
      </c>
      <c r="H8" s="485">
        <f t="shared" si="2"/>
        <v>690</v>
      </c>
      <c r="I8" s="576" t="s">
        <v>27</v>
      </c>
    </row>
    <row r="9" spans="1:12" s="12" customFormat="1" ht="22.9" customHeight="1" x14ac:dyDescent="0.2">
      <c r="A9" s="579" t="s">
        <v>28</v>
      </c>
      <c r="B9" s="464">
        <f t="shared" si="0"/>
        <v>10</v>
      </c>
      <c r="C9" s="464">
        <f t="shared" si="0"/>
        <v>66</v>
      </c>
      <c r="D9" s="464">
        <f t="shared" si="0"/>
        <v>210</v>
      </c>
      <c r="E9" s="464">
        <f t="shared" si="0"/>
        <v>368</v>
      </c>
      <c r="F9" s="464">
        <f t="shared" si="0"/>
        <v>746</v>
      </c>
      <c r="G9" s="464">
        <f t="shared" si="1"/>
        <v>702</v>
      </c>
      <c r="H9" s="222">
        <f t="shared" si="2"/>
        <v>2102</v>
      </c>
      <c r="I9" s="580" t="s">
        <v>29</v>
      </c>
    </row>
    <row r="10" spans="1:12" s="12" customFormat="1" ht="22.9" customHeight="1" x14ac:dyDescent="0.2">
      <c r="A10" s="575" t="s">
        <v>30</v>
      </c>
      <c r="B10" s="465">
        <f t="shared" si="0"/>
        <v>3</v>
      </c>
      <c r="C10" s="465">
        <f t="shared" si="0"/>
        <v>17</v>
      </c>
      <c r="D10" s="465">
        <f t="shared" si="0"/>
        <v>85</v>
      </c>
      <c r="E10" s="465">
        <f t="shared" si="0"/>
        <v>175</v>
      </c>
      <c r="F10" s="465">
        <f t="shared" si="0"/>
        <v>154</v>
      </c>
      <c r="G10" s="465">
        <f t="shared" si="1"/>
        <v>26</v>
      </c>
      <c r="H10" s="485">
        <f t="shared" si="2"/>
        <v>460</v>
      </c>
      <c r="I10" s="576" t="s">
        <v>31</v>
      </c>
    </row>
    <row r="11" spans="1:12" s="12" customFormat="1" ht="22.9" customHeight="1" x14ac:dyDescent="0.2">
      <c r="A11" s="579" t="s">
        <v>32</v>
      </c>
      <c r="B11" s="464">
        <f t="shared" si="0"/>
        <v>13</v>
      </c>
      <c r="C11" s="464">
        <f t="shared" si="0"/>
        <v>38</v>
      </c>
      <c r="D11" s="464">
        <f t="shared" si="0"/>
        <v>78</v>
      </c>
      <c r="E11" s="464">
        <f t="shared" si="0"/>
        <v>20</v>
      </c>
      <c r="F11" s="464">
        <f t="shared" si="0"/>
        <v>25</v>
      </c>
      <c r="G11" s="464">
        <f t="shared" si="1"/>
        <v>2</v>
      </c>
      <c r="H11" s="222">
        <f t="shared" si="2"/>
        <v>176</v>
      </c>
      <c r="I11" s="580" t="s">
        <v>33</v>
      </c>
    </row>
    <row r="12" spans="1:12" s="12" customFormat="1" ht="22.9" customHeight="1" x14ac:dyDescent="0.2">
      <c r="A12" s="575" t="s">
        <v>34</v>
      </c>
      <c r="B12" s="465">
        <f t="shared" si="0"/>
        <v>14</v>
      </c>
      <c r="C12" s="465">
        <f t="shared" si="0"/>
        <v>66</v>
      </c>
      <c r="D12" s="465">
        <f t="shared" si="0"/>
        <v>239</v>
      </c>
      <c r="E12" s="465">
        <f t="shared" si="0"/>
        <v>318</v>
      </c>
      <c r="F12" s="465">
        <f t="shared" si="0"/>
        <v>507</v>
      </c>
      <c r="G12" s="465">
        <f t="shared" si="1"/>
        <v>212</v>
      </c>
      <c r="H12" s="485">
        <f t="shared" si="2"/>
        <v>1356</v>
      </c>
      <c r="I12" s="576" t="s">
        <v>35</v>
      </c>
    </row>
    <row r="13" spans="1:12" s="51" customFormat="1" ht="25.15" customHeight="1" x14ac:dyDescent="0.2">
      <c r="A13" s="167" t="s">
        <v>706</v>
      </c>
      <c r="B13" s="104">
        <f t="shared" ref="B13:G13" si="3">SUM(B14:B18)</f>
        <v>9</v>
      </c>
      <c r="C13" s="104">
        <f t="shared" si="3"/>
        <v>65</v>
      </c>
      <c r="D13" s="104">
        <f t="shared" si="3"/>
        <v>204</v>
      </c>
      <c r="E13" s="104">
        <f t="shared" si="3"/>
        <v>473</v>
      </c>
      <c r="F13" s="104">
        <f t="shared" si="3"/>
        <v>606</v>
      </c>
      <c r="G13" s="104">
        <f t="shared" si="3"/>
        <v>473</v>
      </c>
      <c r="H13" s="104">
        <f t="shared" si="2"/>
        <v>1830</v>
      </c>
      <c r="I13" s="578" t="s">
        <v>13</v>
      </c>
    </row>
    <row r="14" spans="1:12" s="51" customFormat="1" ht="22.9" customHeight="1" x14ac:dyDescent="0.2">
      <c r="A14" s="516" t="s">
        <v>26</v>
      </c>
      <c r="B14" s="489" t="s">
        <v>16</v>
      </c>
      <c r="C14" s="489">
        <v>6</v>
      </c>
      <c r="D14" s="489">
        <v>27</v>
      </c>
      <c r="E14" s="489">
        <v>77</v>
      </c>
      <c r="F14" s="489">
        <v>82</v>
      </c>
      <c r="G14" s="489">
        <v>34</v>
      </c>
      <c r="H14" s="485">
        <f>SUM(B14:G14)</f>
        <v>226</v>
      </c>
      <c r="I14" s="517" t="s">
        <v>27</v>
      </c>
    </row>
    <row r="15" spans="1:12" s="38" customFormat="1" ht="22.9" customHeight="1" x14ac:dyDescent="0.2">
      <c r="A15" s="581" t="s">
        <v>28</v>
      </c>
      <c r="B15" s="193">
        <v>1</v>
      </c>
      <c r="C15" s="193">
        <v>9</v>
      </c>
      <c r="D15" s="193">
        <v>57</v>
      </c>
      <c r="E15" s="193">
        <v>197</v>
      </c>
      <c r="F15" s="193">
        <v>285</v>
      </c>
      <c r="G15" s="193">
        <v>318</v>
      </c>
      <c r="H15" s="222">
        <f t="shared" ref="H15:H24" si="4">SUM(B15:G15)</f>
        <v>867</v>
      </c>
      <c r="I15" s="582" t="s">
        <v>29</v>
      </c>
    </row>
    <row r="16" spans="1:12" s="51" customFormat="1" ht="22.9" customHeight="1" x14ac:dyDescent="0.2">
      <c r="A16" s="516" t="s">
        <v>30</v>
      </c>
      <c r="B16" s="489">
        <v>1</v>
      </c>
      <c r="C16" s="489">
        <v>12</v>
      </c>
      <c r="D16" s="489">
        <v>50</v>
      </c>
      <c r="E16" s="489">
        <v>126</v>
      </c>
      <c r="F16" s="489">
        <v>104</v>
      </c>
      <c r="G16" s="489">
        <v>25</v>
      </c>
      <c r="H16" s="485">
        <f t="shared" si="4"/>
        <v>318</v>
      </c>
      <c r="I16" s="517" t="s">
        <v>31</v>
      </c>
    </row>
    <row r="17" spans="1:9" s="38" customFormat="1" ht="22.9" customHeight="1" x14ac:dyDescent="0.2">
      <c r="A17" s="581" t="s">
        <v>32</v>
      </c>
      <c r="B17" s="193">
        <v>2</v>
      </c>
      <c r="C17" s="193">
        <v>19</v>
      </c>
      <c r="D17" s="193">
        <v>22</v>
      </c>
      <c r="E17" s="193">
        <v>5</v>
      </c>
      <c r="F17" s="193">
        <v>9</v>
      </c>
      <c r="G17" s="193">
        <v>2</v>
      </c>
      <c r="H17" s="222">
        <f t="shared" si="4"/>
        <v>59</v>
      </c>
      <c r="I17" s="582" t="s">
        <v>33</v>
      </c>
    </row>
    <row r="18" spans="1:9" s="51" customFormat="1" ht="22.9" customHeight="1" x14ac:dyDescent="0.2">
      <c r="A18" s="516" t="s">
        <v>34</v>
      </c>
      <c r="B18" s="489">
        <v>5</v>
      </c>
      <c r="C18" s="489">
        <v>19</v>
      </c>
      <c r="D18" s="489">
        <v>48</v>
      </c>
      <c r="E18" s="489">
        <v>68</v>
      </c>
      <c r="F18" s="489">
        <v>126</v>
      </c>
      <c r="G18" s="489">
        <v>94</v>
      </c>
      <c r="H18" s="485">
        <f t="shared" si="4"/>
        <v>360</v>
      </c>
      <c r="I18" s="517" t="s">
        <v>35</v>
      </c>
    </row>
    <row r="19" spans="1:9" s="51" customFormat="1" ht="25.15" customHeight="1" x14ac:dyDescent="0.2">
      <c r="A19" s="167" t="s">
        <v>1468</v>
      </c>
      <c r="B19" s="104">
        <f t="shared" ref="B19:G19" si="5">SUM(B20:B24)</f>
        <v>31</v>
      </c>
      <c r="C19" s="104">
        <f t="shared" si="5"/>
        <v>155</v>
      </c>
      <c r="D19" s="104">
        <f t="shared" si="5"/>
        <v>520</v>
      </c>
      <c r="E19" s="104">
        <f t="shared" si="5"/>
        <v>656</v>
      </c>
      <c r="F19" s="104">
        <f t="shared" si="5"/>
        <v>1070</v>
      </c>
      <c r="G19" s="104">
        <f t="shared" si="5"/>
        <v>522</v>
      </c>
      <c r="H19" s="104">
        <f t="shared" si="4"/>
        <v>2954</v>
      </c>
      <c r="I19" s="578" t="s">
        <v>14</v>
      </c>
    </row>
    <row r="20" spans="1:9" s="51" customFormat="1" ht="22.9" customHeight="1" x14ac:dyDescent="0.2">
      <c r="A20" s="516" t="s">
        <v>26</v>
      </c>
      <c r="B20" s="489" t="s">
        <v>16</v>
      </c>
      <c r="C20" s="489">
        <v>27</v>
      </c>
      <c r="D20" s="489">
        <v>85</v>
      </c>
      <c r="E20" s="489">
        <v>171</v>
      </c>
      <c r="F20" s="489">
        <v>162</v>
      </c>
      <c r="G20" s="489">
        <v>19</v>
      </c>
      <c r="H20" s="485">
        <f t="shared" si="4"/>
        <v>464</v>
      </c>
      <c r="I20" s="517" t="s">
        <v>27</v>
      </c>
    </row>
    <row r="21" spans="1:9" s="51" customFormat="1" ht="22.9" customHeight="1" x14ac:dyDescent="0.2">
      <c r="A21" s="581" t="s">
        <v>28</v>
      </c>
      <c r="B21" s="193">
        <v>9</v>
      </c>
      <c r="C21" s="193">
        <v>57</v>
      </c>
      <c r="D21" s="193">
        <v>153</v>
      </c>
      <c r="E21" s="193">
        <v>171</v>
      </c>
      <c r="F21" s="193">
        <v>461</v>
      </c>
      <c r="G21" s="193">
        <v>384</v>
      </c>
      <c r="H21" s="222">
        <f t="shared" si="4"/>
        <v>1235</v>
      </c>
      <c r="I21" s="582" t="s">
        <v>29</v>
      </c>
    </row>
    <row r="22" spans="1:9" s="51" customFormat="1" ht="22.9" customHeight="1" x14ac:dyDescent="0.2">
      <c r="A22" s="516" t="s">
        <v>30</v>
      </c>
      <c r="B22" s="489">
        <v>2</v>
      </c>
      <c r="C22" s="489">
        <v>5</v>
      </c>
      <c r="D22" s="489">
        <v>35</v>
      </c>
      <c r="E22" s="489">
        <v>49</v>
      </c>
      <c r="F22" s="489">
        <v>50</v>
      </c>
      <c r="G22" s="489">
        <v>1</v>
      </c>
      <c r="H22" s="485">
        <f t="shared" si="4"/>
        <v>142</v>
      </c>
      <c r="I22" s="517" t="s">
        <v>31</v>
      </c>
    </row>
    <row r="23" spans="1:9" s="51" customFormat="1" ht="22.9" customHeight="1" x14ac:dyDescent="0.2">
      <c r="A23" s="581" t="s">
        <v>32</v>
      </c>
      <c r="B23" s="193">
        <v>11</v>
      </c>
      <c r="C23" s="193">
        <v>19</v>
      </c>
      <c r="D23" s="193">
        <v>56</v>
      </c>
      <c r="E23" s="193">
        <v>15</v>
      </c>
      <c r="F23" s="193">
        <v>16</v>
      </c>
      <c r="G23" s="193" t="s">
        <v>16</v>
      </c>
      <c r="H23" s="222">
        <f t="shared" si="4"/>
        <v>117</v>
      </c>
      <c r="I23" s="582" t="s">
        <v>33</v>
      </c>
    </row>
    <row r="24" spans="1:9" s="51" customFormat="1" ht="22.9" customHeight="1" x14ac:dyDescent="0.2">
      <c r="A24" s="518" t="s">
        <v>34</v>
      </c>
      <c r="B24" s="490">
        <v>9</v>
      </c>
      <c r="C24" s="490">
        <v>47</v>
      </c>
      <c r="D24" s="490">
        <v>191</v>
      </c>
      <c r="E24" s="490">
        <v>250</v>
      </c>
      <c r="F24" s="490">
        <v>381</v>
      </c>
      <c r="G24" s="490">
        <v>118</v>
      </c>
      <c r="H24" s="491">
        <f t="shared" si="4"/>
        <v>996</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E51C2-26AD-447E-87B0-516BCED6598E}">
  <sheetPr>
    <tabColor theme="5" tint="-0.499984740745262"/>
    <pageSetUpPr fitToPage="1"/>
  </sheetPr>
  <dimension ref="A1:K24"/>
  <sheetViews>
    <sheetView view="pageBreakPreview" zoomScale="60" zoomScaleNormal="100" workbookViewId="0">
      <selection activeCell="A90" sqref="A90"/>
    </sheetView>
  </sheetViews>
  <sheetFormatPr defaultColWidth="9.125" defaultRowHeight="12.75" x14ac:dyDescent="0.2"/>
  <cols>
    <col min="1" max="1" width="26.375" style="6" customWidth="1"/>
    <col min="2" max="7" width="14.25" style="6" customWidth="1"/>
    <col min="8" max="8" width="26.375" style="6" customWidth="1"/>
    <col min="9" max="16384" width="9.125" style="6"/>
  </cols>
  <sheetData>
    <row r="1" spans="1:11" s="1" customFormat="1" ht="21" customHeight="1" x14ac:dyDescent="0.25">
      <c r="A1" s="1705" t="s">
        <v>1084</v>
      </c>
      <c r="B1" s="1706"/>
      <c r="C1" s="1706"/>
      <c r="D1" s="1706"/>
      <c r="E1" s="1706"/>
      <c r="F1" s="1706"/>
      <c r="G1" s="1706"/>
      <c r="H1" s="1706"/>
    </row>
    <row r="2" spans="1:11" s="1" customFormat="1" ht="21" customHeight="1" x14ac:dyDescent="0.2">
      <c r="A2" s="1707" t="s">
        <v>929</v>
      </c>
      <c r="B2" s="1707"/>
      <c r="C2" s="1707"/>
      <c r="D2" s="1707"/>
      <c r="E2" s="1707"/>
      <c r="F2" s="1707"/>
      <c r="G2" s="1707"/>
      <c r="H2" s="1707"/>
      <c r="K2" s="1" t="s">
        <v>37</v>
      </c>
    </row>
    <row r="3" spans="1:11" s="1" customFormat="1" ht="21" customHeight="1" x14ac:dyDescent="0.2">
      <c r="A3" s="1708" t="s">
        <v>1648</v>
      </c>
      <c r="B3" s="1708"/>
      <c r="C3" s="1708"/>
      <c r="D3" s="1708"/>
      <c r="E3" s="1708"/>
      <c r="F3" s="1708"/>
      <c r="G3" s="1708"/>
      <c r="H3" s="1708"/>
    </row>
    <row r="4" spans="1:11" s="15" customFormat="1" x14ac:dyDescent="0.2">
      <c r="A4" s="410" t="s">
        <v>904</v>
      </c>
      <c r="B4" s="1709"/>
      <c r="C4" s="1709"/>
      <c r="D4" s="1709"/>
      <c r="E4" s="1709"/>
      <c r="F4" s="1709"/>
      <c r="G4" s="1709"/>
      <c r="H4" s="412" t="s">
        <v>1849</v>
      </c>
    </row>
    <row r="5" spans="1:11" s="39" customFormat="1" ht="25.15" customHeight="1" x14ac:dyDescent="0.2">
      <c r="A5" s="1649" t="s">
        <v>1178</v>
      </c>
      <c r="B5" s="1651" t="s">
        <v>938</v>
      </c>
      <c r="C5" s="1651"/>
      <c r="D5" s="1651"/>
      <c r="E5" s="1651"/>
      <c r="F5" s="1651"/>
      <c r="G5" s="1651"/>
      <c r="H5" s="1652" t="s">
        <v>1177</v>
      </c>
    </row>
    <row r="6" spans="1:11" s="2" customFormat="1" ht="40.5" customHeight="1" x14ac:dyDescent="0.2">
      <c r="A6" s="1650"/>
      <c r="B6" s="406" t="s">
        <v>6</v>
      </c>
      <c r="C6" s="406" t="s">
        <v>7</v>
      </c>
      <c r="D6" s="406" t="s">
        <v>8</v>
      </c>
      <c r="E6" s="406" t="s">
        <v>9</v>
      </c>
      <c r="F6" s="406" t="s">
        <v>10</v>
      </c>
      <c r="G6" s="417" t="s">
        <v>1810</v>
      </c>
      <c r="H6" s="1653"/>
    </row>
    <row r="7" spans="1:11" s="51" customFormat="1" ht="25.15" customHeight="1" x14ac:dyDescent="0.2">
      <c r="A7" s="167" t="s">
        <v>1220</v>
      </c>
      <c r="B7" s="104">
        <f t="shared" ref="B7:F12" si="0">B13+B19</f>
        <v>61</v>
      </c>
      <c r="C7" s="104">
        <f t="shared" si="0"/>
        <v>166</v>
      </c>
      <c r="D7" s="104">
        <f t="shared" si="0"/>
        <v>256</v>
      </c>
      <c r="E7" s="104">
        <f t="shared" si="0"/>
        <v>756</v>
      </c>
      <c r="F7" s="104">
        <f t="shared" si="0"/>
        <v>908</v>
      </c>
      <c r="G7" s="104">
        <f t="shared" ref="G7:G24" si="1">SUM(B7:F7)</f>
        <v>2147</v>
      </c>
      <c r="H7" s="578" t="s">
        <v>883</v>
      </c>
    </row>
    <row r="8" spans="1:11" s="12" customFormat="1" ht="22.9" customHeight="1" x14ac:dyDescent="0.2">
      <c r="A8" s="575" t="s">
        <v>26</v>
      </c>
      <c r="B8" s="465">
        <f t="shared" si="0"/>
        <v>10</v>
      </c>
      <c r="C8" s="465">
        <f t="shared" si="0"/>
        <v>28</v>
      </c>
      <c r="D8" s="465">
        <f t="shared" si="0"/>
        <v>52</v>
      </c>
      <c r="E8" s="465">
        <f t="shared" si="0"/>
        <v>128</v>
      </c>
      <c r="F8" s="465">
        <f t="shared" si="0"/>
        <v>41</v>
      </c>
      <c r="G8" s="485">
        <f t="shared" si="1"/>
        <v>259</v>
      </c>
      <c r="H8" s="576" t="s">
        <v>27</v>
      </c>
    </row>
    <row r="9" spans="1:11" s="12" customFormat="1" ht="22.9" customHeight="1" x14ac:dyDescent="0.2">
      <c r="A9" s="579" t="s">
        <v>28</v>
      </c>
      <c r="B9" s="464">
        <f t="shared" si="0"/>
        <v>12</v>
      </c>
      <c r="C9" s="464">
        <f t="shared" si="0"/>
        <v>27</v>
      </c>
      <c r="D9" s="464">
        <f t="shared" si="0"/>
        <v>70</v>
      </c>
      <c r="E9" s="464">
        <f t="shared" si="0"/>
        <v>298</v>
      </c>
      <c r="F9" s="464">
        <f t="shared" si="0"/>
        <v>659</v>
      </c>
      <c r="G9" s="222">
        <f t="shared" si="1"/>
        <v>1066</v>
      </c>
      <c r="H9" s="580" t="s">
        <v>29</v>
      </c>
    </row>
    <row r="10" spans="1:11" s="12" customFormat="1" ht="22.9" customHeight="1" x14ac:dyDescent="0.2">
      <c r="A10" s="575" t="s">
        <v>30</v>
      </c>
      <c r="B10" s="465">
        <f t="shared" si="0"/>
        <v>3</v>
      </c>
      <c r="C10" s="465">
        <f t="shared" si="0"/>
        <v>14</v>
      </c>
      <c r="D10" s="465">
        <f t="shared" si="0"/>
        <v>34</v>
      </c>
      <c r="E10" s="465">
        <f t="shared" si="0"/>
        <v>42</v>
      </c>
      <c r="F10" s="465">
        <f t="shared" si="0"/>
        <v>7</v>
      </c>
      <c r="G10" s="485">
        <f t="shared" si="1"/>
        <v>100</v>
      </c>
      <c r="H10" s="576" t="s">
        <v>31</v>
      </c>
    </row>
    <row r="11" spans="1:11" s="12" customFormat="1" ht="22.9" customHeight="1" x14ac:dyDescent="0.2">
      <c r="A11" s="579" t="s">
        <v>32</v>
      </c>
      <c r="B11" s="464">
        <f t="shared" si="0"/>
        <v>13</v>
      </c>
      <c r="C11" s="464">
        <f t="shared" si="0"/>
        <v>48</v>
      </c>
      <c r="D11" s="464">
        <f t="shared" si="0"/>
        <v>8</v>
      </c>
      <c r="E11" s="464">
        <f t="shared" si="0"/>
        <v>11</v>
      </c>
      <c r="F11" s="464">
        <f t="shared" si="0"/>
        <v>2</v>
      </c>
      <c r="G11" s="222">
        <f t="shared" si="1"/>
        <v>82</v>
      </c>
      <c r="H11" s="580" t="s">
        <v>33</v>
      </c>
    </row>
    <row r="12" spans="1:11" s="12" customFormat="1" ht="22.9" customHeight="1" x14ac:dyDescent="0.2">
      <c r="A12" s="575" t="s">
        <v>34</v>
      </c>
      <c r="B12" s="465">
        <f t="shared" si="0"/>
        <v>23</v>
      </c>
      <c r="C12" s="465">
        <f t="shared" si="0"/>
        <v>49</v>
      </c>
      <c r="D12" s="465">
        <f t="shared" si="0"/>
        <v>92</v>
      </c>
      <c r="E12" s="465">
        <f t="shared" si="0"/>
        <v>277</v>
      </c>
      <c r="F12" s="465">
        <f t="shared" si="0"/>
        <v>199</v>
      </c>
      <c r="G12" s="485">
        <f t="shared" si="1"/>
        <v>640</v>
      </c>
      <c r="H12" s="576" t="s">
        <v>35</v>
      </c>
    </row>
    <row r="13" spans="1:11" s="51" customFormat="1" ht="25.15" customHeight="1" x14ac:dyDescent="0.2">
      <c r="A13" s="167" t="s">
        <v>706</v>
      </c>
      <c r="B13" s="104">
        <f>SUM(B14:B18)</f>
        <v>15</v>
      </c>
      <c r="C13" s="104">
        <f>SUM(C14:C18)</f>
        <v>56</v>
      </c>
      <c r="D13" s="104">
        <f>SUM(D14:D18)</f>
        <v>135</v>
      </c>
      <c r="E13" s="104">
        <f>SUM(E14:E18)</f>
        <v>349</v>
      </c>
      <c r="F13" s="104">
        <f>SUM(F14:F18)</f>
        <v>419</v>
      </c>
      <c r="G13" s="104">
        <f t="shared" si="1"/>
        <v>974</v>
      </c>
      <c r="H13" s="578" t="s">
        <v>13</v>
      </c>
    </row>
    <row r="14" spans="1:11" s="51" customFormat="1" ht="22.9" customHeight="1" x14ac:dyDescent="0.2">
      <c r="A14" s="516" t="s">
        <v>26</v>
      </c>
      <c r="B14" s="489">
        <v>2</v>
      </c>
      <c r="C14" s="489">
        <v>12</v>
      </c>
      <c r="D14" s="489">
        <v>28</v>
      </c>
      <c r="E14" s="489">
        <v>65</v>
      </c>
      <c r="F14" s="489">
        <v>32</v>
      </c>
      <c r="G14" s="485">
        <f t="shared" si="1"/>
        <v>139</v>
      </c>
      <c r="H14" s="517" t="s">
        <v>27</v>
      </c>
    </row>
    <row r="15" spans="1:11" s="38" customFormat="1" ht="22.9" customHeight="1" x14ac:dyDescent="0.2">
      <c r="A15" s="581" t="s">
        <v>28</v>
      </c>
      <c r="B15" s="193">
        <v>1</v>
      </c>
      <c r="C15" s="193">
        <v>4</v>
      </c>
      <c r="D15" s="193">
        <v>38</v>
      </c>
      <c r="E15" s="193">
        <v>132</v>
      </c>
      <c r="F15" s="193">
        <v>289</v>
      </c>
      <c r="G15" s="222">
        <f>SUM(B15:F15)</f>
        <v>464</v>
      </c>
      <c r="H15" s="582" t="s">
        <v>29</v>
      </c>
    </row>
    <row r="16" spans="1:11" s="51" customFormat="1" ht="22.9" customHeight="1" x14ac:dyDescent="0.2">
      <c r="A16" s="516" t="s">
        <v>30</v>
      </c>
      <c r="B16" s="489">
        <v>3</v>
      </c>
      <c r="C16" s="489">
        <v>14</v>
      </c>
      <c r="D16" s="489">
        <v>31</v>
      </c>
      <c r="E16" s="489">
        <v>37</v>
      </c>
      <c r="F16" s="489">
        <v>7</v>
      </c>
      <c r="G16" s="485">
        <f t="shared" si="1"/>
        <v>92</v>
      </c>
      <c r="H16" s="517" t="s">
        <v>31</v>
      </c>
    </row>
    <row r="17" spans="1:8" s="38" customFormat="1" ht="22.9" customHeight="1" x14ac:dyDescent="0.2">
      <c r="A17" s="581" t="s">
        <v>32</v>
      </c>
      <c r="B17" s="193">
        <v>6</v>
      </c>
      <c r="C17" s="193">
        <v>13</v>
      </c>
      <c r="D17" s="193">
        <v>5</v>
      </c>
      <c r="E17" s="193">
        <v>9</v>
      </c>
      <c r="F17" s="193">
        <v>2</v>
      </c>
      <c r="G17" s="222">
        <f t="shared" si="1"/>
        <v>35</v>
      </c>
      <c r="H17" s="582" t="s">
        <v>33</v>
      </c>
    </row>
    <row r="18" spans="1:8" s="51" customFormat="1" ht="22.9" customHeight="1" x14ac:dyDescent="0.2">
      <c r="A18" s="516" t="s">
        <v>34</v>
      </c>
      <c r="B18" s="489">
        <v>3</v>
      </c>
      <c r="C18" s="489">
        <v>13</v>
      </c>
      <c r="D18" s="489">
        <v>33</v>
      </c>
      <c r="E18" s="489">
        <v>106</v>
      </c>
      <c r="F18" s="489">
        <v>89</v>
      </c>
      <c r="G18" s="485">
        <f t="shared" si="1"/>
        <v>244</v>
      </c>
      <c r="H18" s="517" t="s">
        <v>35</v>
      </c>
    </row>
    <row r="19" spans="1:8" s="51" customFormat="1" ht="25.15" customHeight="1" x14ac:dyDescent="0.2">
      <c r="A19" s="167" t="s">
        <v>1468</v>
      </c>
      <c r="B19" s="104">
        <f>SUM(B20:B24)</f>
        <v>46</v>
      </c>
      <c r="C19" s="104">
        <f>SUM(C20:C24)</f>
        <v>110</v>
      </c>
      <c r="D19" s="104">
        <f>SUM(D20:D24)</f>
        <v>121</v>
      </c>
      <c r="E19" s="104">
        <f>SUM(E20:E24)</f>
        <v>407</v>
      </c>
      <c r="F19" s="104">
        <f>SUM(F20:F24)</f>
        <v>489</v>
      </c>
      <c r="G19" s="104">
        <f t="shared" si="1"/>
        <v>1173</v>
      </c>
      <c r="H19" s="578" t="s">
        <v>14</v>
      </c>
    </row>
    <row r="20" spans="1:8" s="51" customFormat="1" ht="22.9" customHeight="1" x14ac:dyDescent="0.2">
      <c r="A20" s="516" t="s">
        <v>26</v>
      </c>
      <c r="B20" s="489">
        <v>8</v>
      </c>
      <c r="C20" s="489">
        <v>16</v>
      </c>
      <c r="D20" s="489">
        <v>24</v>
      </c>
      <c r="E20" s="489">
        <v>63</v>
      </c>
      <c r="F20" s="489">
        <v>9</v>
      </c>
      <c r="G20" s="485">
        <f t="shared" si="1"/>
        <v>120</v>
      </c>
      <c r="H20" s="517" t="s">
        <v>27</v>
      </c>
    </row>
    <row r="21" spans="1:8" s="51" customFormat="1" ht="22.9" customHeight="1" x14ac:dyDescent="0.2">
      <c r="A21" s="581" t="s">
        <v>28</v>
      </c>
      <c r="B21" s="193">
        <v>11</v>
      </c>
      <c r="C21" s="193">
        <v>23</v>
      </c>
      <c r="D21" s="193">
        <v>32</v>
      </c>
      <c r="E21" s="193">
        <v>166</v>
      </c>
      <c r="F21" s="193">
        <v>370</v>
      </c>
      <c r="G21" s="222">
        <f t="shared" si="1"/>
        <v>602</v>
      </c>
      <c r="H21" s="582" t="s">
        <v>29</v>
      </c>
    </row>
    <row r="22" spans="1:8" s="51" customFormat="1" ht="22.9" customHeight="1" x14ac:dyDescent="0.2">
      <c r="A22" s="516" t="s">
        <v>30</v>
      </c>
      <c r="B22" s="489" t="s">
        <v>16</v>
      </c>
      <c r="C22" s="489" t="s">
        <v>16</v>
      </c>
      <c r="D22" s="489">
        <v>3</v>
      </c>
      <c r="E22" s="489">
        <v>5</v>
      </c>
      <c r="F22" s="489" t="s">
        <v>16</v>
      </c>
      <c r="G22" s="485">
        <f t="shared" si="1"/>
        <v>8</v>
      </c>
      <c r="H22" s="517" t="s">
        <v>31</v>
      </c>
    </row>
    <row r="23" spans="1:8" s="51" customFormat="1" ht="22.9" customHeight="1" x14ac:dyDescent="0.2">
      <c r="A23" s="581" t="s">
        <v>32</v>
      </c>
      <c r="B23" s="193">
        <v>7</v>
      </c>
      <c r="C23" s="193">
        <v>35</v>
      </c>
      <c r="D23" s="193">
        <v>3</v>
      </c>
      <c r="E23" s="193">
        <v>2</v>
      </c>
      <c r="F23" s="193" t="s">
        <v>16</v>
      </c>
      <c r="G23" s="222">
        <f t="shared" si="1"/>
        <v>47</v>
      </c>
      <c r="H23" s="582" t="s">
        <v>33</v>
      </c>
    </row>
    <row r="24" spans="1:8" s="51" customFormat="1" ht="22.9" customHeight="1" x14ac:dyDescent="0.2">
      <c r="A24" s="518" t="s">
        <v>34</v>
      </c>
      <c r="B24" s="490">
        <v>20</v>
      </c>
      <c r="C24" s="490">
        <v>36</v>
      </c>
      <c r="D24" s="490">
        <v>59</v>
      </c>
      <c r="E24" s="490">
        <v>171</v>
      </c>
      <c r="F24" s="490">
        <v>110</v>
      </c>
      <c r="G24" s="491">
        <f t="shared" si="1"/>
        <v>396</v>
      </c>
      <c r="H24" s="519" t="s">
        <v>35</v>
      </c>
    </row>
  </sheetData>
  <mergeCells count="7">
    <mergeCell ref="A1:H1"/>
    <mergeCell ref="A2:H2"/>
    <mergeCell ref="A3:H3"/>
    <mergeCell ref="A5:A6"/>
    <mergeCell ref="H5:H6"/>
    <mergeCell ref="B4:G4"/>
    <mergeCell ref="B5:G5"/>
  </mergeCells>
  <printOptions horizontalCentered="1"/>
  <pageMargins left="0.5" right="0.5" top="0.5" bottom="0.5" header="0" footer="0"/>
  <pageSetup paperSize="9" scale="90" fitToHeight="0"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ACD65-42A7-495B-9E1A-5A3BED26033D}">
  <sheetPr>
    <tabColor theme="5" tint="-0.499984740745262"/>
    <pageSetUpPr fitToPage="1"/>
  </sheetPr>
  <dimension ref="A1:L24"/>
  <sheetViews>
    <sheetView view="pageBreakPreview" zoomScale="60" zoomScaleNormal="100" workbookViewId="0">
      <selection activeCell="A90" sqref="A90"/>
    </sheetView>
  </sheetViews>
  <sheetFormatPr defaultColWidth="9.125" defaultRowHeight="12.75" x14ac:dyDescent="0.2"/>
  <cols>
    <col min="1" max="1" width="25.625" style="6" customWidth="1"/>
    <col min="2" max="8" width="12.375" style="6" customWidth="1"/>
    <col min="9" max="9" width="25.625" style="6" customWidth="1"/>
    <col min="10" max="16384" width="9.125" style="6"/>
  </cols>
  <sheetData>
    <row r="1" spans="1:12" s="1" customFormat="1" ht="21" customHeight="1" x14ac:dyDescent="0.25">
      <c r="A1" s="1705" t="s">
        <v>1085</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39</v>
      </c>
    </row>
    <row r="3" spans="1:12" s="1" customFormat="1" ht="21" customHeight="1" x14ac:dyDescent="0.2">
      <c r="A3" s="1708" t="s">
        <v>1647</v>
      </c>
      <c r="B3" s="1708"/>
      <c r="C3" s="1708"/>
      <c r="D3" s="1708"/>
      <c r="E3" s="1708"/>
      <c r="F3" s="1708"/>
      <c r="G3" s="1708"/>
      <c r="H3" s="1708"/>
      <c r="I3" s="1708"/>
    </row>
    <row r="4" spans="1:12" s="15" customFormat="1" x14ac:dyDescent="0.2">
      <c r="A4" s="410" t="s">
        <v>906</v>
      </c>
      <c r="B4" s="1709"/>
      <c r="C4" s="1709"/>
      <c r="D4" s="1709"/>
      <c r="E4" s="1709"/>
      <c r="F4" s="1709"/>
      <c r="G4" s="1709"/>
      <c r="H4" s="1709"/>
      <c r="I4" s="412" t="s">
        <v>907</v>
      </c>
    </row>
    <row r="5" spans="1:12" s="39" customFormat="1" ht="25.15" customHeight="1" x14ac:dyDescent="0.2">
      <c r="A5" s="1649" t="s">
        <v>1178</v>
      </c>
      <c r="B5" s="1651" t="s">
        <v>938</v>
      </c>
      <c r="C5" s="1651"/>
      <c r="D5" s="1651"/>
      <c r="E5" s="1651"/>
      <c r="F5" s="1651"/>
      <c r="G5" s="1651"/>
      <c r="H5" s="1651"/>
      <c r="I5" s="1652" t="s">
        <v>1177</v>
      </c>
    </row>
    <row r="6" spans="1:12" s="2" customFormat="1" ht="40.5" customHeight="1" x14ac:dyDescent="0.2">
      <c r="A6" s="1650"/>
      <c r="B6" s="404" t="s">
        <v>5</v>
      </c>
      <c r="C6" s="406" t="s">
        <v>6</v>
      </c>
      <c r="D6" s="406" t="s">
        <v>7</v>
      </c>
      <c r="E6" s="406" t="s">
        <v>8</v>
      </c>
      <c r="F6" s="406" t="s">
        <v>9</v>
      </c>
      <c r="G6" s="406" t="s">
        <v>10</v>
      </c>
      <c r="H6" s="417" t="s">
        <v>1810</v>
      </c>
      <c r="I6" s="1653"/>
    </row>
    <row r="7" spans="1:12" s="51" customFormat="1" ht="25.15" customHeight="1" x14ac:dyDescent="0.2">
      <c r="A7" s="167" t="s">
        <v>1220</v>
      </c>
      <c r="B7" s="104">
        <f t="shared" ref="B7:F12" si="0">B13+B19</f>
        <v>40</v>
      </c>
      <c r="C7" s="104">
        <f t="shared" si="0"/>
        <v>159</v>
      </c>
      <c r="D7" s="104">
        <f t="shared" si="0"/>
        <v>558</v>
      </c>
      <c r="E7" s="104">
        <f t="shared" si="0"/>
        <v>873</v>
      </c>
      <c r="F7" s="104">
        <f t="shared" si="0"/>
        <v>920</v>
      </c>
      <c r="G7" s="104">
        <f t="shared" ref="G7:G12" si="1">G13+G19</f>
        <v>87</v>
      </c>
      <c r="H7" s="104">
        <f t="shared" ref="H7:H14" si="2">SUM(B7:G7)</f>
        <v>2637</v>
      </c>
      <c r="I7" s="578" t="s">
        <v>883</v>
      </c>
    </row>
    <row r="8" spans="1:12" s="12" customFormat="1" ht="22.9" customHeight="1" x14ac:dyDescent="0.2">
      <c r="A8" s="575" t="s">
        <v>26</v>
      </c>
      <c r="B8" s="1475">
        <f t="shared" si="0"/>
        <v>0</v>
      </c>
      <c r="C8" s="465">
        <f t="shared" si="0"/>
        <v>23</v>
      </c>
      <c r="D8" s="465">
        <f t="shared" si="0"/>
        <v>84</v>
      </c>
      <c r="E8" s="465">
        <f t="shared" si="0"/>
        <v>196</v>
      </c>
      <c r="F8" s="465">
        <f t="shared" si="0"/>
        <v>116</v>
      </c>
      <c r="G8" s="465">
        <f t="shared" si="1"/>
        <v>12</v>
      </c>
      <c r="H8" s="485">
        <f t="shared" si="2"/>
        <v>431</v>
      </c>
      <c r="I8" s="576" t="s">
        <v>27</v>
      </c>
    </row>
    <row r="9" spans="1:12" s="12" customFormat="1" ht="22.9" customHeight="1" x14ac:dyDescent="0.2">
      <c r="A9" s="579" t="s">
        <v>28</v>
      </c>
      <c r="B9" s="464">
        <f t="shared" si="0"/>
        <v>10</v>
      </c>
      <c r="C9" s="464">
        <f t="shared" si="0"/>
        <v>54</v>
      </c>
      <c r="D9" s="464">
        <f t="shared" si="0"/>
        <v>183</v>
      </c>
      <c r="E9" s="464">
        <f t="shared" si="0"/>
        <v>298</v>
      </c>
      <c r="F9" s="464">
        <f t="shared" si="0"/>
        <v>448</v>
      </c>
      <c r="G9" s="464">
        <f t="shared" si="1"/>
        <v>43</v>
      </c>
      <c r="H9" s="222">
        <f t="shared" si="2"/>
        <v>1036</v>
      </c>
      <c r="I9" s="580" t="s">
        <v>29</v>
      </c>
    </row>
    <row r="10" spans="1:12" s="12" customFormat="1" ht="22.9" customHeight="1" x14ac:dyDescent="0.2">
      <c r="A10" s="575" t="s">
        <v>30</v>
      </c>
      <c r="B10" s="465">
        <f t="shared" si="0"/>
        <v>3</v>
      </c>
      <c r="C10" s="465">
        <f t="shared" si="0"/>
        <v>14</v>
      </c>
      <c r="D10" s="465">
        <f t="shared" si="0"/>
        <v>71</v>
      </c>
      <c r="E10" s="465">
        <f t="shared" si="0"/>
        <v>141</v>
      </c>
      <c r="F10" s="465">
        <f t="shared" si="0"/>
        <v>112</v>
      </c>
      <c r="G10" s="465">
        <f t="shared" si="1"/>
        <v>19</v>
      </c>
      <c r="H10" s="485">
        <f t="shared" si="2"/>
        <v>360</v>
      </c>
      <c r="I10" s="576" t="s">
        <v>31</v>
      </c>
    </row>
    <row r="11" spans="1:12" s="12" customFormat="1" ht="22.9" customHeight="1" x14ac:dyDescent="0.2">
      <c r="A11" s="579" t="s">
        <v>32</v>
      </c>
      <c r="B11" s="464">
        <f t="shared" si="0"/>
        <v>13</v>
      </c>
      <c r="C11" s="464">
        <f t="shared" si="0"/>
        <v>25</v>
      </c>
      <c r="D11" s="464">
        <f t="shared" si="0"/>
        <v>30</v>
      </c>
      <c r="E11" s="464">
        <f t="shared" si="0"/>
        <v>12</v>
      </c>
      <c r="F11" s="464">
        <f t="shared" si="0"/>
        <v>14</v>
      </c>
      <c r="G11" s="1474">
        <f t="shared" si="1"/>
        <v>0</v>
      </c>
      <c r="H11" s="222">
        <f t="shared" si="2"/>
        <v>94</v>
      </c>
      <c r="I11" s="580" t="s">
        <v>33</v>
      </c>
    </row>
    <row r="12" spans="1:12" s="12" customFormat="1" ht="22.9" customHeight="1" x14ac:dyDescent="0.2">
      <c r="A12" s="575" t="s">
        <v>34</v>
      </c>
      <c r="B12" s="465">
        <f t="shared" si="0"/>
        <v>14</v>
      </c>
      <c r="C12" s="465">
        <f t="shared" si="0"/>
        <v>43</v>
      </c>
      <c r="D12" s="465">
        <f t="shared" si="0"/>
        <v>190</v>
      </c>
      <c r="E12" s="465">
        <f t="shared" si="0"/>
        <v>226</v>
      </c>
      <c r="F12" s="465">
        <f t="shared" si="0"/>
        <v>230</v>
      </c>
      <c r="G12" s="465">
        <f t="shared" si="1"/>
        <v>13</v>
      </c>
      <c r="H12" s="485">
        <f t="shared" si="2"/>
        <v>716</v>
      </c>
      <c r="I12" s="576" t="s">
        <v>35</v>
      </c>
    </row>
    <row r="13" spans="1:12" s="51" customFormat="1" ht="25.15" customHeight="1" x14ac:dyDescent="0.2">
      <c r="A13" s="167" t="s">
        <v>706</v>
      </c>
      <c r="B13" s="104">
        <f t="shared" ref="B13:G13" si="3">SUM(B14:B18)</f>
        <v>9</v>
      </c>
      <c r="C13" s="104">
        <f t="shared" si="3"/>
        <v>50</v>
      </c>
      <c r="D13" s="104">
        <f t="shared" si="3"/>
        <v>148</v>
      </c>
      <c r="E13" s="104">
        <f t="shared" si="3"/>
        <v>338</v>
      </c>
      <c r="F13" s="104">
        <f t="shared" si="3"/>
        <v>257</v>
      </c>
      <c r="G13" s="104">
        <f t="shared" si="3"/>
        <v>54</v>
      </c>
      <c r="H13" s="104">
        <f t="shared" si="2"/>
        <v>856</v>
      </c>
      <c r="I13" s="578" t="s">
        <v>13</v>
      </c>
    </row>
    <row r="14" spans="1:12" s="51" customFormat="1" ht="22.9" customHeight="1" x14ac:dyDescent="0.2">
      <c r="A14" s="516" t="s">
        <v>26</v>
      </c>
      <c r="B14" s="489" t="s">
        <v>16</v>
      </c>
      <c r="C14" s="489">
        <v>4</v>
      </c>
      <c r="D14" s="489">
        <v>15</v>
      </c>
      <c r="E14" s="489">
        <v>49</v>
      </c>
      <c r="F14" s="489">
        <v>17</v>
      </c>
      <c r="G14" s="489">
        <v>2</v>
      </c>
      <c r="H14" s="485">
        <f t="shared" si="2"/>
        <v>87</v>
      </c>
      <c r="I14" s="517" t="s">
        <v>27</v>
      </c>
    </row>
    <row r="15" spans="1:12" s="38" customFormat="1" ht="22.9" customHeight="1" x14ac:dyDescent="0.2">
      <c r="A15" s="581" t="s">
        <v>28</v>
      </c>
      <c r="B15" s="193">
        <v>1</v>
      </c>
      <c r="C15" s="193">
        <v>8</v>
      </c>
      <c r="D15" s="193">
        <v>53</v>
      </c>
      <c r="E15" s="193">
        <v>159</v>
      </c>
      <c r="F15" s="193">
        <v>153</v>
      </c>
      <c r="G15" s="193">
        <v>29</v>
      </c>
      <c r="H15" s="222">
        <f>SUM(B15:G15)</f>
        <v>403</v>
      </c>
      <c r="I15" s="582" t="s">
        <v>29</v>
      </c>
    </row>
    <row r="16" spans="1:12" s="51" customFormat="1" ht="22.9" customHeight="1" x14ac:dyDescent="0.2">
      <c r="A16" s="516" t="s">
        <v>30</v>
      </c>
      <c r="B16" s="489">
        <v>1</v>
      </c>
      <c r="C16" s="489">
        <v>9</v>
      </c>
      <c r="D16" s="489">
        <v>36</v>
      </c>
      <c r="E16" s="489">
        <v>95</v>
      </c>
      <c r="F16" s="489">
        <v>67</v>
      </c>
      <c r="G16" s="489">
        <v>18</v>
      </c>
      <c r="H16" s="485">
        <f t="shared" ref="H16:H24" si="4">SUM(B16:G16)</f>
        <v>226</v>
      </c>
      <c r="I16" s="517" t="s">
        <v>31</v>
      </c>
    </row>
    <row r="17" spans="1:9" s="38" customFormat="1" ht="22.9" customHeight="1" x14ac:dyDescent="0.2">
      <c r="A17" s="581" t="s">
        <v>32</v>
      </c>
      <c r="B17" s="193">
        <v>2</v>
      </c>
      <c r="C17" s="193">
        <v>13</v>
      </c>
      <c r="D17" s="193">
        <v>9</v>
      </c>
      <c r="E17" s="193" t="s">
        <v>16</v>
      </c>
      <c r="F17" s="193" t="s">
        <v>16</v>
      </c>
      <c r="G17" s="193" t="s">
        <v>16</v>
      </c>
      <c r="H17" s="222">
        <f t="shared" si="4"/>
        <v>24</v>
      </c>
      <c r="I17" s="582" t="s">
        <v>33</v>
      </c>
    </row>
    <row r="18" spans="1:9" s="51" customFormat="1" ht="22.9" customHeight="1" x14ac:dyDescent="0.2">
      <c r="A18" s="516" t="s">
        <v>34</v>
      </c>
      <c r="B18" s="489">
        <v>5</v>
      </c>
      <c r="C18" s="489">
        <v>16</v>
      </c>
      <c r="D18" s="489">
        <v>35</v>
      </c>
      <c r="E18" s="489">
        <v>35</v>
      </c>
      <c r="F18" s="489">
        <v>20</v>
      </c>
      <c r="G18" s="489">
        <v>5</v>
      </c>
      <c r="H18" s="485">
        <f t="shared" si="4"/>
        <v>116</v>
      </c>
      <c r="I18" s="517" t="s">
        <v>35</v>
      </c>
    </row>
    <row r="19" spans="1:9" s="51" customFormat="1" ht="25.15" customHeight="1" x14ac:dyDescent="0.2">
      <c r="A19" s="167" t="s">
        <v>1468</v>
      </c>
      <c r="B19" s="104">
        <f t="shared" ref="B19:G19" si="5">SUM(B20:B24)</f>
        <v>31</v>
      </c>
      <c r="C19" s="104">
        <f t="shared" si="5"/>
        <v>109</v>
      </c>
      <c r="D19" s="104">
        <f t="shared" si="5"/>
        <v>410</v>
      </c>
      <c r="E19" s="104">
        <f t="shared" si="5"/>
        <v>535</v>
      </c>
      <c r="F19" s="104">
        <f t="shared" si="5"/>
        <v>663</v>
      </c>
      <c r="G19" s="104">
        <f t="shared" si="5"/>
        <v>33</v>
      </c>
      <c r="H19" s="104">
        <f t="shared" si="4"/>
        <v>1781</v>
      </c>
      <c r="I19" s="578" t="s">
        <v>14</v>
      </c>
    </row>
    <row r="20" spans="1:9" s="51" customFormat="1" ht="22.9" customHeight="1" x14ac:dyDescent="0.2">
      <c r="A20" s="516" t="s">
        <v>26</v>
      </c>
      <c r="B20" s="489" t="s">
        <v>16</v>
      </c>
      <c r="C20" s="489">
        <v>19</v>
      </c>
      <c r="D20" s="489">
        <v>69</v>
      </c>
      <c r="E20" s="489">
        <v>147</v>
      </c>
      <c r="F20" s="489">
        <v>99</v>
      </c>
      <c r="G20" s="489">
        <v>10</v>
      </c>
      <c r="H20" s="485">
        <f t="shared" si="4"/>
        <v>344</v>
      </c>
      <c r="I20" s="517" t="s">
        <v>27</v>
      </c>
    </row>
    <row r="21" spans="1:9" s="51" customFormat="1" ht="22.9" customHeight="1" x14ac:dyDescent="0.2">
      <c r="A21" s="581" t="s">
        <v>28</v>
      </c>
      <c r="B21" s="193">
        <v>9</v>
      </c>
      <c r="C21" s="193">
        <v>46</v>
      </c>
      <c r="D21" s="193">
        <v>130</v>
      </c>
      <c r="E21" s="193">
        <v>139</v>
      </c>
      <c r="F21" s="193">
        <v>295</v>
      </c>
      <c r="G21" s="193">
        <v>14</v>
      </c>
      <c r="H21" s="222">
        <f t="shared" si="4"/>
        <v>633</v>
      </c>
      <c r="I21" s="582" t="s">
        <v>29</v>
      </c>
    </row>
    <row r="22" spans="1:9" s="51" customFormat="1" ht="22.9" customHeight="1" x14ac:dyDescent="0.2">
      <c r="A22" s="516" t="s">
        <v>30</v>
      </c>
      <c r="B22" s="489">
        <v>2</v>
      </c>
      <c r="C22" s="489">
        <v>5</v>
      </c>
      <c r="D22" s="489">
        <v>35</v>
      </c>
      <c r="E22" s="489">
        <v>46</v>
      </c>
      <c r="F22" s="489">
        <v>45</v>
      </c>
      <c r="G22" s="489">
        <v>1</v>
      </c>
      <c r="H22" s="485">
        <f t="shared" si="4"/>
        <v>134</v>
      </c>
      <c r="I22" s="517" t="s">
        <v>31</v>
      </c>
    </row>
    <row r="23" spans="1:9" s="51" customFormat="1" ht="22.9" customHeight="1" x14ac:dyDescent="0.2">
      <c r="A23" s="581" t="s">
        <v>32</v>
      </c>
      <c r="B23" s="193">
        <v>11</v>
      </c>
      <c r="C23" s="193">
        <v>12</v>
      </c>
      <c r="D23" s="193">
        <v>21</v>
      </c>
      <c r="E23" s="193">
        <v>12</v>
      </c>
      <c r="F23" s="193">
        <v>14</v>
      </c>
      <c r="G23" s="193" t="s">
        <v>16</v>
      </c>
      <c r="H23" s="222">
        <f t="shared" si="4"/>
        <v>70</v>
      </c>
      <c r="I23" s="582" t="s">
        <v>33</v>
      </c>
    </row>
    <row r="24" spans="1:9" s="51" customFormat="1" ht="22.9" customHeight="1" x14ac:dyDescent="0.2">
      <c r="A24" s="518" t="s">
        <v>34</v>
      </c>
      <c r="B24" s="490">
        <v>9</v>
      </c>
      <c r="C24" s="490">
        <v>27</v>
      </c>
      <c r="D24" s="490">
        <v>155</v>
      </c>
      <c r="E24" s="490">
        <v>191</v>
      </c>
      <c r="F24" s="490">
        <v>210</v>
      </c>
      <c r="G24" s="490">
        <v>8</v>
      </c>
      <c r="H24" s="491">
        <f t="shared" si="4"/>
        <v>600</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ADAC1-7F30-44F7-B96A-BF2E1E4F9A8A}">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1421</v>
      </c>
      <c r="I42" s="1435" t="s">
        <v>1422</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B5C6-80A9-4D03-B7C3-5960446D4A21}">
  <sheetPr>
    <tabColor theme="5" tint="-0.249977111117893"/>
    <pageSetUpPr fitToPage="1"/>
  </sheetPr>
  <dimension ref="A1:L35"/>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12" s="1" customFormat="1" ht="21" customHeight="1" x14ac:dyDescent="0.25">
      <c r="A1" s="1706" t="s">
        <v>1086</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41</v>
      </c>
    </row>
    <row r="3" spans="1:12" s="1" customFormat="1" ht="21" customHeight="1" x14ac:dyDescent="0.2">
      <c r="A3" s="1708" t="s">
        <v>1627</v>
      </c>
      <c r="B3" s="1708"/>
      <c r="C3" s="1708"/>
      <c r="D3" s="1708"/>
      <c r="E3" s="1708"/>
      <c r="F3" s="1708"/>
      <c r="G3" s="1708"/>
      <c r="H3" s="1708"/>
      <c r="I3" s="1708"/>
    </row>
    <row r="4" spans="1:12" s="15" customFormat="1" x14ac:dyDescent="0.2">
      <c r="A4" s="219" t="s">
        <v>908</v>
      </c>
      <c r="B4" s="1709"/>
      <c r="C4" s="1709"/>
      <c r="D4" s="1709"/>
      <c r="E4" s="1709"/>
      <c r="F4" s="1709"/>
      <c r="G4" s="1709"/>
      <c r="H4" s="1709"/>
      <c r="I4" s="221" t="s">
        <v>909</v>
      </c>
    </row>
    <row r="5" spans="1:12" s="39" customFormat="1" ht="25.15" customHeight="1" x14ac:dyDescent="0.2">
      <c r="A5" s="1649" t="s">
        <v>1625</v>
      </c>
      <c r="B5" s="1651" t="s">
        <v>938</v>
      </c>
      <c r="C5" s="1651"/>
      <c r="D5" s="1651"/>
      <c r="E5" s="1651"/>
      <c r="F5" s="1651"/>
      <c r="G5" s="1651"/>
      <c r="H5" s="1651"/>
      <c r="I5" s="1652" t="s">
        <v>1176</v>
      </c>
    </row>
    <row r="6" spans="1:12" s="2" customFormat="1" ht="27.6" customHeight="1" x14ac:dyDescent="0.2">
      <c r="A6" s="1650"/>
      <c r="B6" s="404" t="s">
        <v>5</v>
      </c>
      <c r="C6" s="406" t="s">
        <v>6</v>
      </c>
      <c r="D6" s="406" t="s">
        <v>7</v>
      </c>
      <c r="E6" s="406" t="s">
        <v>8</v>
      </c>
      <c r="F6" s="406" t="s">
        <v>9</v>
      </c>
      <c r="G6" s="406" t="s">
        <v>10</v>
      </c>
      <c r="H6" s="456" t="s">
        <v>1767</v>
      </c>
      <c r="I6" s="1653"/>
    </row>
    <row r="7" spans="1:12" s="15" customFormat="1" ht="19.149999999999999" customHeight="1" x14ac:dyDescent="0.2">
      <c r="A7" s="587" t="s">
        <v>1220</v>
      </c>
      <c r="B7" s="102">
        <f t="shared" ref="B7:F12" si="0">B17+B26</f>
        <v>34726</v>
      </c>
      <c r="C7" s="102">
        <f t="shared" si="0"/>
        <v>112731</v>
      </c>
      <c r="D7" s="102">
        <f t="shared" si="0"/>
        <v>325256</v>
      </c>
      <c r="E7" s="102">
        <f t="shared" si="0"/>
        <v>733747</v>
      </c>
      <c r="F7" s="102">
        <f t="shared" si="0"/>
        <v>889383</v>
      </c>
      <c r="G7" s="102">
        <f t="shared" ref="G7:G12" si="1">G17+G26</f>
        <v>300961</v>
      </c>
      <c r="H7" s="102">
        <f t="shared" ref="H7:H18" si="2">SUM(B7:G7)</f>
        <v>2396804</v>
      </c>
      <c r="I7" s="101" t="s">
        <v>883</v>
      </c>
    </row>
    <row r="8" spans="1:12" s="15" customFormat="1" ht="16.899999999999999" customHeight="1" x14ac:dyDescent="0.2">
      <c r="A8" s="575" t="s">
        <v>42</v>
      </c>
      <c r="B8" s="465">
        <f t="shared" si="0"/>
        <v>13244</v>
      </c>
      <c r="C8" s="465">
        <f t="shared" si="0"/>
        <v>86180</v>
      </c>
      <c r="D8" s="465">
        <f t="shared" si="0"/>
        <v>292361</v>
      </c>
      <c r="E8" s="465">
        <f t="shared" si="0"/>
        <v>678744</v>
      </c>
      <c r="F8" s="465">
        <f t="shared" si="0"/>
        <v>816639</v>
      </c>
      <c r="G8" s="465">
        <f t="shared" si="1"/>
        <v>159538</v>
      </c>
      <c r="H8" s="485">
        <f t="shared" si="2"/>
        <v>2046706</v>
      </c>
      <c r="I8" s="576" t="s">
        <v>43</v>
      </c>
    </row>
    <row r="9" spans="1:12" s="15" customFormat="1" ht="16.899999999999999" customHeight="1" x14ac:dyDescent="0.2">
      <c r="A9" s="588" t="s">
        <v>1645</v>
      </c>
      <c r="B9" s="464">
        <f t="shared" si="0"/>
        <v>31</v>
      </c>
      <c r="C9" s="464">
        <f t="shared" si="0"/>
        <v>132</v>
      </c>
      <c r="D9" s="464">
        <f t="shared" si="0"/>
        <v>493</v>
      </c>
      <c r="E9" s="464">
        <f t="shared" si="0"/>
        <v>778</v>
      </c>
      <c r="F9" s="464">
        <f t="shared" si="0"/>
        <v>729</v>
      </c>
      <c r="G9" s="464">
        <f t="shared" si="1"/>
        <v>77</v>
      </c>
      <c r="H9" s="222">
        <f t="shared" si="2"/>
        <v>2240</v>
      </c>
      <c r="I9" s="589" t="s">
        <v>44</v>
      </c>
    </row>
    <row r="10" spans="1:12" s="39" customFormat="1" ht="16.899999999999999" customHeight="1" x14ac:dyDescent="0.2">
      <c r="A10" s="575" t="s">
        <v>1646</v>
      </c>
      <c r="B10" s="465">
        <f t="shared" si="0"/>
        <v>9</v>
      </c>
      <c r="C10" s="465">
        <f t="shared" si="0"/>
        <v>88</v>
      </c>
      <c r="D10" s="465">
        <f t="shared" si="0"/>
        <v>231</v>
      </c>
      <c r="E10" s="465">
        <f t="shared" si="0"/>
        <v>351</v>
      </c>
      <c r="F10" s="465">
        <f t="shared" si="0"/>
        <v>947</v>
      </c>
      <c r="G10" s="465">
        <f t="shared" si="1"/>
        <v>918</v>
      </c>
      <c r="H10" s="485">
        <f t="shared" si="2"/>
        <v>2544</v>
      </c>
      <c r="I10" s="576" t="s">
        <v>45</v>
      </c>
    </row>
    <row r="11" spans="1:12" s="39" customFormat="1" ht="16.899999999999999" customHeight="1" x14ac:dyDescent="0.2">
      <c r="A11" s="588" t="s">
        <v>46</v>
      </c>
      <c r="B11" s="1474">
        <f t="shared" si="0"/>
        <v>0</v>
      </c>
      <c r="C11" s="1474">
        <f t="shared" si="0"/>
        <v>0</v>
      </c>
      <c r="D11" s="1474">
        <f t="shared" si="0"/>
        <v>0</v>
      </c>
      <c r="E11" s="1474">
        <f t="shared" si="0"/>
        <v>0</v>
      </c>
      <c r="F11" s="464">
        <f t="shared" si="0"/>
        <v>785</v>
      </c>
      <c r="G11" s="464">
        <f t="shared" si="1"/>
        <v>521</v>
      </c>
      <c r="H11" s="222">
        <f t="shared" si="2"/>
        <v>1306</v>
      </c>
      <c r="I11" s="589" t="s">
        <v>47</v>
      </c>
    </row>
    <row r="12" spans="1:12" s="39" customFormat="1" ht="16.899999999999999" customHeight="1" x14ac:dyDescent="0.2">
      <c r="A12" s="575" t="s">
        <v>15</v>
      </c>
      <c r="B12" s="1475">
        <f t="shared" si="0"/>
        <v>0</v>
      </c>
      <c r="C12" s="1475">
        <f t="shared" si="0"/>
        <v>0</v>
      </c>
      <c r="D12" s="1475">
        <f t="shared" si="0"/>
        <v>0</v>
      </c>
      <c r="E12" s="465">
        <f t="shared" si="0"/>
        <v>172</v>
      </c>
      <c r="F12" s="465">
        <f t="shared" si="0"/>
        <v>10221</v>
      </c>
      <c r="G12" s="465">
        <f t="shared" si="1"/>
        <v>128944</v>
      </c>
      <c r="H12" s="485">
        <f t="shared" si="2"/>
        <v>139337</v>
      </c>
      <c r="I12" s="576" t="s">
        <v>1456</v>
      </c>
    </row>
    <row r="13" spans="1:12" s="45" customFormat="1" ht="16.899999999999999" customHeight="1" x14ac:dyDescent="0.2">
      <c r="A13" s="588" t="s">
        <v>17</v>
      </c>
      <c r="B13" s="590">
        <f t="shared" ref="B13:G13" si="3">B32</f>
        <v>9100</v>
      </c>
      <c r="C13" s="590">
        <f t="shared" si="3"/>
        <v>14809</v>
      </c>
      <c r="D13" s="590">
        <f t="shared" si="3"/>
        <v>26115</v>
      </c>
      <c r="E13" s="590">
        <f t="shared" si="3"/>
        <v>49755</v>
      </c>
      <c r="F13" s="590">
        <f t="shared" si="3"/>
        <v>55369</v>
      </c>
      <c r="G13" s="590">
        <f t="shared" si="3"/>
        <v>9574</v>
      </c>
      <c r="H13" s="222">
        <f t="shared" si="2"/>
        <v>164722</v>
      </c>
      <c r="I13" s="589" t="s">
        <v>18</v>
      </c>
    </row>
    <row r="14" spans="1:12" s="45" customFormat="1" ht="16.899999999999999" customHeight="1" x14ac:dyDescent="0.2">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row>
    <row r="15" spans="1:12" s="45" customFormat="1" ht="16.899999999999999" customHeight="1" x14ac:dyDescent="0.2">
      <c r="A15" s="588" t="s">
        <v>19</v>
      </c>
      <c r="B15" s="464">
        <f t="shared" si="4"/>
        <v>1544</v>
      </c>
      <c r="C15" s="464">
        <f t="shared" si="4"/>
        <v>406</v>
      </c>
      <c r="D15" s="464">
        <f t="shared" si="4"/>
        <v>240</v>
      </c>
      <c r="E15" s="464">
        <f t="shared" si="4"/>
        <v>320</v>
      </c>
      <c r="F15" s="464">
        <f t="shared" si="4"/>
        <v>481</v>
      </c>
      <c r="G15" s="464">
        <f t="shared" si="4"/>
        <v>588</v>
      </c>
      <c r="H15" s="222">
        <f t="shared" si="2"/>
        <v>3579</v>
      </c>
      <c r="I15" s="589" t="s">
        <v>20</v>
      </c>
    </row>
    <row r="16" spans="1:12" s="39" customFormat="1" ht="16.899999999999999" customHeight="1" x14ac:dyDescent="0.2">
      <c r="A16" s="575" t="s">
        <v>50</v>
      </c>
      <c r="B16" s="465">
        <f t="shared" si="4"/>
        <v>3982</v>
      </c>
      <c r="C16" s="465">
        <f t="shared" si="4"/>
        <v>4003</v>
      </c>
      <c r="D16" s="465">
        <f t="shared" si="4"/>
        <v>2173</v>
      </c>
      <c r="E16" s="465">
        <f t="shared" si="4"/>
        <v>3164</v>
      </c>
      <c r="F16" s="465">
        <f t="shared" si="4"/>
        <v>4144</v>
      </c>
      <c r="G16" s="465">
        <f t="shared" si="4"/>
        <v>801</v>
      </c>
      <c r="H16" s="485">
        <f t="shared" si="2"/>
        <v>18267</v>
      </c>
      <c r="I16" s="576" t="s">
        <v>22</v>
      </c>
    </row>
    <row r="17" spans="1:9" s="39" customFormat="1" ht="19.149999999999999" customHeight="1" x14ac:dyDescent="0.2">
      <c r="A17" s="167" t="s">
        <v>706</v>
      </c>
      <c r="B17" s="104">
        <f t="shared" ref="B17:G17" si="5">SUM(B18:B25)</f>
        <v>21195</v>
      </c>
      <c r="C17" s="104">
        <f t="shared" si="5"/>
        <v>82314</v>
      </c>
      <c r="D17" s="104">
        <f t="shared" si="5"/>
        <v>249608</v>
      </c>
      <c r="E17" s="104">
        <f t="shared" si="5"/>
        <v>563111</v>
      </c>
      <c r="F17" s="104">
        <f t="shared" si="5"/>
        <v>680884</v>
      </c>
      <c r="G17" s="104">
        <f t="shared" si="5"/>
        <v>208056</v>
      </c>
      <c r="H17" s="104">
        <f t="shared" si="2"/>
        <v>1805168</v>
      </c>
      <c r="I17" s="578" t="s">
        <v>13</v>
      </c>
    </row>
    <row r="18" spans="1:9" s="39" customFormat="1" ht="16.899999999999999" customHeight="1" x14ac:dyDescent="0.2">
      <c r="A18" s="516" t="s">
        <v>42</v>
      </c>
      <c r="B18" s="489">
        <v>11687</v>
      </c>
      <c r="C18" s="489">
        <v>75181</v>
      </c>
      <c r="D18" s="489">
        <v>246837</v>
      </c>
      <c r="E18" s="489">
        <v>560432</v>
      </c>
      <c r="F18" s="489">
        <v>674060</v>
      </c>
      <c r="G18" s="489">
        <v>143906</v>
      </c>
      <c r="H18" s="485">
        <f t="shared" si="2"/>
        <v>1712103</v>
      </c>
      <c r="I18" s="517" t="s">
        <v>43</v>
      </c>
    </row>
    <row r="19" spans="1:9" s="45" customFormat="1" ht="16.899999999999999" customHeight="1" x14ac:dyDescent="0.2">
      <c r="A19" s="591" t="s">
        <v>1645</v>
      </c>
      <c r="B19" s="193">
        <v>9</v>
      </c>
      <c r="C19" s="193">
        <v>54</v>
      </c>
      <c r="D19" s="193">
        <v>151</v>
      </c>
      <c r="E19" s="193">
        <v>264</v>
      </c>
      <c r="F19" s="193">
        <v>227</v>
      </c>
      <c r="G19" s="193">
        <v>50</v>
      </c>
      <c r="H19" s="222">
        <f>SUM(B19:G19)</f>
        <v>755</v>
      </c>
      <c r="I19" s="592" t="s">
        <v>44</v>
      </c>
    </row>
    <row r="20" spans="1:9" s="45" customFormat="1" ht="16.899999999999999" customHeight="1" x14ac:dyDescent="0.2">
      <c r="A20" s="516" t="s">
        <v>1646</v>
      </c>
      <c r="B20" s="489" t="s">
        <v>16</v>
      </c>
      <c r="C20" s="489">
        <v>11</v>
      </c>
      <c r="D20" s="489">
        <v>53</v>
      </c>
      <c r="E20" s="489">
        <v>209</v>
      </c>
      <c r="F20" s="489">
        <v>379</v>
      </c>
      <c r="G20" s="489">
        <v>423</v>
      </c>
      <c r="H20" s="485">
        <f t="shared" ref="H20:H35" si="6">SUM(B20:G20)</f>
        <v>1075</v>
      </c>
      <c r="I20" s="517" t="s">
        <v>45</v>
      </c>
    </row>
    <row r="21" spans="1:9" s="45" customFormat="1" ht="16.899999999999999" customHeight="1" x14ac:dyDescent="0.2">
      <c r="A21" s="591" t="s">
        <v>46</v>
      </c>
      <c r="B21" s="193" t="s">
        <v>16</v>
      </c>
      <c r="C21" s="193" t="s">
        <v>16</v>
      </c>
      <c r="D21" s="193" t="s">
        <v>16</v>
      </c>
      <c r="E21" s="193" t="s">
        <v>16</v>
      </c>
      <c r="F21" s="193">
        <v>466</v>
      </c>
      <c r="G21" s="193">
        <v>331</v>
      </c>
      <c r="H21" s="222">
        <f t="shared" si="6"/>
        <v>797</v>
      </c>
      <c r="I21" s="592" t="s">
        <v>47</v>
      </c>
    </row>
    <row r="22" spans="1:9" s="39" customFormat="1" ht="16.899999999999999" customHeight="1" x14ac:dyDescent="0.2">
      <c r="A22" s="516" t="s">
        <v>15</v>
      </c>
      <c r="B22" s="489" t="s">
        <v>16</v>
      </c>
      <c r="C22" s="489" t="s">
        <v>16</v>
      </c>
      <c r="D22" s="489" t="s">
        <v>16</v>
      </c>
      <c r="E22" s="489">
        <v>89</v>
      </c>
      <c r="F22" s="489">
        <v>2956</v>
      </c>
      <c r="G22" s="489">
        <v>62779</v>
      </c>
      <c r="H22" s="485">
        <f t="shared" si="6"/>
        <v>65824</v>
      </c>
      <c r="I22" s="517" t="s">
        <v>1456</v>
      </c>
    </row>
    <row r="23" spans="1:9" s="39" customFormat="1" ht="16.899999999999999" customHeight="1" x14ac:dyDescent="0.2">
      <c r="A23" s="581" t="s">
        <v>48</v>
      </c>
      <c r="B23" s="193">
        <v>5708</v>
      </c>
      <c r="C23" s="193">
        <v>3755</v>
      </c>
      <c r="D23" s="193">
        <v>1401</v>
      </c>
      <c r="E23" s="193">
        <v>275</v>
      </c>
      <c r="F23" s="193">
        <v>49</v>
      </c>
      <c r="G23" s="193" t="s">
        <v>16</v>
      </c>
      <c r="H23" s="222">
        <f t="shared" si="6"/>
        <v>11188</v>
      </c>
      <c r="I23" s="582" t="s">
        <v>49</v>
      </c>
    </row>
    <row r="24" spans="1:9" s="39" customFormat="1" ht="16.899999999999999" customHeight="1" x14ac:dyDescent="0.2">
      <c r="A24" s="508" t="s">
        <v>19</v>
      </c>
      <c r="B24" s="489">
        <v>838</v>
      </c>
      <c r="C24" s="489">
        <v>185</v>
      </c>
      <c r="D24" s="489">
        <v>126</v>
      </c>
      <c r="E24" s="489">
        <v>182</v>
      </c>
      <c r="F24" s="489">
        <v>272</v>
      </c>
      <c r="G24" s="489">
        <v>349</v>
      </c>
      <c r="H24" s="485">
        <f t="shared" si="6"/>
        <v>1952</v>
      </c>
      <c r="I24" s="509" t="s">
        <v>20</v>
      </c>
    </row>
    <row r="25" spans="1:9" s="15" customFormat="1" ht="16.899999999999999" customHeight="1" x14ac:dyDescent="0.2">
      <c r="A25" s="581" t="s">
        <v>50</v>
      </c>
      <c r="B25" s="193">
        <v>2953</v>
      </c>
      <c r="C25" s="193">
        <v>3128</v>
      </c>
      <c r="D25" s="193">
        <v>1040</v>
      </c>
      <c r="E25" s="193">
        <v>1660</v>
      </c>
      <c r="F25" s="193">
        <v>2475</v>
      </c>
      <c r="G25" s="193">
        <v>218</v>
      </c>
      <c r="H25" s="222">
        <f t="shared" si="6"/>
        <v>11474</v>
      </c>
      <c r="I25" s="582" t="s">
        <v>22</v>
      </c>
    </row>
    <row r="26" spans="1:9" s="15" customFormat="1" ht="19.149999999999999" customHeight="1" x14ac:dyDescent="0.2">
      <c r="A26" s="167" t="s">
        <v>1468</v>
      </c>
      <c r="B26" s="104">
        <f t="shared" ref="B26:G26" si="7">SUM(B27:B35)</f>
        <v>13531</v>
      </c>
      <c r="C26" s="104">
        <f t="shared" si="7"/>
        <v>30417</v>
      </c>
      <c r="D26" s="104">
        <f t="shared" si="7"/>
        <v>75648</v>
      </c>
      <c r="E26" s="104">
        <f t="shared" si="7"/>
        <v>170636</v>
      </c>
      <c r="F26" s="104">
        <f t="shared" si="7"/>
        <v>208499</v>
      </c>
      <c r="G26" s="104">
        <f t="shared" si="7"/>
        <v>92905</v>
      </c>
      <c r="H26" s="104">
        <f t="shared" si="6"/>
        <v>591636</v>
      </c>
      <c r="I26" s="578" t="s">
        <v>14</v>
      </c>
    </row>
    <row r="27" spans="1:9" s="39" customFormat="1" ht="16.899999999999999" customHeight="1" x14ac:dyDescent="0.2">
      <c r="A27" s="516" t="s">
        <v>42</v>
      </c>
      <c r="B27" s="489">
        <v>1557</v>
      </c>
      <c r="C27" s="489">
        <v>10999</v>
      </c>
      <c r="D27" s="489">
        <v>45524</v>
      </c>
      <c r="E27" s="489">
        <v>118312</v>
      </c>
      <c r="F27" s="489">
        <v>142579</v>
      </c>
      <c r="G27" s="489">
        <v>15632</v>
      </c>
      <c r="H27" s="485">
        <f t="shared" si="6"/>
        <v>334603</v>
      </c>
      <c r="I27" s="517" t="s">
        <v>43</v>
      </c>
    </row>
    <row r="28" spans="1:9" s="39" customFormat="1" ht="16.899999999999999" customHeight="1" x14ac:dyDescent="0.2">
      <c r="A28" s="591" t="s">
        <v>1645</v>
      </c>
      <c r="B28" s="193">
        <v>22</v>
      </c>
      <c r="C28" s="193">
        <v>78</v>
      </c>
      <c r="D28" s="193">
        <v>342</v>
      </c>
      <c r="E28" s="193">
        <v>514</v>
      </c>
      <c r="F28" s="193">
        <v>502</v>
      </c>
      <c r="G28" s="193">
        <v>27</v>
      </c>
      <c r="H28" s="222">
        <f t="shared" si="6"/>
        <v>1485</v>
      </c>
      <c r="I28" s="592" t="s">
        <v>44</v>
      </c>
    </row>
    <row r="29" spans="1:9" s="39" customFormat="1" ht="16.899999999999999" customHeight="1" x14ac:dyDescent="0.2">
      <c r="A29" s="516" t="s">
        <v>1646</v>
      </c>
      <c r="B29" s="489">
        <v>9</v>
      </c>
      <c r="C29" s="489">
        <v>77</v>
      </c>
      <c r="D29" s="489">
        <v>178</v>
      </c>
      <c r="E29" s="489">
        <v>142</v>
      </c>
      <c r="F29" s="489">
        <v>568</v>
      </c>
      <c r="G29" s="489">
        <v>495</v>
      </c>
      <c r="H29" s="485">
        <f t="shared" si="6"/>
        <v>1469</v>
      </c>
      <c r="I29" s="517" t="s">
        <v>45</v>
      </c>
    </row>
    <row r="30" spans="1:9" s="45" customFormat="1" ht="16.899999999999999" customHeight="1" x14ac:dyDescent="0.2">
      <c r="A30" s="591" t="s">
        <v>46</v>
      </c>
      <c r="B30" s="193" t="s">
        <v>16</v>
      </c>
      <c r="C30" s="193" t="s">
        <v>16</v>
      </c>
      <c r="D30" s="193" t="s">
        <v>16</v>
      </c>
      <c r="E30" s="193" t="s">
        <v>16</v>
      </c>
      <c r="F30" s="193">
        <v>319</v>
      </c>
      <c r="G30" s="193">
        <v>190</v>
      </c>
      <c r="H30" s="222">
        <f t="shared" si="6"/>
        <v>509</v>
      </c>
      <c r="I30" s="592" t="s">
        <v>47</v>
      </c>
    </row>
    <row r="31" spans="1:9" s="45" customFormat="1" ht="16.899999999999999" customHeight="1" x14ac:dyDescent="0.2">
      <c r="A31" s="516" t="s">
        <v>15</v>
      </c>
      <c r="B31" s="489" t="s">
        <v>16</v>
      </c>
      <c r="C31" s="489" t="s">
        <v>16</v>
      </c>
      <c r="D31" s="489" t="s">
        <v>16</v>
      </c>
      <c r="E31" s="489">
        <v>83</v>
      </c>
      <c r="F31" s="489">
        <v>7265</v>
      </c>
      <c r="G31" s="489">
        <v>66165</v>
      </c>
      <c r="H31" s="485">
        <f t="shared" si="6"/>
        <v>73513</v>
      </c>
      <c r="I31" s="517" t="s">
        <v>1456</v>
      </c>
    </row>
    <row r="32" spans="1:9" s="45" customFormat="1" ht="16.899999999999999" customHeight="1" x14ac:dyDescent="0.2">
      <c r="A32" s="591" t="s">
        <v>17</v>
      </c>
      <c r="B32" s="593">
        <v>9100</v>
      </c>
      <c r="C32" s="593">
        <v>14809</v>
      </c>
      <c r="D32" s="593">
        <v>26115</v>
      </c>
      <c r="E32" s="593">
        <v>49755</v>
      </c>
      <c r="F32" s="593">
        <v>55369</v>
      </c>
      <c r="G32" s="593">
        <v>9574</v>
      </c>
      <c r="H32" s="594">
        <f t="shared" si="6"/>
        <v>164722</v>
      </c>
      <c r="I32" s="592" t="s">
        <v>18</v>
      </c>
    </row>
    <row r="33" spans="1:9" s="39" customFormat="1" ht="16.899999999999999" customHeight="1" x14ac:dyDescent="0.2">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
      <c r="A34" s="591" t="s">
        <v>19</v>
      </c>
      <c r="B34" s="193">
        <v>706</v>
      </c>
      <c r="C34" s="193">
        <v>221</v>
      </c>
      <c r="D34" s="193">
        <v>114</v>
      </c>
      <c r="E34" s="193">
        <v>138</v>
      </c>
      <c r="F34" s="193">
        <v>209</v>
      </c>
      <c r="G34" s="193">
        <v>239</v>
      </c>
      <c r="H34" s="222">
        <f t="shared" si="6"/>
        <v>1627</v>
      </c>
      <c r="I34" s="592" t="s">
        <v>20</v>
      </c>
    </row>
    <row r="35" spans="1:9" s="39" customFormat="1" ht="16.899999999999999" customHeight="1" x14ac:dyDescent="0.2">
      <c r="A35" s="518" t="s">
        <v>50</v>
      </c>
      <c r="B35" s="490">
        <v>1029</v>
      </c>
      <c r="C35" s="490">
        <v>875</v>
      </c>
      <c r="D35" s="490">
        <v>1133</v>
      </c>
      <c r="E35" s="490">
        <v>1504</v>
      </c>
      <c r="F35" s="490">
        <v>1669</v>
      </c>
      <c r="G35" s="490">
        <v>583</v>
      </c>
      <c r="H35" s="491">
        <f t="shared" si="6"/>
        <v>6793</v>
      </c>
      <c r="I35"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46E7-F375-4A90-8705-A3380D1B24C2}">
  <sheetPr>
    <tabColor theme="5" tint="-0.249977111117893"/>
    <pageSetUpPr fitToPage="1"/>
  </sheetPr>
  <dimension ref="A1:U35"/>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21" s="1" customFormat="1" ht="21" customHeight="1" x14ac:dyDescent="0.25">
      <c r="A1" s="1706" t="s">
        <v>1087</v>
      </c>
      <c r="B1" s="1706"/>
      <c r="C1" s="1706"/>
      <c r="D1" s="1706"/>
      <c r="E1" s="1706"/>
      <c r="F1" s="1706"/>
      <c r="G1" s="1706"/>
      <c r="H1" s="1706"/>
      <c r="I1" s="1706"/>
    </row>
    <row r="2" spans="1:21" s="1" customFormat="1" ht="21" customHeight="1" x14ac:dyDescent="0.2">
      <c r="A2" s="1707" t="s">
        <v>929</v>
      </c>
      <c r="B2" s="1707"/>
      <c r="C2" s="1707"/>
      <c r="D2" s="1707"/>
      <c r="E2" s="1707"/>
      <c r="F2" s="1707"/>
      <c r="G2" s="1707"/>
      <c r="H2" s="1707"/>
      <c r="I2" s="1707"/>
      <c r="L2" s="1" t="s">
        <v>52</v>
      </c>
    </row>
    <row r="3" spans="1:21" s="1" customFormat="1" ht="21" customHeight="1" x14ac:dyDescent="0.2">
      <c r="A3" s="1708" t="s">
        <v>1626</v>
      </c>
      <c r="B3" s="1708"/>
      <c r="C3" s="1708"/>
      <c r="D3" s="1708"/>
      <c r="E3" s="1708"/>
      <c r="F3" s="1708"/>
      <c r="G3" s="1708"/>
      <c r="H3" s="1708"/>
      <c r="I3" s="1708"/>
    </row>
    <row r="4" spans="1:21" s="15" customFormat="1" x14ac:dyDescent="0.2">
      <c r="A4" s="410" t="s">
        <v>910</v>
      </c>
      <c r="B4" s="1709"/>
      <c r="C4" s="1709"/>
      <c r="D4" s="1709"/>
      <c r="E4" s="1709"/>
      <c r="F4" s="1709"/>
      <c r="G4" s="1709"/>
      <c r="H4" s="1709"/>
      <c r="I4" s="412" t="s">
        <v>911</v>
      </c>
    </row>
    <row r="5" spans="1:21" s="39" customFormat="1" ht="25.15" customHeight="1" x14ac:dyDescent="0.2">
      <c r="A5" s="1649" t="s">
        <v>1625</v>
      </c>
      <c r="B5" s="1651" t="s">
        <v>938</v>
      </c>
      <c r="C5" s="1651"/>
      <c r="D5" s="1651"/>
      <c r="E5" s="1651"/>
      <c r="F5" s="1651"/>
      <c r="G5" s="1651"/>
      <c r="H5" s="1651"/>
      <c r="I5" s="1652" t="s">
        <v>1176</v>
      </c>
    </row>
    <row r="6" spans="1:21" s="2" customFormat="1" ht="28.15" customHeight="1" x14ac:dyDescent="0.2">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8" t="s">
        <v>48</v>
      </c>
      <c r="T6" s="1399" t="s">
        <v>19</v>
      </c>
      <c r="U6" s="1398" t="s">
        <v>50</v>
      </c>
    </row>
    <row r="7" spans="1:21" s="15" customFormat="1" ht="19.149999999999999" customHeight="1" x14ac:dyDescent="0.2">
      <c r="A7" s="587" t="s">
        <v>1220</v>
      </c>
      <c r="B7" s="102">
        <f t="shared" ref="B7:F12" si="0">B17+B26</f>
        <v>12829</v>
      </c>
      <c r="C7" s="102">
        <f t="shared" si="0"/>
        <v>19920</v>
      </c>
      <c r="D7" s="102">
        <f t="shared" si="0"/>
        <v>27784</v>
      </c>
      <c r="E7" s="102">
        <f t="shared" si="0"/>
        <v>37750</v>
      </c>
      <c r="F7" s="102">
        <f t="shared" si="0"/>
        <v>50392</v>
      </c>
      <c r="G7" s="102">
        <f t="shared" ref="G7:G12" si="1">G17+G26</f>
        <v>59811</v>
      </c>
      <c r="H7" s="102">
        <f t="shared" ref="H7:H18" si="2">SUM(B7:G7)</f>
        <v>208486</v>
      </c>
      <c r="I7" s="101" t="s">
        <v>883</v>
      </c>
      <c r="K7" s="1711" t="s">
        <v>161</v>
      </c>
      <c r="L7" s="1400" t="s">
        <v>1435</v>
      </c>
      <c r="M7" s="1401">
        <f>G18</f>
        <v>11115</v>
      </c>
      <c r="N7" s="1401">
        <f>G19</f>
        <v>28</v>
      </c>
      <c r="O7" s="1401">
        <f>G20</f>
        <v>391</v>
      </c>
      <c r="P7" s="1401">
        <f>G21</f>
        <v>93</v>
      </c>
      <c r="Q7" s="1401">
        <f>G22</f>
        <v>18517</v>
      </c>
      <c r="R7" s="1401">
        <v>0</v>
      </c>
      <c r="S7" s="1401" t="str">
        <f>G23</f>
        <v>0</v>
      </c>
      <c r="T7" s="1401">
        <f>G24</f>
        <v>115</v>
      </c>
      <c r="U7" s="1401">
        <f>G25</f>
        <v>35</v>
      </c>
    </row>
    <row r="8" spans="1:21" s="15" customFormat="1" ht="16.899999999999999" customHeight="1" x14ac:dyDescent="0.2">
      <c r="A8" s="575" t="s">
        <v>42</v>
      </c>
      <c r="B8" s="465">
        <f t="shared" si="0"/>
        <v>83</v>
      </c>
      <c r="C8" s="465">
        <f t="shared" si="0"/>
        <v>6766</v>
      </c>
      <c r="D8" s="465">
        <f t="shared" si="0"/>
        <v>19226</v>
      </c>
      <c r="E8" s="465">
        <f t="shared" si="0"/>
        <v>32644</v>
      </c>
      <c r="F8" s="465">
        <f t="shared" si="0"/>
        <v>39433</v>
      </c>
      <c r="G8" s="465">
        <f t="shared" si="1"/>
        <v>15191</v>
      </c>
      <c r="H8" s="485">
        <f t="shared" si="2"/>
        <v>113343</v>
      </c>
      <c r="I8" s="576" t="s">
        <v>43</v>
      </c>
      <c r="K8" s="1711"/>
      <c r="L8" s="1400" t="s">
        <v>1434</v>
      </c>
      <c r="M8" s="1401">
        <f>G27</f>
        <v>4076</v>
      </c>
      <c r="N8" s="1401">
        <f>G28</f>
        <v>5</v>
      </c>
      <c r="O8" s="1401">
        <f>G29</f>
        <v>484</v>
      </c>
      <c r="P8" s="1401">
        <f>G30</f>
        <v>14</v>
      </c>
      <c r="Q8" s="1401">
        <f>G31</f>
        <v>23567</v>
      </c>
      <c r="R8" s="1401">
        <f>G32</f>
        <v>1247</v>
      </c>
      <c r="S8" s="1401" t="str">
        <f>G33</f>
        <v>0</v>
      </c>
      <c r="T8" s="1401">
        <f>G34</f>
        <v>103</v>
      </c>
      <c r="U8" s="1401">
        <f>G35</f>
        <v>21</v>
      </c>
    </row>
    <row r="9" spans="1:21" s="15" customFormat="1" ht="16.899999999999999" customHeight="1" x14ac:dyDescent="0.2">
      <c r="A9" s="588" t="s">
        <v>1645</v>
      </c>
      <c r="B9" s="1474">
        <f t="shared" si="0"/>
        <v>0</v>
      </c>
      <c r="C9" s="464">
        <f t="shared" si="0"/>
        <v>18</v>
      </c>
      <c r="D9" s="464">
        <f t="shared" si="0"/>
        <v>60</v>
      </c>
      <c r="E9" s="464">
        <f t="shared" si="0"/>
        <v>124</v>
      </c>
      <c r="F9" s="464">
        <f t="shared" si="0"/>
        <v>228</v>
      </c>
      <c r="G9" s="464">
        <f t="shared" si="1"/>
        <v>33</v>
      </c>
      <c r="H9" s="222">
        <f t="shared" si="2"/>
        <v>463</v>
      </c>
      <c r="I9" s="589" t="s">
        <v>44</v>
      </c>
      <c r="K9" s="1710" t="s">
        <v>9</v>
      </c>
      <c r="L9" s="1400" t="s">
        <v>1435</v>
      </c>
      <c r="M9" s="1401">
        <f>F18</f>
        <v>22789</v>
      </c>
      <c r="N9" s="1401">
        <f>F19</f>
        <v>134</v>
      </c>
      <c r="O9" s="1401">
        <f>F20</f>
        <v>215</v>
      </c>
      <c r="P9" s="1401">
        <f>F21</f>
        <v>25</v>
      </c>
      <c r="Q9" s="1401">
        <f>F22</f>
        <v>1180</v>
      </c>
      <c r="R9" s="1401">
        <v>0</v>
      </c>
      <c r="S9" s="1401">
        <f>F23</f>
        <v>49</v>
      </c>
      <c r="T9" s="1401">
        <f>F24</f>
        <v>109</v>
      </c>
      <c r="U9" s="1401">
        <f>F25</f>
        <v>292</v>
      </c>
    </row>
    <row r="10" spans="1:21" s="39" customFormat="1" ht="16.899999999999999" customHeight="1" x14ac:dyDescent="0.2">
      <c r="A10" s="575" t="s">
        <v>1646</v>
      </c>
      <c r="B10" s="1475">
        <f t="shared" si="0"/>
        <v>0</v>
      </c>
      <c r="C10" s="465">
        <f t="shared" si="0"/>
        <v>43</v>
      </c>
      <c r="D10" s="465">
        <f t="shared" si="0"/>
        <v>106</v>
      </c>
      <c r="E10" s="465">
        <f t="shared" si="0"/>
        <v>132</v>
      </c>
      <c r="F10" s="465">
        <f t="shared" si="0"/>
        <v>528</v>
      </c>
      <c r="G10" s="465">
        <f t="shared" si="1"/>
        <v>875</v>
      </c>
      <c r="H10" s="485">
        <f t="shared" si="2"/>
        <v>1684</v>
      </c>
      <c r="I10" s="576" t="s">
        <v>45</v>
      </c>
      <c r="K10" s="1710"/>
      <c r="L10" s="1400" t="s">
        <v>1434</v>
      </c>
      <c r="M10" s="1402">
        <f>F27</f>
        <v>16644</v>
      </c>
      <c r="N10" s="1402">
        <f>F28</f>
        <v>94</v>
      </c>
      <c r="O10" s="1402">
        <f>F29</f>
        <v>313</v>
      </c>
      <c r="P10" s="1402">
        <f>F30</f>
        <v>15</v>
      </c>
      <c r="Q10" s="1402">
        <f>F31</f>
        <v>4763</v>
      </c>
      <c r="R10" s="1402">
        <f>F32</f>
        <v>3581</v>
      </c>
      <c r="S10" s="1402">
        <f>F33</f>
        <v>19</v>
      </c>
      <c r="T10" s="1402">
        <f>F34</f>
        <v>92</v>
      </c>
      <c r="U10" s="1402">
        <f>F35</f>
        <v>78</v>
      </c>
    </row>
    <row r="11" spans="1:21" s="39" customFormat="1" ht="16.899999999999999" customHeight="1" x14ac:dyDescent="0.2">
      <c r="A11" s="588" t="s">
        <v>46</v>
      </c>
      <c r="B11" s="1474">
        <f t="shared" si="0"/>
        <v>0</v>
      </c>
      <c r="C11" s="1474">
        <f t="shared" si="0"/>
        <v>0</v>
      </c>
      <c r="D11" s="1474">
        <f t="shared" si="0"/>
        <v>0</v>
      </c>
      <c r="E11" s="1474">
        <f t="shared" si="0"/>
        <v>0</v>
      </c>
      <c r="F11" s="464">
        <f t="shared" si="0"/>
        <v>40</v>
      </c>
      <c r="G11" s="464">
        <f t="shared" si="1"/>
        <v>107</v>
      </c>
      <c r="H11" s="222">
        <f t="shared" si="2"/>
        <v>147</v>
      </c>
      <c r="I11" s="589" t="s">
        <v>47</v>
      </c>
      <c r="K11" s="1711" t="s">
        <v>162</v>
      </c>
      <c r="L11" s="1400" t="s">
        <v>1435</v>
      </c>
      <c r="M11" s="1402">
        <f>E18</f>
        <v>16764</v>
      </c>
      <c r="N11" s="1402">
        <f>E19</f>
        <v>71</v>
      </c>
      <c r="O11" s="1402">
        <f>E20</f>
        <v>64</v>
      </c>
      <c r="P11" s="1402">
        <f>E20</f>
        <v>64</v>
      </c>
      <c r="Q11" s="1402">
        <f>E22</f>
        <v>89</v>
      </c>
      <c r="R11" s="1402">
        <v>0</v>
      </c>
      <c r="S11" s="1402">
        <f>E23</f>
        <v>275</v>
      </c>
      <c r="T11" s="1402">
        <f>E24</f>
        <v>77</v>
      </c>
      <c r="U11" s="1402">
        <f>E25</f>
        <v>77</v>
      </c>
    </row>
    <row r="12" spans="1:21" s="39" customFormat="1" ht="16.899999999999999" customHeight="1" x14ac:dyDescent="0.2">
      <c r="A12" s="575" t="s">
        <v>15</v>
      </c>
      <c r="B12" s="1475">
        <f t="shared" si="0"/>
        <v>0</v>
      </c>
      <c r="C12" s="1475">
        <f t="shared" si="0"/>
        <v>0</v>
      </c>
      <c r="D12" s="1475">
        <f t="shared" si="0"/>
        <v>0</v>
      </c>
      <c r="E12" s="465">
        <f t="shared" si="0"/>
        <v>172</v>
      </c>
      <c r="F12" s="465">
        <f t="shared" si="0"/>
        <v>5943</v>
      </c>
      <c r="G12" s="465">
        <f t="shared" si="1"/>
        <v>42084</v>
      </c>
      <c r="H12" s="485">
        <f t="shared" si="2"/>
        <v>48199</v>
      </c>
      <c r="I12" s="576" t="s">
        <v>1456</v>
      </c>
      <c r="K12" s="1711"/>
      <c r="L12" s="1400" t="s">
        <v>1434</v>
      </c>
      <c r="M12" s="1402">
        <f>E27</f>
        <v>15880</v>
      </c>
      <c r="N12" s="1402">
        <f>E28</f>
        <v>53</v>
      </c>
      <c r="O12" s="1402">
        <f>E29</f>
        <v>68</v>
      </c>
      <c r="P12" s="1402" t="str">
        <f>E30</f>
        <v>0</v>
      </c>
      <c r="Q12" s="1402">
        <f>E31</f>
        <v>83</v>
      </c>
      <c r="R12" s="1402">
        <f>E32</f>
        <v>3918</v>
      </c>
      <c r="S12" s="1402">
        <f>E33</f>
        <v>188</v>
      </c>
      <c r="T12" s="1402">
        <f>E34</f>
        <v>61</v>
      </c>
      <c r="U12" s="1402">
        <f>E35</f>
        <v>82</v>
      </c>
    </row>
    <row r="13" spans="1:21" s="45" customFormat="1" ht="16.899999999999999" customHeight="1" x14ac:dyDescent="0.2">
      <c r="A13" s="588" t="s">
        <v>17</v>
      </c>
      <c r="B13" s="590">
        <f t="shared" ref="B13:G13" si="3">B32</f>
        <v>4883</v>
      </c>
      <c r="C13" s="590">
        <f t="shared" si="3"/>
        <v>5576</v>
      </c>
      <c r="D13" s="590">
        <f t="shared" si="3"/>
        <v>4436</v>
      </c>
      <c r="E13" s="590">
        <f t="shared" si="3"/>
        <v>3918</v>
      </c>
      <c r="F13" s="590">
        <f t="shared" si="3"/>
        <v>3581</v>
      </c>
      <c r="G13" s="590">
        <f t="shared" si="3"/>
        <v>1247</v>
      </c>
      <c r="H13" s="222">
        <f t="shared" si="2"/>
        <v>23641</v>
      </c>
      <c r="I13" s="589" t="s">
        <v>18</v>
      </c>
      <c r="K13" s="1710" t="s">
        <v>7</v>
      </c>
      <c r="L13" s="1400" t="s">
        <v>1435</v>
      </c>
      <c r="M13" s="1403">
        <f>D18</f>
        <v>11353</v>
      </c>
      <c r="N13" s="1403">
        <f>D19</f>
        <v>37</v>
      </c>
      <c r="O13" s="1403">
        <f>D20</f>
        <v>19</v>
      </c>
      <c r="P13" s="1403">
        <f>D20</f>
        <v>19</v>
      </c>
      <c r="Q13" s="1403" t="str">
        <f>D22</f>
        <v>0</v>
      </c>
      <c r="R13" s="1403">
        <v>0</v>
      </c>
      <c r="S13" s="1403">
        <f>D23</f>
        <v>1401</v>
      </c>
      <c r="T13" s="1403">
        <f>D24</f>
        <v>49</v>
      </c>
      <c r="U13" s="1403">
        <f>D25</f>
        <v>55</v>
      </c>
    </row>
    <row r="14" spans="1:21" s="45" customFormat="1" ht="16.899999999999999" customHeight="1" x14ac:dyDescent="0.2">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c r="K14" s="1710"/>
      <c r="L14" s="1400" t="s">
        <v>1434</v>
      </c>
      <c r="M14" s="1403">
        <f>D27</f>
        <v>7873</v>
      </c>
      <c r="N14" s="1403">
        <f>D28</f>
        <v>23</v>
      </c>
      <c r="O14" s="1403">
        <f>D29</f>
        <v>87</v>
      </c>
      <c r="P14" s="1403" t="str">
        <f>D30</f>
        <v>0</v>
      </c>
      <c r="Q14" s="1403" t="str">
        <f>D31</f>
        <v>0</v>
      </c>
      <c r="R14" s="1403">
        <f>D32</f>
        <v>4436</v>
      </c>
      <c r="S14" s="1403">
        <f>D33</f>
        <v>2242</v>
      </c>
      <c r="T14" s="1403">
        <f>D34</f>
        <v>59</v>
      </c>
      <c r="U14" s="1403">
        <f>D35</f>
        <v>150</v>
      </c>
    </row>
    <row r="15" spans="1:21" s="45" customFormat="1" ht="16.899999999999999" customHeight="1" x14ac:dyDescent="0.2">
      <c r="A15" s="588" t="s">
        <v>19</v>
      </c>
      <c r="B15" s="464">
        <f t="shared" si="4"/>
        <v>474</v>
      </c>
      <c r="C15" s="464">
        <f t="shared" si="4"/>
        <v>152</v>
      </c>
      <c r="D15" s="464">
        <f t="shared" si="4"/>
        <v>108</v>
      </c>
      <c r="E15" s="464">
        <f t="shared" si="4"/>
        <v>138</v>
      </c>
      <c r="F15" s="464">
        <f t="shared" si="4"/>
        <v>201</v>
      </c>
      <c r="G15" s="464">
        <f t="shared" si="4"/>
        <v>218</v>
      </c>
      <c r="H15" s="222">
        <f t="shared" si="2"/>
        <v>1291</v>
      </c>
      <c r="I15" s="589" t="s">
        <v>20</v>
      </c>
      <c r="K15" s="1711" t="s">
        <v>6</v>
      </c>
      <c r="L15" s="1400" t="s">
        <v>1435</v>
      </c>
      <c r="M15" s="1403">
        <f>C18</f>
        <v>5050</v>
      </c>
      <c r="N15" s="1403">
        <f>C19</f>
        <v>10</v>
      </c>
      <c r="O15" s="1403">
        <f>C20</f>
        <v>5</v>
      </c>
      <c r="P15" s="1403">
        <f>C20</f>
        <v>5</v>
      </c>
      <c r="Q15" s="1403" t="str">
        <f>C22</f>
        <v>0</v>
      </c>
      <c r="R15" s="1403">
        <v>0</v>
      </c>
      <c r="S15" s="1403">
        <f>C23</f>
        <v>3755</v>
      </c>
      <c r="T15" s="1403">
        <f>C24</f>
        <v>44</v>
      </c>
      <c r="U15" s="1403">
        <f>C25</f>
        <v>51</v>
      </c>
    </row>
    <row r="16" spans="1:21" s="39" customFormat="1" ht="16.899999999999999" customHeight="1" x14ac:dyDescent="0.2">
      <c r="A16" s="575" t="s">
        <v>50</v>
      </c>
      <c r="B16" s="465">
        <f t="shared" si="4"/>
        <v>573</v>
      </c>
      <c r="C16" s="465">
        <f t="shared" si="4"/>
        <v>252</v>
      </c>
      <c r="D16" s="465">
        <f t="shared" si="4"/>
        <v>205</v>
      </c>
      <c r="E16" s="465">
        <f t="shared" si="4"/>
        <v>159</v>
      </c>
      <c r="F16" s="465">
        <f t="shared" si="4"/>
        <v>370</v>
      </c>
      <c r="G16" s="465">
        <f t="shared" si="4"/>
        <v>56</v>
      </c>
      <c r="H16" s="485">
        <f t="shared" si="2"/>
        <v>1615</v>
      </c>
      <c r="I16" s="576" t="s">
        <v>22</v>
      </c>
      <c r="K16" s="1711"/>
      <c r="L16" s="1400" t="s">
        <v>1434</v>
      </c>
      <c r="M16" s="1402">
        <f>C27</f>
        <v>1716</v>
      </c>
      <c r="N16" s="1402">
        <f>C28</f>
        <v>8</v>
      </c>
      <c r="O16" s="1402">
        <f>C29</f>
        <v>38</v>
      </c>
      <c r="P16" s="1402" t="str">
        <f>C30</f>
        <v>0</v>
      </c>
      <c r="Q16" s="1402" t="str">
        <f>C31</f>
        <v>0</v>
      </c>
      <c r="R16" s="1402">
        <f>C32</f>
        <v>5576</v>
      </c>
      <c r="S16" s="1402">
        <f>C33</f>
        <v>3358</v>
      </c>
      <c r="T16" s="1402">
        <f>C34</f>
        <v>108</v>
      </c>
      <c r="U16" s="1402">
        <f>C35</f>
        <v>201</v>
      </c>
    </row>
    <row r="17" spans="1:21" s="39" customFormat="1" ht="19.149999999999999" customHeight="1" x14ac:dyDescent="0.2">
      <c r="A17" s="167" t="s">
        <v>706</v>
      </c>
      <c r="B17" s="104">
        <f t="shared" ref="B17:G17" si="5">SUM(B18:B25)</f>
        <v>5979</v>
      </c>
      <c r="C17" s="104">
        <f t="shared" si="5"/>
        <v>8915</v>
      </c>
      <c r="D17" s="104">
        <f t="shared" si="5"/>
        <v>12914</v>
      </c>
      <c r="E17" s="104">
        <f t="shared" si="5"/>
        <v>17417</v>
      </c>
      <c r="F17" s="104">
        <f t="shared" si="5"/>
        <v>24793</v>
      </c>
      <c r="G17" s="104">
        <f t="shared" si="5"/>
        <v>30294</v>
      </c>
      <c r="H17" s="104">
        <f t="shared" si="2"/>
        <v>100312</v>
      </c>
      <c r="I17" s="578" t="s">
        <v>13</v>
      </c>
      <c r="K17" s="1710" t="s">
        <v>5</v>
      </c>
      <c r="L17" s="1400" t="s">
        <v>1435</v>
      </c>
      <c r="M17" s="1402">
        <f>B18</f>
        <v>77</v>
      </c>
      <c r="N17" s="1402" t="str">
        <f>B19</f>
        <v>0</v>
      </c>
      <c r="O17" s="1402" t="str">
        <f>B20</f>
        <v>0</v>
      </c>
      <c r="P17" s="1402" t="str">
        <f>B20</f>
        <v>0</v>
      </c>
      <c r="Q17" s="1402" t="str">
        <f>B22</f>
        <v>0</v>
      </c>
      <c r="R17" s="1402">
        <v>0</v>
      </c>
      <c r="S17" s="1402">
        <f>B23</f>
        <v>5708</v>
      </c>
      <c r="T17" s="1402">
        <f>B24</f>
        <v>87</v>
      </c>
      <c r="U17" s="1402">
        <f>B25</f>
        <v>107</v>
      </c>
    </row>
    <row r="18" spans="1:21" s="39" customFormat="1" ht="16.899999999999999" customHeight="1" x14ac:dyDescent="0.2">
      <c r="A18" s="516" t="s">
        <v>42</v>
      </c>
      <c r="B18" s="489">
        <v>77</v>
      </c>
      <c r="C18" s="489">
        <v>5050</v>
      </c>
      <c r="D18" s="489">
        <v>11353</v>
      </c>
      <c r="E18" s="489">
        <v>16764</v>
      </c>
      <c r="F18" s="489">
        <v>22789</v>
      </c>
      <c r="G18" s="489">
        <v>11115</v>
      </c>
      <c r="H18" s="485">
        <f t="shared" si="2"/>
        <v>67148</v>
      </c>
      <c r="I18" s="517" t="s">
        <v>43</v>
      </c>
      <c r="K18" s="1710"/>
      <c r="L18" s="1400" t="s">
        <v>1434</v>
      </c>
      <c r="M18" s="1402">
        <f>B27</f>
        <v>6</v>
      </c>
      <c r="N18" s="1402" t="str">
        <f>B28</f>
        <v>0</v>
      </c>
      <c r="O18" s="1402" t="str">
        <f>B29</f>
        <v>0</v>
      </c>
      <c r="P18" s="1402" t="str">
        <f>B30</f>
        <v>0</v>
      </c>
      <c r="Q18" s="1402" t="str">
        <f>B31</f>
        <v>0</v>
      </c>
      <c r="R18" s="1402">
        <f>B32</f>
        <v>4883</v>
      </c>
      <c r="S18" s="1402">
        <f>B33</f>
        <v>1108</v>
      </c>
      <c r="T18" s="1402">
        <f>B34</f>
        <v>387</v>
      </c>
      <c r="U18" s="1402">
        <f>B35</f>
        <v>466</v>
      </c>
    </row>
    <row r="19" spans="1:21" s="45" customFormat="1" ht="16.899999999999999" customHeight="1" x14ac:dyDescent="0.2">
      <c r="A19" s="591" t="s">
        <v>1645</v>
      </c>
      <c r="B19" s="193" t="s">
        <v>16</v>
      </c>
      <c r="C19" s="193">
        <v>10</v>
      </c>
      <c r="D19" s="193">
        <v>37</v>
      </c>
      <c r="E19" s="193">
        <v>71</v>
      </c>
      <c r="F19" s="193">
        <v>134</v>
      </c>
      <c r="G19" s="193">
        <v>28</v>
      </c>
      <c r="H19" s="222">
        <f>SUM(B19:G19)</f>
        <v>280</v>
      </c>
      <c r="I19" s="592" t="s">
        <v>44</v>
      </c>
      <c r="M19" s="1394"/>
    </row>
    <row r="20" spans="1:21" s="45" customFormat="1" ht="16.899999999999999" customHeight="1" x14ac:dyDescent="0.2">
      <c r="A20" s="516" t="s">
        <v>1646</v>
      </c>
      <c r="B20" s="489" t="s">
        <v>16</v>
      </c>
      <c r="C20" s="489">
        <v>5</v>
      </c>
      <c r="D20" s="489">
        <v>19</v>
      </c>
      <c r="E20" s="489">
        <v>64</v>
      </c>
      <c r="F20" s="489">
        <v>215</v>
      </c>
      <c r="G20" s="489">
        <v>391</v>
      </c>
      <c r="H20" s="485">
        <f t="shared" ref="H20:H35" si="6">SUM(B20:G20)</f>
        <v>694</v>
      </c>
      <c r="I20" s="517" t="s">
        <v>45</v>
      </c>
    </row>
    <row r="21" spans="1:21" s="45" customFormat="1" ht="16.899999999999999" customHeight="1" x14ac:dyDescent="0.2">
      <c r="A21" s="591" t="s">
        <v>46</v>
      </c>
      <c r="B21" s="193" t="s">
        <v>16</v>
      </c>
      <c r="C21" s="193" t="s">
        <v>16</v>
      </c>
      <c r="D21" s="193" t="s">
        <v>16</v>
      </c>
      <c r="E21" s="193" t="s">
        <v>16</v>
      </c>
      <c r="F21" s="193">
        <v>25</v>
      </c>
      <c r="G21" s="193">
        <v>93</v>
      </c>
      <c r="H21" s="222">
        <f t="shared" si="6"/>
        <v>118</v>
      </c>
      <c r="I21" s="592" t="s">
        <v>47</v>
      </c>
    </row>
    <row r="22" spans="1:21" s="39" customFormat="1" ht="16.899999999999999" customHeight="1" x14ac:dyDescent="0.2">
      <c r="A22" s="516" t="s">
        <v>15</v>
      </c>
      <c r="B22" s="489" t="s">
        <v>16</v>
      </c>
      <c r="C22" s="489" t="s">
        <v>16</v>
      </c>
      <c r="D22" s="489" t="s">
        <v>16</v>
      </c>
      <c r="E22" s="489">
        <v>89</v>
      </c>
      <c r="F22" s="489">
        <v>1180</v>
      </c>
      <c r="G22" s="489">
        <v>18517</v>
      </c>
      <c r="H22" s="485">
        <f t="shared" si="6"/>
        <v>19786</v>
      </c>
      <c r="I22" s="517" t="s">
        <v>1456</v>
      </c>
    </row>
    <row r="23" spans="1:21" s="39" customFormat="1" ht="16.899999999999999" customHeight="1" x14ac:dyDescent="0.2">
      <c r="A23" s="581" t="s">
        <v>48</v>
      </c>
      <c r="B23" s="193">
        <v>5708</v>
      </c>
      <c r="C23" s="193">
        <v>3755</v>
      </c>
      <c r="D23" s="193">
        <v>1401</v>
      </c>
      <c r="E23" s="193">
        <v>275</v>
      </c>
      <c r="F23" s="193">
        <v>49</v>
      </c>
      <c r="G23" s="193" t="s">
        <v>16</v>
      </c>
      <c r="H23" s="222">
        <f t="shared" si="6"/>
        <v>11188</v>
      </c>
      <c r="I23" s="582" t="s">
        <v>49</v>
      </c>
    </row>
    <row r="24" spans="1:21" s="39" customFormat="1" ht="16.899999999999999" customHeight="1" x14ac:dyDescent="0.2">
      <c r="A24" s="508" t="s">
        <v>19</v>
      </c>
      <c r="B24" s="489">
        <v>87</v>
      </c>
      <c r="C24" s="489">
        <v>44</v>
      </c>
      <c r="D24" s="489">
        <v>49</v>
      </c>
      <c r="E24" s="489">
        <v>77</v>
      </c>
      <c r="F24" s="489">
        <v>109</v>
      </c>
      <c r="G24" s="489">
        <v>115</v>
      </c>
      <c r="H24" s="485">
        <f t="shared" si="6"/>
        <v>481</v>
      </c>
      <c r="I24" s="509" t="s">
        <v>20</v>
      </c>
    </row>
    <row r="25" spans="1:21" s="15" customFormat="1" ht="16.899999999999999" customHeight="1" x14ac:dyDescent="0.2">
      <c r="A25" s="581" t="s">
        <v>50</v>
      </c>
      <c r="B25" s="193">
        <v>107</v>
      </c>
      <c r="C25" s="193">
        <v>51</v>
      </c>
      <c r="D25" s="193">
        <v>55</v>
      </c>
      <c r="E25" s="193">
        <v>77</v>
      </c>
      <c r="F25" s="193">
        <v>292</v>
      </c>
      <c r="G25" s="193">
        <v>35</v>
      </c>
      <c r="H25" s="222">
        <f t="shared" si="6"/>
        <v>617</v>
      </c>
      <c r="I25" s="582" t="s">
        <v>22</v>
      </c>
    </row>
    <row r="26" spans="1:21" s="15" customFormat="1" ht="19.149999999999999" customHeight="1" x14ac:dyDescent="0.2">
      <c r="A26" s="167" t="s">
        <v>1468</v>
      </c>
      <c r="B26" s="104">
        <f t="shared" ref="B26:G26" si="7">SUM(B27:B35)</f>
        <v>6850</v>
      </c>
      <c r="C26" s="104">
        <f t="shared" si="7"/>
        <v>11005</v>
      </c>
      <c r="D26" s="104">
        <f t="shared" si="7"/>
        <v>14870</v>
      </c>
      <c r="E26" s="104">
        <f t="shared" si="7"/>
        <v>20333</v>
      </c>
      <c r="F26" s="104">
        <f t="shared" si="7"/>
        <v>25599</v>
      </c>
      <c r="G26" s="104">
        <f t="shared" si="7"/>
        <v>29517</v>
      </c>
      <c r="H26" s="104">
        <f t="shared" si="6"/>
        <v>108174</v>
      </c>
      <c r="I26" s="578" t="s">
        <v>14</v>
      </c>
    </row>
    <row r="27" spans="1:21" s="39" customFormat="1" ht="16.899999999999999" customHeight="1" x14ac:dyDescent="0.2">
      <c r="A27" s="516" t="s">
        <v>42</v>
      </c>
      <c r="B27" s="489">
        <v>6</v>
      </c>
      <c r="C27" s="489">
        <v>1716</v>
      </c>
      <c r="D27" s="489">
        <v>7873</v>
      </c>
      <c r="E27" s="489">
        <v>15880</v>
      </c>
      <c r="F27" s="489">
        <v>16644</v>
      </c>
      <c r="G27" s="489">
        <v>4076</v>
      </c>
      <c r="H27" s="485">
        <f t="shared" si="6"/>
        <v>46195</v>
      </c>
      <c r="I27" s="517" t="s">
        <v>43</v>
      </c>
    </row>
    <row r="28" spans="1:21" s="39" customFormat="1" ht="16.899999999999999" customHeight="1" x14ac:dyDescent="0.2">
      <c r="A28" s="591" t="s">
        <v>1645</v>
      </c>
      <c r="B28" s="193" t="s">
        <v>16</v>
      </c>
      <c r="C28" s="193">
        <v>8</v>
      </c>
      <c r="D28" s="193">
        <v>23</v>
      </c>
      <c r="E28" s="193">
        <v>53</v>
      </c>
      <c r="F28" s="193">
        <v>94</v>
      </c>
      <c r="G28" s="193">
        <v>5</v>
      </c>
      <c r="H28" s="222">
        <f t="shared" si="6"/>
        <v>183</v>
      </c>
      <c r="I28" s="592" t="s">
        <v>44</v>
      </c>
    </row>
    <row r="29" spans="1:21" s="39" customFormat="1" ht="16.899999999999999" customHeight="1" x14ac:dyDescent="0.2">
      <c r="A29" s="516" t="s">
        <v>1646</v>
      </c>
      <c r="B29" s="489" t="s">
        <v>16</v>
      </c>
      <c r="C29" s="489">
        <v>38</v>
      </c>
      <c r="D29" s="489">
        <v>87</v>
      </c>
      <c r="E29" s="489">
        <v>68</v>
      </c>
      <c r="F29" s="489">
        <v>313</v>
      </c>
      <c r="G29" s="489">
        <v>484</v>
      </c>
      <c r="H29" s="485">
        <f t="shared" si="6"/>
        <v>990</v>
      </c>
      <c r="I29" s="517" t="s">
        <v>45</v>
      </c>
    </row>
    <row r="30" spans="1:21" s="45" customFormat="1" ht="16.899999999999999" customHeight="1" x14ac:dyDescent="0.2">
      <c r="A30" s="591" t="s">
        <v>46</v>
      </c>
      <c r="B30" s="193" t="s">
        <v>16</v>
      </c>
      <c r="C30" s="193" t="s">
        <v>16</v>
      </c>
      <c r="D30" s="193" t="s">
        <v>16</v>
      </c>
      <c r="E30" s="193" t="s">
        <v>16</v>
      </c>
      <c r="F30" s="193">
        <v>15</v>
      </c>
      <c r="G30" s="193">
        <v>14</v>
      </c>
      <c r="H30" s="222">
        <f t="shared" si="6"/>
        <v>29</v>
      </c>
      <c r="I30" s="592" t="s">
        <v>47</v>
      </c>
    </row>
    <row r="31" spans="1:21" s="45" customFormat="1" ht="16.899999999999999" customHeight="1" x14ac:dyDescent="0.2">
      <c r="A31" s="516" t="s">
        <v>15</v>
      </c>
      <c r="B31" s="489" t="s">
        <v>16</v>
      </c>
      <c r="C31" s="489" t="s">
        <v>16</v>
      </c>
      <c r="D31" s="489" t="s">
        <v>16</v>
      </c>
      <c r="E31" s="489">
        <v>83</v>
      </c>
      <c r="F31" s="489">
        <v>4763</v>
      </c>
      <c r="G31" s="489">
        <v>23567</v>
      </c>
      <c r="H31" s="485">
        <f t="shared" si="6"/>
        <v>28413</v>
      </c>
      <c r="I31" s="517" t="s">
        <v>1456</v>
      </c>
    </row>
    <row r="32" spans="1:21" s="45" customFormat="1" ht="16.899999999999999" customHeight="1" x14ac:dyDescent="0.2">
      <c r="A32" s="591" t="s">
        <v>17</v>
      </c>
      <c r="B32" s="593">
        <v>4883</v>
      </c>
      <c r="C32" s="593">
        <v>5576</v>
      </c>
      <c r="D32" s="593">
        <v>4436</v>
      </c>
      <c r="E32" s="593">
        <v>3918</v>
      </c>
      <c r="F32" s="593">
        <v>3581</v>
      </c>
      <c r="G32" s="593">
        <v>1247</v>
      </c>
      <c r="H32" s="594">
        <f t="shared" si="6"/>
        <v>23641</v>
      </c>
      <c r="I32" s="592" t="s">
        <v>18</v>
      </c>
    </row>
    <row r="33" spans="1:9" s="39" customFormat="1" ht="16.899999999999999" customHeight="1" x14ac:dyDescent="0.2">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
      <c r="A34" s="591" t="s">
        <v>19</v>
      </c>
      <c r="B34" s="193">
        <v>387</v>
      </c>
      <c r="C34" s="193">
        <v>108</v>
      </c>
      <c r="D34" s="193">
        <v>59</v>
      </c>
      <c r="E34" s="193">
        <v>61</v>
      </c>
      <c r="F34" s="193">
        <v>92</v>
      </c>
      <c r="G34" s="193">
        <v>103</v>
      </c>
      <c r="H34" s="222">
        <f t="shared" si="6"/>
        <v>810</v>
      </c>
      <c r="I34" s="592" t="s">
        <v>20</v>
      </c>
    </row>
    <row r="35" spans="1:9" s="39" customFormat="1" ht="16.899999999999999" customHeight="1" x14ac:dyDescent="0.2">
      <c r="A35" s="518" t="s">
        <v>50</v>
      </c>
      <c r="B35" s="490">
        <v>466</v>
      </c>
      <c r="C35" s="490">
        <v>201</v>
      </c>
      <c r="D35" s="490">
        <v>150</v>
      </c>
      <c r="E35" s="490">
        <v>82</v>
      </c>
      <c r="F35" s="490">
        <v>78</v>
      </c>
      <c r="G35" s="490">
        <v>21</v>
      </c>
      <c r="H35" s="491">
        <f t="shared" si="6"/>
        <v>998</v>
      </c>
      <c r="I35" s="519" t="s">
        <v>22</v>
      </c>
    </row>
  </sheetData>
  <mergeCells count="13">
    <mergeCell ref="A1:I1"/>
    <mergeCell ref="A2:I2"/>
    <mergeCell ref="A3:I3"/>
    <mergeCell ref="B4:H4"/>
    <mergeCell ref="A5:A6"/>
    <mergeCell ref="B5:H5"/>
    <mergeCell ref="I5:I6"/>
    <mergeCell ref="K17:K18"/>
    <mergeCell ref="K7:K8"/>
    <mergeCell ref="K9:K10"/>
    <mergeCell ref="K11:K12"/>
    <mergeCell ref="K13:K14"/>
    <mergeCell ref="K15:K1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2D76-18EB-46ED-B88F-C678AD85B66D}">
  <sheetPr>
    <tabColor theme="5" tint="-0.249977111117893"/>
    <pageSetUpPr fitToPage="1"/>
  </sheetPr>
  <dimension ref="A1:T32"/>
  <sheetViews>
    <sheetView view="pageBreakPreview" zoomScale="60" zoomScaleNormal="100" workbookViewId="0">
      <selection activeCell="A90" sqref="A90"/>
    </sheetView>
  </sheetViews>
  <sheetFormatPr defaultColWidth="9.125" defaultRowHeight="12.75" x14ac:dyDescent="0.2"/>
  <cols>
    <col min="1" max="1" width="29.75" style="6" customWidth="1"/>
    <col min="2" max="8" width="12.75" style="6" customWidth="1"/>
    <col min="9" max="9" width="29.75" style="6" customWidth="1"/>
    <col min="10" max="16384" width="9.125" style="6"/>
  </cols>
  <sheetData>
    <row r="1" spans="1:20" s="1" customFormat="1" ht="21" customHeight="1" x14ac:dyDescent="0.25">
      <c r="A1" s="1706" t="s">
        <v>1088</v>
      </c>
      <c r="B1" s="1706"/>
      <c r="C1" s="1706"/>
      <c r="D1" s="1706"/>
      <c r="E1" s="1706"/>
      <c r="F1" s="1706"/>
      <c r="G1" s="1706"/>
      <c r="H1" s="1706"/>
      <c r="I1" s="1706"/>
    </row>
    <row r="2" spans="1:20" s="1" customFormat="1" ht="21" customHeight="1" x14ac:dyDescent="0.2">
      <c r="A2" s="1707" t="s">
        <v>929</v>
      </c>
      <c r="B2" s="1707"/>
      <c r="C2" s="1707"/>
      <c r="D2" s="1707"/>
      <c r="E2" s="1707"/>
      <c r="F2" s="1707"/>
      <c r="G2" s="1707"/>
      <c r="H2" s="1707"/>
      <c r="I2" s="1707"/>
      <c r="L2" s="1" t="s">
        <v>54</v>
      </c>
    </row>
    <row r="3" spans="1:20" s="1" customFormat="1" ht="21" customHeight="1" x14ac:dyDescent="0.2">
      <c r="A3" s="1708" t="s">
        <v>1624</v>
      </c>
      <c r="B3" s="1708"/>
      <c r="C3" s="1708"/>
      <c r="D3" s="1708"/>
      <c r="E3" s="1708"/>
      <c r="F3" s="1708"/>
      <c r="G3" s="1708"/>
      <c r="H3" s="1708"/>
      <c r="I3" s="1708"/>
    </row>
    <row r="4" spans="1:20" s="15" customFormat="1" x14ac:dyDescent="0.2">
      <c r="A4" s="410" t="s">
        <v>1</v>
      </c>
      <c r="B4" s="1709"/>
      <c r="C4" s="1709"/>
      <c r="D4" s="1709"/>
      <c r="E4" s="1709"/>
      <c r="F4" s="1709"/>
      <c r="G4" s="1709"/>
      <c r="H4" s="1709"/>
      <c r="I4" s="412" t="s">
        <v>2</v>
      </c>
    </row>
    <row r="5" spans="1:20" s="39" customFormat="1" ht="25.15" customHeight="1" x14ac:dyDescent="0.2">
      <c r="A5" s="1649" t="s">
        <v>1625</v>
      </c>
      <c r="B5" s="1651" t="s">
        <v>938</v>
      </c>
      <c r="C5" s="1651"/>
      <c r="D5" s="1651"/>
      <c r="E5" s="1651"/>
      <c r="F5" s="1651"/>
      <c r="G5" s="1651"/>
      <c r="H5" s="1651"/>
      <c r="I5" s="1652" t="s">
        <v>1176</v>
      </c>
    </row>
    <row r="6" spans="1:20" s="2" customFormat="1" ht="28.15" customHeight="1" x14ac:dyDescent="0.2">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9" t="s">
        <v>19</v>
      </c>
      <c r="T6" s="1398" t="s">
        <v>50</v>
      </c>
    </row>
    <row r="7" spans="1:20" s="15" customFormat="1" ht="19.149999999999999" customHeight="1" x14ac:dyDescent="0.2">
      <c r="A7" s="587" t="s">
        <v>1220</v>
      </c>
      <c r="B7" s="102">
        <f t="shared" ref="B7:G12" si="0">B16+B24</f>
        <v>21897</v>
      </c>
      <c r="C7" s="102">
        <f t="shared" si="0"/>
        <v>92811</v>
      </c>
      <c r="D7" s="102">
        <f t="shared" si="0"/>
        <v>297472</v>
      </c>
      <c r="E7" s="102">
        <f t="shared" si="0"/>
        <v>695997</v>
      </c>
      <c r="F7" s="102">
        <f t="shared" si="0"/>
        <v>838991</v>
      </c>
      <c r="G7" s="102">
        <f t="shared" si="0"/>
        <v>241150</v>
      </c>
      <c r="H7" s="102">
        <f t="shared" ref="H7:H16" si="1">SUM(B7:G7)</f>
        <v>2188318</v>
      </c>
      <c r="I7" s="101" t="s">
        <v>883</v>
      </c>
      <c r="K7" s="1711" t="s">
        <v>161</v>
      </c>
      <c r="L7" s="1400" t="s">
        <v>1435</v>
      </c>
      <c r="M7" s="1401">
        <f>G17</f>
        <v>132791</v>
      </c>
      <c r="N7" s="1401">
        <f>G18</f>
        <v>22</v>
      </c>
      <c r="O7" s="1401">
        <f>G19</f>
        <v>32</v>
      </c>
      <c r="P7" s="1401">
        <f>G20</f>
        <v>238</v>
      </c>
      <c r="Q7" s="1401">
        <f>G21</f>
        <v>44262</v>
      </c>
      <c r="R7" s="1401">
        <v>0</v>
      </c>
      <c r="S7" s="1401">
        <f>G22</f>
        <v>234</v>
      </c>
      <c r="T7" s="1401">
        <f>G23</f>
        <v>183</v>
      </c>
    </row>
    <row r="8" spans="1:20" s="15" customFormat="1" ht="16.899999999999999" customHeight="1" x14ac:dyDescent="0.2">
      <c r="A8" s="575" t="s">
        <v>42</v>
      </c>
      <c r="B8" s="465">
        <f t="shared" si="0"/>
        <v>13161</v>
      </c>
      <c r="C8" s="465">
        <f t="shared" si="0"/>
        <v>79414</v>
      </c>
      <c r="D8" s="465">
        <f t="shared" si="0"/>
        <v>273135</v>
      </c>
      <c r="E8" s="465">
        <f t="shared" si="0"/>
        <v>646100</v>
      </c>
      <c r="F8" s="465">
        <f t="shared" si="0"/>
        <v>777206</v>
      </c>
      <c r="G8" s="465">
        <f t="shared" si="0"/>
        <v>144347</v>
      </c>
      <c r="H8" s="485">
        <f t="shared" si="1"/>
        <v>1933363</v>
      </c>
      <c r="I8" s="576" t="s">
        <v>43</v>
      </c>
      <c r="K8" s="1711"/>
      <c r="L8" s="1400" t="s">
        <v>1434</v>
      </c>
      <c r="M8" s="1401">
        <f>G25</f>
        <v>11556</v>
      </c>
      <c r="N8" s="1401">
        <f>G26</f>
        <v>22</v>
      </c>
      <c r="O8" s="1401">
        <f>G27</f>
        <v>11</v>
      </c>
      <c r="P8" s="1401">
        <f>G28</f>
        <v>176</v>
      </c>
      <c r="Q8" s="1401">
        <f>G29</f>
        <v>42598</v>
      </c>
      <c r="R8" s="1401">
        <f>G30</f>
        <v>8327</v>
      </c>
      <c r="S8" s="1401">
        <f>G31</f>
        <v>136</v>
      </c>
      <c r="T8" s="1401">
        <f>G32</f>
        <v>562</v>
      </c>
    </row>
    <row r="9" spans="1:20" s="15" customFormat="1" ht="16.899999999999999" customHeight="1" x14ac:dyDescent="0.2">
      <c r="A9" s="588" t="s">
        <v>1645</v>
      </c>
      <c r="B9" s="464">
        <f t="shared" si="0"/>
        <v>31</v>
      </c>
      <c r="C9" s="464">
        <f t="shared" si="0"/>
        <v>114</v>
      </c>
      <c r="D9" s="464">
        <f t="shared" si="0"/>
        <v>433</v>
      </c>
      <c r="E9" s="464">
        <f t="shared" si="0"/>
        <v>654</v>
      </c>
      <c r="F9" s="464">
        <f t="shared" si="0"/>
        <v>501</v>
      </c>
      <c r="G9" s="464">
        <f t="shared" si="0"/>
        <v>44</v>
      </c>
      <c r="H9" s="222">
        <f t="shared" si="1"/>
        <v>1777</v>
      </c>
      <c r="I9" s="589" t="s">
        <v>44</v>
      </c>
      <c r="K9" s="1710" t="s">
        <v>9</v>
      </c>
      <c r="L9" s="1400" t="s">
        <v>1435</v>
      </c>
      <c r="M9" s="1401">
        <f>F17</f>
        <v>651271</v>
      </c>
      <c r="N9" s="1401">
        <f>F18</f>
        <v>93</v>
      </c>
      <c r="O9" s="1401">
        <f>F19</f>
        <v>164</v>
      </c>
      <c r="P9" s="1401">
        <f>F20</f>
        <v>441</v>
      </c>
      <c r="Q9" s="1401">
        <f>F21</f>
        <v>1776</v>
      </c>
      <c r="R9" s="1401">
        <v>0</v>
      </c>
      <c r="S9" s="1401">
        <f>F22</f>
        <v>163</v>
      </c>
      <c r="T9" s="1401">
        <f>F23</f>
        <v>2183</v>
      </c>
    </row>
    <row r="10" spans="1:20" s="39" customFormat="1" ht="16.899999999999999" customHeight="1" x14ac:dyDescent="0.2">
      <c r="A10" s="575" t="s">
        <v>1646</v>
      </c>
      <c r="B10" s="465">
        <f t="shared" si="0"/>
        <v>9</v>
      </c>
      <c r="C10" s="465">
        <f t="shared" si="0"/>
        <v>45</v>
      </c>
      <c r="D10" s="465">
        <f t="shared" si="0"/>
        <v>125</v>
      </c>
      <c r="E10" s="465">
        <f t="shared" si="0"/>
        <v>219</v>
      </c>
      <c r="F10" s="465">
        <f t="shared" si="0"/>
        <v>419</v>
      </c>
      <c r="G10" s="465">
        <f t="shared" si="0"/>
        <v>43</v>
      </c>
      <c r="H10" s="485">
        <f t="shared" si="1"/>
        <v>860</v>
      </c>
      <c r="I10" s="576" t="s">
        <v>45</v>
      </c>
      <c r="K10" s="1710"/>
      <c r="L10" s="1400" t="s">
        <v>1434</v>
      </c>
      <c r="M10" s="1402">
        <f>F25</f>
        <v>125935</v>
      </c>
      <c r="N10" s="1402">
        <f>F26</f>
        <v>408</v>
      </c>
      <c r="O10" s="1402">
        <f>F27</f>
        <v>255</v>
      </c>
      <c r="P10" s="1402">
        <f>F28</f>
        <v>304</v>
      </c>
      <c r="Q10" s="1402">
        <f>F29</f>
        <v>2502</v>
      </c>
      <c r="R10" s="1402">
        <f>F30</f>
        <v>51788</v>
      </c>
      <c r="S10" s="1402">
        <f>F31</f>
        <v>117</v>
      </c>
      <c r="T10" s="1402">
        <f>F32</f>
        <v>1591</v>
      </c>
    </row>
    <row r="11" spans="1:20" s="39" customFormat="1" ht="16.899999999999999" customHeight="1" x14ac:dyDescent="0.2">
      <c r="A11" s="588" t="s">
        <v>46</v>
      </c>
      <c r="B11" s="1474">
        <f t="shared" si="0"/>
        <v>0</v>
      </c>
      <c r="C11" s="1474">
        <f t="shared" si="0"/>
        <v>0</v>
      </c>
      <c r="D11" s="1474">
        <f t="shared" si="0"/>
        <v>0</v>
      </c>
      <c r="E11" s="1474">
        <f t="shared" si="0"/>
        <v>0</v>
      </c>
      <c r="F11" s="464">
        <f t="shared" si="0"/>
        <v>745</v>
      </c>
      <c r="G11" s="464">
        <f t="shared" si="0"/>
        <v>414</v>
      </c>
      <c r="H11" s="222">
        <f t="shared" si="1"/>
        <v>1159</v>
      </c>
      <c r="I11" s="589" t="s">
        <v>47</v>
      </c>
      <c r="K11" s="1711" t="s">
        <v>162</v>
      </c>
      <c r="L11" s="1400" t="s">
        <v>1435</v>
      </c>
      <c r="M11" s="1402">
        <f>E17</f>
        <v>543668</v>
      </c>
      <c r="N11" s="1402">
        <f>E18</f>
        <v>193</v>
      </c>
      <c r="O11" s="1402">
        <f>E19</f>
        <v>145</v>
      </c>
      <c r="P11" s="1402">
        <f>E19</f>
        <v>145</v>
      </c>
      <c r="Q11" s="1402" t="str">
        <f>E21</f>
        <v>0</v>
      </c>
      <c r="R11" s="1402">
        <v>0</v>
      </c>
      <c r="S11" s="1402">
        <f>E22</f>
        <v>105</v>
      </c>
      <c r="T11" s="1402">
        <f>E23</f>
        <v>1583</v>
      </c>
    </row>
    <row r="12" spans="1:20" s="39" customFormat="1" ht="16.899999999999999" customHeight="1" x14ac:dyDescent="0.2">
      <c r="A12" s="575" t="s">
        <v>15</v>
      </c>
      <c r="B12" s="1475">
        <f t="shared" si="0"/>
        <v>0</v>
      </c>
      <c r="C12" s="1475">
        <f t="shared" si="0"/>
        <v>0</v>
      </c>
      <c r="D12" s="1475">
        <f t="shared" si="0"/>
        <v>0</v>
      </c>
      <c r="E12" s="1475">
        <f t="shared" si="0"/>
        <v>0</v>
      </c>
      <c r="F12" s="465">
        <f t="shared" si="0"/>
        <v>4278</v>
      </c>
      <c r="G12" s="465">
        <f t="shared" si="0"/>
        <v>86860</v>
      </c>
      <c r="H12" s="485">
        <f t="shared" si="1"/>
        <v>91138</v>
      </c>
      <c r="I12" s="576" t="s">
        <v>1456</v>
      </c>
      <c r="K12" s="1711"/>
      <c r="L12" s="1400" t="s">
        <v>1434</v>
      </c>
      <c r="M12" s="1402">
        <f>E25</f>
        <v>102432</v>
      </c>
      <c r="N12" s="1402">
        <f>E26</f>
        <v>461</v>
      </c>
      <c r="O12" s="1402">
        <f>E27</f>
        <v>74</v>
      </c>
      <c r="P12" s="1402" t="str">
        <f>E28</f>
        <v>0</v>
      </c>
      <c r="Q12" s="1402" t="str">
        <f>E29</f>
        <v>0</v>
      </c>
      <c r="R12" s="1402">
        <f>E30</f>
        <v>45837</v>
      </c>
      <c r="S12" s="1402">
        <f>E31</f>
        <v>77</v>
      </c>
      <c r="T12" s="1402">
        <f>E32</f>
        <v>1422</v>
      </c>
    </row>
    <row r="13" spans="1:20" s="45" customFormat="1" ht="16.899999999999999" customHeight="1" x14ac:dyDescent="0.2">
      <c r="A13" s="588" t="s">
        <v>17</v>
      </c>
      <c r="B13" s="590">
        <f t="shared" ref="B13:G13" si="2">B30</f>
        <v>4217</v>
      </c>
      <c r="C13" s="590">
        <f t="shared" si="2"/>
        <v>9233</v>
      </c>
      <c r="D13" s="590">
        <f t="shared" si="2"/>
        <v>21679</v>
      </c>
      <c r="E13" s="590">
        <f t="shared" si="2"/>
        <v>45837</v>
      </c>
      <c r="F13" s="590">
        <f t="shared" si="2"/>
        <v>51788</v>
      </c>
      <c r="G13" s="590">
        <f t="shared" si="2"/>
        <v>8327</v>
      </c>
      <c r="H13" s="222">
        <f t="shared" si="1"/>
        <v>141081</v>
      </c>
      <c r="I13" s="589" t="s">
        <v>18</v>
      </c>
      <c r="K13" s="1710" t="s">
        <v>7</v>
      </c>
      <c r="L13" s="1400" t="s">
        <v>1435</v>
      </c>
      <c r="M13" s="1403">
        <f>D17</f>
        <v>235484</v>
      </c>
      <c r="N13" s="1403">
        <f>D18</f>
        <v>114</v>
      </c>
      <c r="O13" s="1403">
        <f>D19</f>
        <v>34</v>
      </c>
      <c r="P13" s="1403">
        <f>D19</f>
        <v>34</v>
      </c>
      <c r="Q13" s="1403" t="str">
        <f>D21</f>
        <v>0</v>
      </c>
      <c r="R13" s="1403">
        <v>0</v>
      </c>
      <c r="S13" s="1403">
        <f>D22</f>
        <v>77</v>
      </c>
      <c r="T13" s="1403">
        <f>D23</f>
        <v>985</v>
      </c>
    </row>
    <row r="14" spans="1:20" s="45" customFormat="1" ht="16.899999999999999" customHeight="1" x14ac:dyDescent="0.2">
      <c r="A14" s="575" t="s">
        <v>19</v>
      </c>
      <c r="B14" s="465">
        <f t="shared" ref="B14:G15" si="3">B22+B31</f>
        <v>1070</v>
      </c>
      <c r="C14" s="465">
        <f t="shared" si="3"/>
        <v>254</v>
      </c>
      <c r="D14" s="465">
        <f t="shared" si="3"/>
        <v>132</v>
      </c>
      <c r="E14" s="465">
        <f t="shared" si="3"/>
        <v>182</v>
      </c>
      <c r="F14" s="465">
        <f t="shared" si="3"/>
        <v>280</v>
      </c>
      <c r="G14" s="465">
        <f t="shared" si="3"/>
        <v>370</v>
      </c>
      <c r="H14" s="485">
        <f t="shared" si="1"/>
        <v>2288</v>
      </c>
      <c r="I14" s="576" t="s">
        <v>20</v>
      </c>
      <c r="K14" s="1710"/>
      <c r="L14" s="1400" t="s">
        <v>1434</v>
      </c>
      <c r="M14" s="1403">
        <f>D25</f>
        <v>37651</v>
      </c>
      <c r="N14" s="1403">
        <f>D26</f>
        <v>319</v>
      </c>
      <c r="O14" s="1403">
        <f>D27</f>
        <v>91</v>
      </c>
      <c r="P14" s="1403" t="str">
        <f>D28</f>
        <v>0</v>
      </c>
      <c r="Q14" s="1403" t="str">
        <f>D29</f>
        <v>0</v>
      </c>
      <c r="R14" s="1403">
        <f>D30</f>
        <v>21679</v>
      </c>
      <c r="S14" s="1403">
        <f>D31</f>
        <v>55</v>
      </c>
      <c r="T14" s="1403">
        <f>D32</f>
        <v>983</v>
      </c>
    </row>
    <row r="15" spans="1:20" s="45" customFormat="1" ht="16.899999999999999" customHeight="1" x14ac:dyDescent="0.2">
      <c r="A15" s="588" t="s">
        <v>50</v>
      </c>
      <c r="B15" s="464">
        <f t="shared" si="3"/>
        <v>3409</v>
      </c>
      <c r="C15" s="464">
        <f t="shared" si="3"/>
        <v>3751</v>
      </c>
      <c r="D15" s="464">
        <f t="shared" si="3"/>
        <v>1968</v>
      </c>
      <c r="E15" s="464">
        <f t="shared" si="3"/>
        <v>3005</v>
      </c>
      <c r="F15" s="464">
        <f t="shared" si="3"/>
        <v>3774</v>
      </c>
      <c r="G15" s="464">
        <f t="shared" si="3"/>
        <v>745</v>
      </c>
      <c r="H15" s="222">
        <f t="shared" si="1"/>
        <v>16652</v>
      </c>
      <c r="I15" s="589" t="s">
        <v>22</v>
      </c>
      <c r="K15" s="1711" t="s">
        <v>6</v>
      </c>
      <c r="L15" s="1400" t="s">
        <v>1435</v>
      </c>
      <c r="M15" s="1403">
        <f>C17</f>
        <v>70131</v>
      </c>
      <c r="N15" s="1403">
        <f>C18</f>
        <v>44</v>
      </c>
      <c r="O15" s="1403">
        <f>C19</f>
        <v>6</v>
      </c>
      <c r="P15" s="1403">
        <f>C19</f>
        <v>6</v>
      </c>
      <c r="Q15" s="1403" t="str">
        <f>C21</f>
        <v>0</v>
      </c>
      <c r="R15" s="1403">
        <v>0</v>
      </c>
      <c r="S15" s="1403">
        <f>C22</f>
        <v>141</v>
      </c>
      <c r="T15" s="1403">
        <f>C23</f>
        <v>3077</v>
      </c>
    </row>
    <row r="16" spans="1:20" s="39" customFormat="1" ht="19.149999999999999" customHeight="1" x14ac:dyDescent="0.2">
      <c r="A16" s="167" t="s">
        <v>706</v>
      </c>
      <c r="B16" s="104">
        <f t="shared" ref="B16:G16" si="4">SUM(B17:B23)</f>
        <v>15216</v>
      </c>
      <c r="C16" s="104">
        <f t="shared" si="4"/>
        <v>73399</v>
      </c>
      <c r="D16" s="104">
        <f t="shared" si="4"/>
        <v>236694</v>
      </c>
      <c r="E16" s="104">
        <f t="shared" si="4"/>
        <v>545694</v>
      </c>
      <c r="F16" s="104">
        <f t="shared" si="4"/>
        <v>656091</v>
      </c>
      <c r="G16" s="104">
        <f t="shared" si="4"/>
        <v>177762</v>
      </c>
      <c r="H16" s="104">
        <f t="shared" si="1"/>
        <v>1704856</v>
      </c>
      <c r="I16" s="578" t="s">
        <v>13</v>
      </c>
      <c r="K16" s="1711"/>
      <c r="L16" s="1400" t="s">
        <v>1434</v>
      </c>
      <c r="M16" s="1402">
        <f>C25</f>
        <v>9283</v>
      </c>
      <c r="N16" s="1402">
        <f>C26</f>
        <v>70</v>
      </c>
      <c r="O16" s="1402">
        <f>C27</f>
        <v>39</v>
      </c>
      <c r="P16" s="1402" t="str">
        <f>C28</f>
        <v>0</v>
      </c>
      <c r="Q16" s="1402" t="str">
        <f>C29</f>
        <v>0</v>
      </c>
      <c r="R16" s="1402">
        <f>C30</f>
        <v>9233</v>
      </c>
      <c r="S16" s="1402">
        <f>C31</f>
        <v>113</v>
      </c>
      <c r="T16" s="1402">
        <f>C32</f>
        <v>674</v>
      </c>
    </row>
    <row r="17" spans="1:20" s="39" customFormat="1" ht="16.899999999999999" customHeight="1" x14ac:dyDescent="0.2">
      <c r="A17" s="516" t="s">
        <v>42</v>
      </c>
      <c r="B17" s="489">
        <v>11610</v>
      </c>
      <c r="C17" s="489">
        <v>70131</v>
      </c>
      <c r="D17" s="489">
        <v>235484</v>
      </c>
      <c r="E17" s="489">
        <v>543668</v>
      </c>
      <c r="F17" s="489">
        <v>651271</v>
      </c>
      <c r="G17" s="489">
        <v>132791</v>
      </c>
      <c r="H17" s="485">
        <f>SUM(B17:G17)</f>
        <v>1644955</v>
      </c>
      <c r="I17" s="517" t="s">
        <v>43</v>
      </c>
      <c r="K17" s="1710" t="s">
        <v>5</v>
      </c>
      <c r="L17" s="1400" t="s">
        <v>1435</v>
      </c>
      <c r="M17" s="1402">
        <f>B17</f>
        <v>11610</v>
      </c>
      <c r="N17" s="1402">
        <f>B18</f>
        <v>9</v>
      </c>
      <c r="O17" s="1402" t="str">
        <f>B19</f>
        <v>0</v>
      </c>
      <c r="P17" s="1402" t="str">
        <f>B19</f>
        <v>0</v>
      </c>
      <c r="Q17" s="1402" t="str">
        <f>B21</f>
        <v>0</v>
      </c>
      <c r="R17" s="1402">
        <v>0</v>
      </c>
      <c r="S17" s="1402">
        <f>B22</f>
        <v>751</v>
      </c>
      <c r="T17" s="1402">
        <f>B23</f>
        <v>2846</v>
      </c>
    </row>
    <row r="18" spans="1:20" s="45" customFormat="1" ht="16.899999999999999" customHeight="1" x14ac:dyDescent="0.2">
      <c r="A18" s="591" t="s">
        <v>1645</v>
      </c>
      <c r="B18" s="193">
        <v>9</v>
      </c>
      <c r="C18" s="193">
        <v>44</v>
      </c>
      <c r="D18" s="193">
        <v>114</v>
      </c>
      <c r="E18" s="193">
        <v>193</v>
      </c>
      <c r="F18" s="193">
        <v>93</v>
      </c>
      <c r="G18" s="193">
        <v>22</v>
      </c>
      <c r="H18" s="222">
        <f t="shared" ref="H18:H32" si="5">SUM(B18:G18)</f>
        <v>475</v>
      </c>
      <c r="I18" s="592" t="s">
        <v>44</v>
      </c>
      <c r="K18" s="1710"/>
      <c r="L18" s="1400" t="s">
        <v>1434</v>
      </c>
      <c r="M18" s="1402">
        <f>B25</f>
        <v>1551</v>
      </c>
      <c r="N18" s="1402">
        <f>B26</f>
        <v>22</v>
      </c>
      <c r="O18" s="1402">
        <f>B27</f>
        <v>9</v>
      </c>
      <c r="P18" s="1402" t="str">
        <f>B28</f>
        <v>0</v>
      </c>
      <c r="Q18" s="1402" t="str">
        <f>B29</f>
        <v>0</v>
      </c>
      <c r="R18" s="1402">
        <f>B30</f>
        <v>4217</v>
      </c>
      <c r="S18" s="1402">
        <f>B31</f>
        <v>319</v>
      </c>
      <c r="T18" s="1402">
        <f>B32</f>
        <v>563</v>
      </c>
    </row>
    <row r="19" spans="1:20" s="45" customFormat="1" ht="16.899999999999999" customHeight="1" x14ac:dyDescent="0.2">
      <c r="A19" s="516" t="s">
        <v>1646</v>
      </c>
      <c r="B19" s="489" t="s">
        <v>16</v>
      </c>
      <c r="C19" s="489">
        <v>6</v>
      </c>
      <c r="D19" s="489">
        <v>34</v>
      </c>
      <c r="E19" s="489">
        <v>145</v>
      </c>
      <c r="F19" s="489">
        <v>164</v>
      </c>
      <c r="G19" s="489">
        <v>32</v>
      </c>
      <c r="H19" s="485">
        <f t="shared" si="5"/>
        <v>381</v>
      </c>
      <c r="I19" s="517" t="s">
        <v>45</v>
      </c>
    </row>
    <row r="20" spans="1:20" s="45" customFormat="1" ht="16.899999999999999" customHeight="1" x14ac:dyDescent="0.2">
      <c r="A20" s="591" t="s">
        <v>46</v>
      </c>
      <c r="B20" s="193" t="s">
        <v>16</v>
      </c>
      <c r="C20" s="193" t="s">
        <v>16</v>
      </c>
      <c r="D20" s="193" t="s">
        <v>16</v>
      </c>
      <c r="E20" s="193" t="s">
        <v>16</v>
      </c>
      <c r="F20" s="193">
        <v>441</v>
      </c>
      <c r="G20" s="193">
        <v>238</v>
      </c>
      <c r="H20" s="222">
        <f t="shared" si="5"/>
        <v>679</v>
      </c>
      <c r="I20" s="592" t="s">
        <v>47</v>
      </c>
    </row>
    <row r="21" spans="1:20" s="39" customFormat="1" ht="16.899999999999999" customHeight="1" x14ac:dyDescent="0.2">
      <c r="A21" s="516" t="s">
        <v>15</v>
      </c>
      <c r="B21" s="489" t="s">
        <v>16</v>
      </c>
      <c r="C21" s="489" t="s">
        <v>16</v>
      </c>
      <c r="D21" s="489" t="s">
        <v>16</v>
      </c>
      <c r="E21" s="489" t="s">
        <v>16</v>
      </c>
      <c r="F21" s="489">
        <v>1776</v>
      </c>
      <c r="G21" s="489">
        <v>44262</v>
      </c>
      <c r="H21" s="485">
        <f t="shared" si="5"/>
        <v>46038</v>
      </c>
      <c r="I21" s="517" t="s">
        <v>1456</v>
      </c>
    </row>
    <row r="22" spans="1:20" s="39" customFormat="1" ht="16.899999999999999" customHeight="1" x14ac:dyDescent="0.2">
      <c r="A22" s="581" t="s">
        <v>19</v>
      </c>
      <c r="B22" s="193">
        <v>751</v>
      </c>
      <c r="C22" s="193">
        <v>141</v>
      </c>
      <c r="D22" s="193">
        <v>77</v>
      </c>
      <c r="E22" s="193">
        <v>105</v>
      </c>
      <c r="F22" s="193">
        <v>163</v>
      </c>
      <c r="G22" s="193">
        <v>234</v>
      </c>
      <c r="H22" s="222">
        <f t="shared" si="5"/>
        <v>1471</v>
      </c>
      <c r="I22" s="582" t="s">
        <v>20</v>
      </c>
    </row>
    <row r="23" spans="1:20" s="39" customFormat="1" ht="16.899999999999999" customHeight="1" x14ac:dyDescent="0.2">
      <c r="A23" s="508" t="s">
        <v>50</v>
      </c>
      <c r="B23" s="489">
        <v>2846</v>
      </c>
      <c r="C23" s="489">
        <v>3077</v>
      </c>
      <c r="D23" s="489">
        <v>985</v>
      </c>
      <c r="E23" s="489">
        <v>1583</v>
      </c>
      <c r="F23" s="489">
        <v>2183</v>
      </c>
      <c r="G23" s="489">
        <v>183</v>
      </c>
      <c r="H23" s="485">
        <f t="shared" si="5"/>
        <v>10857</v>
      </c>
      <c r="I23" s="509" t="s">
        <v>22</v>
      </c>
    </row>
    <row r="24" spans="1:20" s="15" customFormat="1" ht="19.149999999999999" customHeight="1" x14ac:dyDescent="0.2">
      <c r="A24" s="167" t="s">
        <v>1468</v>
      </c>
      <c r="B24" s="104">
        <f t="shared" ref="B24:G24" si="6">SUM(B25:B32)</f>
        <v>6681</v>
      </c>
      <c r="C24" s="104">
        <f t="shared" si="6"/>
        <v>19412</v>
      </c>
      <c r="D24" s="104">
        <f t="shared" si="6"/>
        <v>60778</v>
      </c>
      <c r="E24" s="104">
        <f t="shared" si="6"/>
        <v>150303</v>
      </c>
      <c r="F24" s="104">
        <f t="shared" si="6"/>
        <v>182900</v>
      </c>
      <c r="G24" s="104">
        <f t="shared" si="6"/>
        <v>63388</v>
      </c>
      <c r="H24" s="104">
        <f t="shared" si="5"/>
        <v>483462</v>
      </c>
      <c r="I24" s="578" t="s">
        <v>14</v>
      </c>
    </row>
    <row r="25" spans="1:20" s="39" customFormat="1" ht="16.899999999999999" customHeight="1" x14ac:dyDescent="0.2">
      <c r="A25" s="516" t="s">
        <v>42</v>
      </c>
      <c r="B25" s="489">
        <v>1551</v>
      </c>
      <c r="C25" s="489">
        <v>9283</v>
      </c>
      <c r="D25" s="489">
        <v>37651</v>
      </c>
      <c r="E25" s="489">
        <v>102432</v>
      </c>
      <c r="F25" s="489">
        <v>125935</v>
      </c>
      <c r="G25" s="489">
        <v>11556</v>
      </c>
      <c r="H25" s="485">
        <f t="shared" si="5"/>
        <v>288408</v>
      </c>
      <c r="I25" s="517" t="s">
        <v>43</v>
      </c>
    </row>
    <row r="26" spans="1:20" s="39" customFormat="1" ht="16.899999999999999" customHeight="1" x14ac:dyDescent="0.2">
      <c r="A26" s="591" t="s">
        <v>1645</v>
      </c>
      <c r="B26" s="193">
        <v>22</v>
      </c>
      <c r="C26" s="193">
        <v>70</v>
      </c>
      <c r="D26" s="193">
        <v>319</v>
      </c>
      <c r="E26" s="193">
        <v>461</v>
      </c>
      <c r="F26" s="193">
        <v>408</v>
      </c>
      <c r="G26" s="193">
        <v>22</v>
      </c>
      <c r="H26" s="222">
        <f t="shared" si="5"/>
        <v>1302</v>
      </c>
      <c r="I26" s="592" t="s">
        <v>44</v>
      </c>
    </row>
    <row r="27" spans="1:20" s="39" customFormat="1" ht="16.899999999999999" customHeight="1" x14ac:dyDescent="0.2">
      <c r="A27" s="516" t="s">
        <v>1646</v>
      </c>
      <c r="B27" s="489">
        <v>9</v>
      </c>
      <c r="C27" s="489">
        <v>39</v>
      </c>
      <c r="D27" s="489">
        <v>91</v>
      </c>
      <c r="E27" s="489">
        <v>74</v>
      </c>
      <c r="F27" s="489">
        <v>255</v>
      </c>
      <c r="G27" s="489">
        <v>11</v>
      </c>
      <c r="H27" s="485">
        <f t="shared" si="5"/>
        <v>479</v>
      </c>
      <c r="I27" s="517" t="s">
        <v>45</v>
      </c>
    </row>
    <row r="28" spans="1:20" s="45" customFormat="1" ht="16.899999999999999" customHeight="1" x14ac:dyDescent="0.2">
      <c r="A28" s="591" t="s">
        <v>46</v>
      </c>
      <c r="B28" s="193" t="s">
        <v>16</v>
      </c>
      <c r="C28" s="193" t="s">
        <v>16</v>
      </c>
      <c r="D28" s="193" t="s">
        <v>16</v>
      </c>
      <c r="E28" s="193" t="s">
        <v>16</v>
      </c>
      <c r="F28" s="193">
        <v>304</v>
      </c>
      <c r="G28" s="193">
        <v>176</v>
      </c>
      <c r="H28" s="222">
        <f t="shared" si="5"/>
        <v>480</v>
      </c>
      <c r="I28" s="592" t="s">
        <v>47</v>
      </c>
    </row>
    <row r="29" spans="1:20" s="45" customFormat="1" ht="16.899999999999999" customHeight="1" x14ac:dyDescent="0.2">
      <c r="A29" s="516" t="s">
        <v>15</v>
      </c>
      <c r="B29" s="489" t="s">
        <v>16</v>
      </c>
      <c r="C29" s="489" t="s">
        <v>16</v>
      </c>
      <c r="D29" s="489" t="s">
        <v>16</v>
      </c>
      <c r="E29" s="489" t="s">
        <v>16</v>
      </c>
      <c r="F29" s="489">
        <v>2502</v>
      </c>
      <c r="G29" s="489">
        <v>42598</v>
      </c>
      <c r="H29" s="485">
        <f t="shared" si="5"/>
        <v>45100</v>
      </c>
      <c r="I29" s="517" t="s">
        <v>1456</v>
      </c>
    </row>
    <row r="30" spans="1:20" s="45" customFormat="1" ht="16.899999999999999" customHeight="1" x14ac:dyDescent="0.2">
      <c r="A30" s="591" t="s">
        <v>17</v>
      </c>
      <c r="B30" s="593">
        <v>4217</v>
      </c>
      <c r="C30" s="593">
        <v>9233</v>
      </c>
      <c r="D30" s="593">
        <v>21679</v>
      </c>
      <c r="E30" s="593">
        <v>45837</v>
      </c>
      <c r="F30" s="593">
        <v>51788</v>
      </c>
      <c r="G30" s="593">
        <v>8327</v>
      </c>
      <c r="H30" s="594">
        <f t="shared" si="5"/>
        <v>141081</v>
      </c>
      <c r="I30" s="592" t="s">
        <v>18</v>
      </c>
    </row>
    <row r="31" spans="1:20" s="39" customFormat="1" ht="16.899999999999999" customHeight="1" x14ac:dyDescent="0.2">
      <c r="A31" s="516" t="s">
        <v>19</v>
      </c>
      <c r="B31" s="489">
        <v>319</v>
      </c>
      <c r="C31" s="489">
        <v>113</v>
      </c>
      <c r="D31" s="489">
        <v>55</v>
      </c>
      <c r="E31" s="489">
        <v>77</v>
      </c>
      <c r="F31" s="489">
        <v>117</v>
      </c>
      <c r="G31" s="489">
        <v>136</v>
      </c>
      <c r="H31" s="485">
        <f t="shared" si="5"/>
        <v>817</v>
      </c>
      <c r="I31" s="517" t="s">
        <v>20</v>
      </c>
    </row>
    <row r="32" spans="1:20" s="39" customFormat="1" ht="16.899999999999999" customHeight="1" x14ac:dyDescent="0.2">
      <c r="A32" s="595" t="s">
        <v>50</v>
      </c>
      <c r="B32" s="196">
        <v>563</v>
      </c>
      <c r="C32" s="196">
        <v>674</v>
      </c>
      <c r="D32" s="196">
        <v>983</v>
      </c>
      <c r="E32" s="196">
        <v>1422</v>
      </c>
      <c r="F32" s="196">
        <v>1591</v>
      </c>
      <c r="G32" s="196">
        <v>562</v>
      </c>
      <c r="H32" s="488">
        <f t="shared" si="5"/>
        <v>5795</v>
      </c>
      <c r="I32" s="596" t="s">
        <v>22</v>
      </c>
    </row>
  </sheetData>
  <mergeCells count="13">
    <mergeCell ref="A1:I1"/>
    <mergeCell ref="A2:I2"/>
    <mergeCell ref="A3:I3"/>
    <mergeCell ref="B4:H4"/>
    <mergeCell ref="A5:A6"/>
    <mergeCell ref="B5:H5"/>
    <mergeCell ref="I5:I6"/>
    <mergeCell ref="K17:K18"/>
    <mergeCell ref="K7:K8"/>
    <mergeCell ref="K9:K10"/>
    <mergeCell ref="K11:K12"/>
    <mergeCell ref="K13:K14"/>
    <mergeCell ref="K15:K16"/>
  </mergeCells>
  <printOptions horizontalCentered="1"/>
  <pageMargins left="0.5" right="0.5" top="0.5" bottom="0.5" header="0" footer="0"/>
  <pageSetup paperSize="9" scale="84" fitToHeight="0"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DFE7-F4F9-4EF4-A1A9-FCDCF00FC367}">
  <sheetPr>
    <tabColor theme="5" tint="-0.499984740745262"/>
    <pageSetUpPr fitToPage="1"/>
  </sheetPr>
  <dimension ref="A1:R29"/>
  <sheetViews>
    <sheetView view="pageBreakPreview" zoomScale="80" zoomScaleNormal="100" zoomScaleSheetLayoutView="80" workbookViewId="0">
      <selection activeCell="H7" sqref="H7:J7"/>
    </sheetView>
  </sheetViews>
  <sheetFormatPr defaultColWidth="9.125" defaultRowHeight="12.75" x14ac:dyDescent="0.2"/>
  <cols>
    <col min="1" max="1" width="23.75" style="6" customWidth="1"/>
    <col min="2" max="11" width="9.375" style="6" customWidth="1"/>
    <col min="12" max="14" width="10.375" style="6" customWidth="1"/>
    <col min="15" max="15" width="22.75" style="6" customWidth="1"/>
    <col min="16" max="16384" width="9.125" style="6"/>
  </cols>
  <sheetData>
    <row r="1" spans="1:18" s="1" customFormat="1" ht="21" customHeight="1" x14ac:dyDescent="0.25">
      <c r="A1" s="1706" t="s">
        <v>1089</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56</v>
      </c>
    </row>
    <row r="3" spans="1:18" s="1" customFormat="1" ht="21" customHeight="1" x14ac:dyDescent="0.2">
      <c r="A3" s="1708" t="s">
        <v>1619</v>
      </c>
      <c r="B3" s="1708"/>
      <c r="C3" s="1708"/>
      <c r="D3" s="1708"/>
      <c r="E3" s="1708"/>
      <c r="F3" s="1708"/>
      <c r="G3" s="1708"/>
      <c r="H3" s="1708"/>
      <c r="I3" s="1708"/>
      <c r="J3" s="1708"/>
      <c r="K3" s="1708"/>
      <c r="L3" s="1708"/>
      <c r="M3" s="1708"/>
      <c r="N3" s="1708"/>
      <c r="O3" s="1708"/>
    </row>
    <row r="4" spans="1:18" s="15" customFormat="1" x14ac:dyDescent="0.2">
      <c r="A4" s="388" t="s">
        <v>23</v>
      </c>
      <c r="B4" s="1709"/>
      <c r="C4" s="1709"/>
      <c r="D4" s="1709"/>
      <c r="E4" s="1709"/>
      <c r="F4" s="1709"/>
      <c r="G4" s="1709"/>
      <c r="H4" s="1709"/>
      <c r="I4" s="1709"/>
      <c r="J4" s="1709"/>
      <c r="K4" s="1709"/>
      <c r="L4" s="1709"/>
      <c r="M4" s="1709"/>
      <c r="N4" s="1709"/>
      <c r="O4" s="389" t="s">
        <v>24</v>
      </c>
    </row>
    <row r="5" spans="1:18" s="15" customFormat="1" ht="22.9" customHeight="1" x14ac:dyDescent="0.2">
      <c r="A5" s="1551" t="s">
        <v>1174</v>
      </c>
      <c r="B5" s="1635" t="s">
        <v>1793</v>
      </c>
      <c r="C5" s="1635"/>
      <c r="D5" s="1635"/>
      <c r="E5" s="1635"/>
      <c r="F5" s="1635"/>
      <c r="G5" s="1635"/>
      <c r="H5" s="1635"/>
      <c r="I5" s="1635"/>
      <c r="J5" s="1635"/>
      <c r="K5" s="1635"/>
      <c r="L5" s="1635"/>
      <c r="M5" s="1635"/>
      <c r="N5" s="1635"/>
      <c r="O5" s="1562" t="s">
        <v>1175</v>
      </c>
    </row>
    <row r="6" spans="1:18" s="39" customFormat="1" ht="22.9" customHeight="1" x14ac:dyDescent="0.2">
      <c r="A6" s="1612"/>
      <c r="B6" s="1630" t="s">
        <v>1139</v>
      </c>
      <c r="C6" s="1630"/>
      <c r="D6" s="1630"/>
      <c r="E6" s="1630"/>
      <c r="F6" s="1630"/>
      <c r="G6" s="1630"/>
      <c r="H6" s="1714" t="s">
        <v>1138</v>
      </c>
      <c r="I6" s="1714"/>
      <c r="J6" s="1714"/>
      <c r="K6" s="1714"/>
      <c r="L6" s="1714"/>
      <c r="M6" s="1714"/>
      <c r="N6" s="1715" t="s">
        <v>1767</v>
      </c>
      <c r="O6" s="1610"/>
    </row>
    <row r="7" spans="1:18" s="2" customFormat="1" ht="22.9"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row>
    <row r="8" spans="1:18" s="2" customFormat="1" ht="75" customHeight="1" x14ac:dyDescent="0.2">
      <c r="A8" s="1552"/>
      <c r="B8" s="1608"/>
      <c r="C8" s="1608"/>
      <c r="D8" s="1608"/>
      <c r="E8" s="1608"/>
      <c r="F8" s="1608"/>
      <c r="G8" s="1713"/>
      <c r="H8" s="740" t="s">
        <v>58</v>
      </c>
      <c r="I8" s="740" t="s">
        <v>59</v>
      </c>
      <c r="J8" s="494" t="s">
        <v>1813</v>
      </c>
      <c r="K8" s="1608"/>
      <c r="L8" s="1608"/>
      <c r="M8" s="1713"/>
      <c r="N8" s="1717"/>
      <c r="O8" s="1563"/>
    </row>
    <row r="9" spans="1:18" s="83" customFormat="1" ht="22.9" customHeight="1" x14ac:dyDescent="0.2">
      <c r="A9" s="100" t="s">
        <v>1220</v>
      </c>
      <c r="B9" s="102">
        <f>SUM(B10:B15)</f>
        <v>18267</v>
      </c>
      <c r="C9" s="102">
        <f t="shared" ref="C9" si="0">SUM(C10:C15)</f>
        <v>3579</v>
      </c>
      <c r="D9" s="102">
        <f t="shared" ref="D9" si="1">SUM(D10:D15)</f>
        <v>18103</v>
      </c>
      <c r="E9" s="102">
        <f t="shared" ref="E9" si="2">SUM(E10:E15)</f>
        <v>164722</v>
      </c>
      <c r="F9" s="102">
        <f>SUM(F10:F15)</f>
        <v>139337</v>
      </c>
      <c r="G9" s="102">
        <f>SUM(B9:F9)</f>
        <v>344008</v>
      </c>
      <c r="H9" s="102">
        <f>SUM(H10:H15)</f>
        <v>2544</v>
      </c>
      <c r="I9" s="102">
        <f>SUM(I10:I15)</f>
        <v>2240</v>
      </c>
      <c r="J9" s="102">
        <f>SUM(H9:I9)</f>
        <v>4784</v>
      </c>
      <c r="K9" s="102">
        <f>SUM(K10:K15)</f>
        <v>1306</v>
      </c>
      <c r="L9" s="102">
        <f>SUM(L10:L15)</f>
        <v>2046706</v>
      </c>
      <c r="M9" s="102">
        <f>L9+K9</f>
        <v>2048012</v>
      </c>
      <c r="N9" s="102">
        <f>M9+J9+G9</f>
        <v>2396804</v>
      </c>
      <c r="O9" s="101" t="s">
        <v>80</v>
      </c>
    </row>
    <row r="10" spans="1:18" s="81" customFormat="1" ht="22.9" customHeight="1" x14ac:dyDescent="0.2">
      <c r="A10" s="1051" t="s">
        <v>60</v>
      </c>
      <c r="B10" s="465">
        <f t="shared" ref="B10:F10" si="3">B17+B24</f>
        <v>291</v>
      </c>
      <c r="C10" s="465">
        <f t="shared" si="3"/>
        <v>225</v>
      </c>
      <c r="D10" s="465">
        <f t="shared" si="3"/>
        <v>519</v>
      </c>
      <c r="E10" s="465">
        <f t="shared" si="3"/>
        <v>1316</v>
      </c>
      <c r="F10" s="465">
        <f t="shared" si="3"/>
        <v>4</v>
      </c>
      <c r="G10" s="492">
        <f>SUM(B10:F10)</f>
        <v>2355</v>
      </c>
      <c r="H10" s="1475">
        <f t="shared" ref="H10:I10" si="4">H17+H24</f>
        <v>0</v>
      </c>
      <c r="I10" s="1475">
        <f t="shared" si="4"/>
        <v>0</v>
      </c>
      <c r="J10" s="1479">
        <f>I10+H10</f>
        <v>0</v>
      </c>
      <c r="K10" s="1475">
        <f>K17+K24</f>
        <v>0</v>
      </c>
      <c r="L10" s="465">
        <f>L17+L24</f>
        <v>17042</v>
      </c>
      <c r="M10" s="492">
        <f>L10+K10</f>
        <v>17042</v>
      </c>
      <c r="N10" s="485">
        <f>M10+J10+G10</f>
        <v>19397</v>
      </c>
      <c r="O10" s="1052" t="s">
        <v>61</v>
      </c>
    </row>
    <row r="11" spans="1:18" s="81" customFormat="1" ht="22.9" customHeight="1" x14ac:dyDescent="0.2">
      <c r="A11" s="1045" t="s">
        <v>1262</v>
      </c>
      <c r="B11" s="464">
        <f>B18+B25</f>
        <v>1377</v>
      </c>
      <c r="C11" s="464">
        <f t="shared" ref="C11:F11" si="5">C18+C25</f>
        <v>513</v>
      </c>
      <c r="D11" s="464">
        <f t="shared" si="5"/>
        <v>2158</v>
      </c>
      <c r="E11" s="464">
        <f t="shared" si="5"/>
        <v>3555</v>
      </c>
      <c r="F11" s="464">
        <f t="shared" si="5"/>
        <v>678</v>
      </c>
      <c r="G11" s="487">
        <f t="shared" ref="G11:G15" si="6">SUM(B11:F11)</f>
        <v>8281</v>
      </c>
      <c r="H11" s="464">
        <f t="shared" ref="H11:I11" si="7">H18+H25</f>
        <v>56</v>
      </c>
      <c r="I11" s="464">
        <f t="shared" si="7"/>
        <v>10</v>
      </c>
      <c r="J11" s="487">
        <f t="shared" ref="J11:J15" si="8">I11+H11</f>
        <v>66</v>
      </c>
      <c r="K11" s="464">
        <f t="shared" ref="K11:L15" si="9">K18+K25</f>
        <v>71</v>
      </c>
      <c r="L11" s="464">
        <f t="shared" si="9"/>
        <v>177294</v>
      </c>
      <c r="M11" s="487">
        <f t="shared" ref="M11:M15" si="10">L11+K11</f>
        <v>177365</v>
      </c>
      <c r="N11" s="222">
        <f t="shared" ref="N11:N15" si="11">M11+J11+G11</f>
        <v>185712</v>
      </c>
      <c r="O11" s="1047" t="s">
        <v>1261</v>
      </c>
    </row>
    <row r="12" spans="1:18" s="81" customFormat="1" ht="22.9" customHeight="1" x14ac:dyDescent="0.2">
      <c r="A12" s="1051" t="s">
        <v>73</v>
      </c>
      <c r="B12" s="465">
        <f t="shared" ref="B12:F12" si="12">B19+B26</f>
        <v>1222</v>
      </c>
      <c r="C12" s="465">
        <f t="shared" si="12"/>
        <v>308</v>
      </c>
      <c r="D12" s="465">
        <f t="shared" si="12"/>
        <v>1459</v>
      </c>
      <c r="E12" s="465">
        <f t="shared" si="12"/>
        <v>11708</v>
      </c>
      <c r="F12" s="465">
        <f t="shared" si="12"/>
        <v>7387</v>
      </c>
      <c r="G12" s="492">
        <f t="shared" si="6"/>
        <v>22084</v>
      </c>
      <c r="H12" s="465">
        <f t="shared" ref="H12:I12" si="13">H19+H26</f>
        <v>145</v>
      </c>
      <c r="I12" s="465">
        <f t="shared" si="13"/>
        <v>71</v>
      </c>
      <c r="J12" s="492">
        <f t="shared" si="8"/>
        <v>216</v>
      </c>
      <c r="K12" s="465">
        <f>K19+K26</f>
        <v>86</v>
      </c>
      <c r="L12" s="465">
        <f t="shared" si="9"/>
        <v>315048</v>
      </c>
      <c r="M12" s="492">
        <f t="shared" si="10"/>
        <v>315134</v>
      </c>
      <c r="N12" s="485">
        <f t="shared" si="11"/>
        <v>337434</v>
      </c>
      <c r="O12" s="1052" t="s">
        <v>1257</v>
      </c>
    </row>
    <row r="13" spans="1:18" s="81" customFormat="1" ht="22.9" customHeight="1" x14ac:dyDescent="0.2">
      <c r="A13" s="1045" t="s">
        <v>1264</v>
      </c>
      <c r="B13" s="464">
        <f t="shared" ref="B13:F13" si="14">B20+B27</f>
        <v>2233</v>
      </c>
      <c r="C13" s="464">
        <f t="shared" si="14"/>
        <v>630</v>
      </c>
      <c r="D13" s="464">
        <f t="shared" si="14"/>
        <v>1834</v>
      </c>
      <c r="E13" s="464">
        <f>E20+E27</f>
        <v>20133</v>
      </c>
      <c r="F13" s="464">
        <f t="shared" si="14"/>
        <v>66281</v>
      </c>
      <c r="G13" s="487">
        <f t="shared" si="6"/>
        <v>91111</v>
      </c>
      <c r="H13" s="464">
        <f t="shared" ref="H13" si="15">H20+H27</f>
        <v>308</v>
      </c>
      <c r="I13" s="464">
        <f>I20+I27</f>
        <v>105</v>
      </c>
      <c r="J13" s="487">
        <f t="shared" si="8"/>
        <v>413</v>
      </c>
      <c r="K13" s="464">
        <f t="shared" si="9"/>
        <v>128</v>
      </c>
      <c r="L13" s="464">
        <f t="shared" si="9"/>
        <v>412797</v>
      </c>
      <c r="M13" s="487">
        <f t="shared" si="10"/>
        <v>412925</v>
      </c>
      <c r="N13" s="222">
        <f t="shared" si="11"/>
        <v>504449</v>
      </c>
      <c r="O13" s="1047" t="s">
        <v>1263</v>
      </c>
    </row>
    <row r="14" spans="1:18" s="81" customFormat="1" ht="22.9" customHeight="1" x14ac:dyDescent="0.2">
      <c r="A14" s="1051" t="s">
        <v>1266</v>
      </c>
      <c r="B14" s="465">
        <f t="shared" ref="B14:F14" si="16">B21+B28</f>
        <v>3979</v>
      </c>
      <c r="C14" s="465">
        <f t="shared" si="16"/>
        <v>1299</v>
      </c>
      <c r="D14" s="465">
        <f t="shared" si="16"/>
        <v>5345</v>
      </c>
      <c r="E14" s="465">
        <f t="shared" si="16"/>
        <v>59602</v>
      </c>
      <c r="F14" s="465">
        <f t="shared" si="16"/>
        <v>50217</v>
      </c>
      <c r="G14" s="492">
        <f t="shared" si="6"/>
        <v>120442</v>
      </c>
      <c r="H14" s="465">
        <f t="shared" ref="H14:I14" si="17">H21+H28</f>
        <v>1046</v>
      </c>
      <c r="I14" s="465">
        <f t="shared" si="17"/>
        <v>422</v>
      </c>
      <c r="J14" s="492">
        <f t="shared" si="8"/>
        <v>1468</v>
      </c>
      <c r="K14" s="465">
        <f t="shared" si="9"/>
        <v>280</v>
      </c>
      <c r="L14" s="465">
        <f t="shared" si="9"/>
        <v>460940</v>
      </c>
      <c r="M14" s="492">
        <f t="shared" si="10"/>
        <v>461220</v>
      </c>
      <c r="N14" s="485">
        <f t="shared" si="11"/>
        <v>583130</v>
      </c>
      <c r="O14" s="1052" t="s">
        <v>1265</v>
      </c>
    </row>
    <row r="15" spans="1:18" s="81" customFormat="1" ht="22.9" customHeight="1" x14ac:dyDescent="0.2">
      <c r="A15" s="1045" t="s">
        <v>63</v>
      </c>
      <c r="B15" s="464">
        <f t="shared" ref="B15:F15" si="18">B22+B29</f>
        <v>9165</v>
      </c>
      <c r="C15" s="464">
        <f t="shared" si="18"/>
        <v>604</v>
      </c>
      <c r="D15" s="464">
        <f t="shared" si="18"/>
        <v>6788</v>
      </c>
      <c r="E15" s="464">
        <f t="shared" si="18"/>
        <v>68408</v>
      </c>
      <c r="F15" s="464">
        <f t="shared" si="18"/>
        <v>14770</v>
      </c>
      <c r="G15" s="487">
        <f t="shared" si="6"/>
        <v>99735</v>
      </c>
      <c r="H15" s="464">
        <f t="shared" ref="H15:I15" si="19">H22+H29</f>
        <v>989</v>
      </c>
      <c r="I15" s="464">
        <f t="shared" si="19"/>
        <v>1632</v>
      </c>
      <c r="J15" s="487">
        <f t="shared" si="8"/>
        <v>2621</v>
      </c>
      <c r="K15" s="464">
        <f t="shared" si="9"/>
        <v>741</v>
      </c>
      <c r="L15" s="464">
        <f t="shared" si="9"/>
        <v>663585</v>
      </c>
      <c r="M15" s="487">
        <f t="shared" si="10"/>
        <v>664326</v>
      </c>
      <c r="N15" s="222">
        <f t="shared" si="11"/>
        <v>766682</v>
      </c>
      <c r="O15" s="1047" t="s">
        <v>64</v>
      </c>
    </row>
    <row r="16" spans="1:18" s="83" customFormat="1" ht="22.9" customHeight="1" x14ac:dyDescent="0.2">
      <c r="A16" s="167" t="s">
        <v>1467</v>
      </c>
      <c r="B16" s="104">
        <f>SUM(B17:B22)</f>
        <v>11474</v>
      </c>
      <c r="C16" s="104">
        <f t="shared" ref="C16" si="20">SUM(C17:C22)</f>
        <v>1952</v>
      </c>
      <c r="D16" s="104">
        <f t="shared" ref="D16" si="21">SUM(D17:D22)</f>
        <v>11188</v>
      </c>
      <c r="E16" s="1478">
        <f t="shared" ref="E16" si="22">SUM(E17:E22)</f>
        <v>0</v>
      </c>
      <c r="F16" s="104">
        <f>SUM(F17:F22)</f>
        <v>65824</v>
      </c>
      <c r="G16" s="104">
        <f>SUM(B16:F16)</f>
        <v>90438</v>
      </c>
      <c r="H16" s="104">
        <f>SUM(H17:H22)</f>
        <v>1075</v>
      </c>
      <c r="I16" s="104">
        <f>SUM(I17:I22)</f>
        <v>755</v>
      </c>
      <c r="J16" s="104">
        <f>SUM(H16:I16)</f>
        <v>1830</v>
      </c>
      <c r="K16" s="104">
        <f>SUM(K17:K22)</f>
        <v>797</v>
      </c>
      <c r="L16" s="104">
        <f>SUM(L17:L22)</f>
        <v>1712103</v>
      </c>
      <c r="M16" s="104">
        <f>L16+K16</f>
        <v>1712900</v>
      </c>
      <c r="N16" s="104">
        <f>M16+J16+G16</f>
        <v>1805168</v>
      </c>
      <c r="O16" s="168" t="s">
        <v>75</v>
      </c>
    </row>
    <row r="17" spans="1:15" s="81" customFormat="1" ht="22.9" customHeight="1" x14ac:dyDescent="0.2">
      <c r="A17" s="1053" t="s">
        <v>60</v>
      </c>
      <c r="B17" s="489">
        <v>60</v>
      </c>
      <c r="C17" s="489">
        <v>30</v>
      </c>
      <c r="D17" s="489">
        <v>384</v>
      </c>
      <c r="E17" s="489" t="s">
        <v>16</v>
      </c>
      <c r="F17" s="489">
        <v>3</v>
      </c>
      <c r="G17" s="492">
        <f>SUM(B17:F17)</f>
        <v>477</v>
      </c>
      <c r="H17" s="489" t="s">
        <v>16</v>
      </c>
      <c r="I17" s="489" t="s">
        <v>16</v>
      </c>
      <c r="J17" s="1479">
        <f t="shared" ref="J17:J22" si="23">I17+H17</f>
        <v>0</v>
      </c>
      <c r="K17" s="489" t="s">
        <v>16</v>
      </c>
      <c r="L17" s="489">
        <v>17038</v>
      </c>
      <c r="M17" s="492">
        <f>L17+K17</f>
        <v>17038</v>
      </c>
      <c r="N17" s="485">
        <f>M17+J17+G17</f>
        <v>17515</v>
      </c>
      <c r="O17" s="1054" t="s">
        <v>61</v>
      </c>
    </row>
    <row r="18" spans="1:15" s="81" customFormat="1" ht="22.9" customHeight="1" x14ac:dyDescent="0.2">
      <c r="A18" s="229" t="s">
        <v>1262</v>
      </c>
      <c r="B18" s="193">
        <v>1127</v>
      </c>
      <c r="C18" s="193">
        <v>295</v>
      </c>
      <c r="D18" s="193">
        <v>1639</v>
      </c>
      <c r="E18" s="193" t="s">
        <v>16</v>
      </c>
      <c r="F18" s="193">
        <v>539</v>
      </c>
      <c r="G18" s="487">
        <f t="shared" ref="G18:G22" si="24">SUM(B18:F18)</f>
        <v>3600</v>
      </c>
      <c r="H18" s="193">
        <v>36</v>
      </c>
      <c r="I18" s="193">
        <v>10</v>
      </c>
      <c r="J18" s="487">
        <f t="shared" si="23"/>
        <v>46</v>
      </c>
      <c r="K18" s="193">
        <v>70</v>
      </c>
      <c r="L18" s="193">
        <v>172911</v>
      </c>
      <c r="M18" s="487">
        <f t="shared" ref="M18:M22" si="25">L18+K18</f>
        <v>172981</v>
      </c>
      <c r="N18" s="222">
        <f t="shared" ref="N18:N22" si="26">M18+J18+G18</f>
        <v>176627</v>
      </c>
      <c r="O18" s="231" t="s">
        <v>1261</v>
      </c>
    </row>
    <row r="19" spans="1:15" s="81" customFormat="1" ht="22.9" customHeight="1" x14ac:dyDescent="0.2">
      <c r="A19" s="1053" t="s">
        <v>73</v>
      </c>
      <c r="B19" s="489">
        <v>741</v>
      </c>
      <c r="C19" s="489">
        <v>178</v>
      </c>
      <c r="D19" s="489">
        <v>1187</v>
      </c>
      <c r="E19" s="489" t="s">
        <v>16</v>
      </c>
      <c r="F19" s="489">
        <v>4280</v>
      </c>
      <c r="G19" s="492">
        <f t="shared" si="24"/>
        <v>6386</v>
      </c>
      <c r="H19" s="489">
        <v>88</v>
      </c>
      <c r="I19" s="489">
        <v>64</v>
      </c>
      <c r="J19" s="492">
        <f t="shared" si="23"/>
        <v>152</v>
      </c>
      <c r="K19" s="489">
        <v>43</v>
      </c>
      <c r="L19" s="489">
        <v>272603</v>
      </c>
      <c r="M19" s="492">
        <f t="shared" si="25"/>
        <v>272646</v>
      </c>
      <c r="N19" s="485">
        <f t="shared" si="26"/>
        <v>279184</v>
      </c>
      <c r="O19" s="1054" t="s">
        <v>1257</v>
      </c>
    </row>
    <row r="20" spans="1:15" s="81" customFormat="1" ht="22.9" customHeight="1" x14ac:dyDescent="0.2">
      <c r="A20" s="229" t="s">
        <v>1264</v>
      </c>
      <c r="B20" s="193">
        <v>1123</v>
      </c>
      <c r="C20" s="193">
        <v>363</v>
      </c>
      <c r="D20" s="193">
        <v>1592</v>
      </c>
      <c r="E20" s="1477">
        <v>0</v>
      </c>
      <c r="F20" s="193">
        <v>33881</v>
      </c>
      <c r="G20" s="487">
        <f t="shared" si="24"/>
        <v>36959</v>
      </c>
      <c r="H20" s="193">
        <v>179</v>
      </c>
      <c r="I20" s="193">
        <v>85</v>
      </c>
      <c r="J20" s="487">
        <f t="shared" si="23"/>
        <v>264</v>
      </c>
      <c r="K20" s="193">
        <v>77</v>
      </c>
      <c r="L20" s="193">
        <v>339528</v>
      </c>
      <c r="M20" s="487">
        <f t="shared" si="25"/>
        <v>339605</v>
      </c>
      <c r="N20" s="222">
        <f t="shared" si="26"/>
        <v>376828</v>
      </c>
      <c r="O20" s="231" t="s">
        <v>1263</v>
      </c>
    </row>
    <row r="21" spans="1:15" s="81" customFormat="1" ht="22.9" customHeight="1" x14ac:dyDescent="0.2">
      <c r="A21" s="1053" t="s">
        <v>1266</v>
      </c>
      <c r="B21" s="489">
        <v>2026</v>
      </c>
      <c r="C21" s="489">
        <v>685</v>
      </c>
      <c r="D21" s="489">
        <v>3074</v>
      </c>
      <c r="E21" s="1480">
        <v>0</v>
      </c>
      <c r="F21" s="489">
        <v>20784</v>
      </c>
      <c r="G21" s="492">
        <f t="shared" si="24"/>
        <v>26569</v>
      </c>
      <c r="H21" s="489">
        <v>482</v>
      </c>
      <c r="I21" s="489">
        <v>218</v>
      </c>
      <c r="J21" s="492">
        <f t="shared" si="23"/>
        <v>700</v>
      </c>
      <c r="K21" s="489">
        <v>210</v>
      </c>
      <c r="L21" s="489">
        <v>404750</v>
      </c>
      <c r="M21" s="492">
        <f t="shared" si="25"/>
        <v>404960</v>
      </c>
      <c r="N21" s="485">
        <f t="shared" si="26"/>
        <v>432229</v>
      </c>
      <c r="O21" s="1054" t="s">
        <v>1265</v>
      </c>
    </row>
    <row r="22" spans="1:15" s="81" customFormat="1" ht="22.9" customHeight="1" x14ac:dyDescent="0.2">
      <c r="A22" s="229" t="s">
        <v>63</v>
      </c>
      <c r="B22" s="193">
        <v>6397</v>
      </c>
      <c r="C22" s="193">
        <v>401</v>
      </c>
      <c r="D22" s="193">
        <v>3312</v>
      </c>
      <c r="E22" s="193" t="s">
        <v>16</v>
      </c>
      <c r="F22" s="193">
        <v>6337</v>
      </c>
      <c r="G22" s="487">
        <f t="shared" si="24"/>
        <v>16447</v>
      </c>
      <c r="H22" s="193">
        <v>290</v>
      </c>
      <c r="I22" s="193">
        <v>378</v>
      </c>
      <c r="J22" s="487">
        <f t="shared" si="23"/>
        <v>668</v>
      </c>
      <c r="K22" s="193">
        <v>397</v>
      </c>
      <c r="L22" s="193">
        <v>505273</v>
      </c>
      <c r="M22" s="487">
        <f t="shared" si="25"/>
        <v>505670</v>
      </c>
      <c r="N22" s="222">
        <f t="shared" si="26"/>
        <v>522785</v>
      </c>
      <c r="O22" s="231" t="s">
        <v>64</v>
      </c>
    </row>
    <row r="23" spans="1:15" s="83" customFormat="1" ht="22.9" customHeight="1" x14ac:dyDescent="0.2">
      <c r="A23" s="167" t="s">
        <v>1471</v>
      </c>
      <c r="B23" s="104">
        <f>SUM(B24:B29)</f>
        <v>6793</v>
      </c>
      <c r="C23" s="104">
        <f t="shared" ref="C23:E23" si="27">SUM(C24:C29)</f>
        <v>1627</v>
      </c>
      <c r="D23" s="104">
        <f t="shared" si="27"/>
        <v>6915</v>
      </c>
      <c r="E23" s="104">
        <f t="shared" si="27"/>
        <v>164722</v>
      </c>
      <c r="F23" s="104">
        <f>SUM(F24:F29)</f>
        <v>73513</v>
      </c>
      <c r="G23" s="104">
        <f>SUM(B23:F23)</f>
        <v>253570</v>
      </c>
      <c r="H23" s="104">
        <f>SUM(H24:H29)</f>
        <v>1469</v>
      </c>
      <c r="I23" s="104">
        <f>SUM(I24:I29)</f>
        <v>1485</v>
      </c>
      <c r="J23" s="104">
        <f>SUM(H23:I23)</f>
        <v>2954</v>
      </c>
      <c r="K23" s="104">
        <f>SUM(K24:K29)</f>
        <v>509</v>
      </c>
      <c r="L23" s="104">
        <f>SUM(L24:L29)</f>
        <v>334603</v>
      </c>
      <c r="M23" s="104">
        <f>L23+K23</f>
        <v>335112</v>
      </c>
      <c r="N23" s="104">
        <f>M23+J23+G23</f>
        <v>591636</v>
      </c>
      <c r="O23" s="168" t="s">
        <v>1201</v>
      </c>
    </row>
    <row r="24" spans="1:15" s="81" customFormat="1" ht="22.9" customHeight="1" x14ac:dyDescent="0.2">
      <c r="A24" s="1053" t="s">
        <v>60</v>
      </c>
      <c r="B24" s="489">
        <v>231</v>
      </c>
      <c r="C24" s="489">
        <v>195</v>
      </c>
      <c r="D24" s="489">
        <v>135</v>
      </c>
      <c r="E24" s="489">
        <v>1316</v>
      </c>
      <c r="F24" s="489">
        <v>1</v>
      </c>
      <c r="G24" s="492">
        <f t="shared" ref="G24:G29" si="28">SUM(B24:F24)</f>
        <v>1878</v>
      </c>
      <c r="H24" s="489" t="s">
        <v>16</v>
      </c>
      <c r="I24" s="489" t="s">
        <v>16</v>
      </c>
      <c r="J24" s="1479">
        <f t="shared" ref="J24:J29" si="29">I24+H24</f>
        <v>0</v>
      </c>
      <c r="K24" s="489" t="s">
        <v>16</v>
      </c>
      <c r="L24" s="489">
        <v>4</v>
      </c>
      <c r="M24" s="492">
        <f>L24+K24</f>
        <v>4</v>
      </c>
      <c r="N24" s="485">
        <f>M24+J24+G24</f>
        <v>1882</v>
      </c>
      <c r="O24" s="1054" t="s">
        <v>61</v>
      </c>
    </row>
    <row r="25" spans="1:15" s="81" customFormat="1" ht="22.9" customHeight="1" x14ac:dyDescent="0.2">
      <c r="A25" s="229" t="s">
        <v>1262</v>
      </c>
      <c r="B25" s="193">
        <v>250</v>
      </c>
      <c r="C25" s="193">
        <v>218</v>
      </c>
      <c r="D25" s="193">
        <v>519</v>
      </c>
      <c r="E25" s="193">
        <v>3555</v>
      </c>
      <c r="F25" s="193">
        <v>139</v>
      </c>
      <c r="G25" s="487">
        <f t="shared" si="28"/>
        <v>4681</v>
      </c>
      <c r="H25" s="193">
        <v>20</v>
      </c>
      <c r="I25" s="193" t="s">
        <v>16</v>
      </c>
      <c r="J25" s="487">
        <f>I25+H25</f>
        <v>20</v>
      </c>
      <c r="K25" s="193">
        <v>1</v>
      </c>
      <c r="L25" s="193">
        <v>4383</v>
      </c>
      <c r="M25" s="487">
        <f t="shared" ref="M25:M29" si="30">L25+K25</f>
        <v>4384</v>
      </c>
      <c r="N25" s="222">
        <f t="shared" ref="N25:N29" si="31">M25+J25+G25</f>
        <v>9085</v>
      </c>
      <c r="O25" s="231" t="s">
        <v>1261</v>
      </c>
    </row>
    <row r="26" spans="1:15" s="81" customFormat="1" ht="22.9" customHeight="1" x14ac:dyDescent="0.2">
      <c r="A26" s="1053" t="s">
        <v>73</v>
      </c>
      <c r="B26" s="489">
        <v>481</v>
      </c>
      <c r="C26" s="489">
        <v>130</v>
      </c>
      <c r="D26" s="489">
        <v>272</v>
      </c>
      <c r="E26" s="489">
        <v>11708</v>
      </c>
      <c r="F26" s="489">
        <v>3107</v>
      </c>
      <c r="G26" s="492">
        <f>SUM(B26:F26)</f>
        <v>15698</v>
      </c>
      <c r="H26" s="489">
        <v>57</v>
      </c>
      <c r="I26" s="489">
        <v>7</v>
      </c>
      <c r="J26" s="492">
        <f t="shared" si="29"/>
        <v>64</v>
      </c>
      <c r="K26" s="489">
        <v>43</v>
      </c>
      <c r="L26" s="489">
        <v>42445</v>
      </c>
      <c r="M26" s="492">
        <f t="shared" si="30"/>
        <v>42488</v>
      </c>
      <c r="N26" s="485">
        <f t="shared" si="31"/>
        <v>58250</v>
      </c>
      <c r="O26" s="1054" t="s">
        <v>1257</v>
      </c>
    </row>
    <row r="27" spans="1:15" s="81" customFormat="1" ht="22.9" customHeight="1" x14ac:dyDescent="0.2">
      <c r="A27" s="229" t="s">
        <v>1264</v>
      </c>
      <c r="B27" s="193">
        <v>1110</v>
      </c>
      <c r="C27" s="193">
        <v>267</v>
      </c>
      <c r="D27" s="193">
        <v>242</v>
      </c>
      <c r="E27" s="193">
        <v>20133</v>
      </c>
      <c r="F27" s="193">
        <v>32400</v>
      </c>
      <c r="G27" s="487">
        <f t="shared" si="28"/>
        <v>54152</v>
      </c>
      <c r="H27" s="193">
        <v>129</v>
      </c>
      <c r="I27" s="193">
        <v>20</v>
      </c>
      <c r="J27" s="487">
        <f t="shared" si="29"/>
        <v>149</v>
      </c>
      <c r="K27" s="193">
        <v>51</v>
      </c>
      <c r="L27" s="193">
        <v>73269</v>
      </c>
      <c r="M27" s="487">
        <f t="shared" si="30"/>
        <v>73320</v>
      </c>
      <c r="N27" s="222">
        <f t="shared" si="31"/>
        <v>127621</v>
      </c>
      <c r="O27" s="231" t="s">
        <v>1263</v>
      </c>
    </row>
    <row r="28" spans="1:15" s="81" customFormat="1" ht="22.9" customHeight="1" x14ac:dyDescent="0.2">
      <c r="A28" s="1053" t="s">
        <v>1266</v>
      </c>
      <c r="B28" s="489">
        <v>1953</v>
      </c>
      <c r="C28" s="489">
        <v>614</v>
      </c>
      <c r="D28" s="489">
        <v>2271</v>
      </c>
      <c r="E28" s="489">
        <v>59602</v>
      </c>
      <c r="F28" s="489">
        <v>29433</v>
      </c>
      <c r="G28" s="492">
        <f t="shared" si="28"/>
        <v>93873</v>
      </c>
      <c r="H28" s="489">
        <v>564</v>
      </c>
      <c r="I28" s="489">
        <v>204</v>
      </c>
      <c r="J28" s="492">
        <f>I28+H28</f>
        <v>768</v>
      </c>
      <c r="K28" s="489">
        <v>70</v>
      </c>
      <c r="L28" s="489">
        <v>56190</v>
      </c>
      <c r="M28" s="492">
        <f t="shared" si="30"/>
        <v>56260</v>
      </c>
      <c r="N28" s="485">
        <f t="shared" si="31"/>
        <v>150901</v>
      </c>
      <c r="O28" s="1054" t="s">
        <v>1265</v>
      </c>
    </row>
    <row r="29" spans="1:15" s="81" customFormat="1" ht="22.9" customHeight="1" x14ac:dyDescent="0.2">
      <c r="A29" s="686" t="s">
        <v>63</v>
      </c>
      <c r="B29" s="196">
        <v>2768</v>
      </c>
      <c r="C29" s="196">
        <v>203</v>
      </c>
      <c r="D29" s="196">
        <v>3476</v>
      </c>
      <c r="E29" s="196">
        <v>68408</v>
      </c>
      <c r="F29" s="196">
        <v>8433</v>
      </c>
      <c r="G29" s="495">
        <f t="shared" si="28"/>
        <v>83288</v>
      </c>
      <c r="H29" s="196">
        <v>699</v>
      </c>
      <c r="I29" s="196">
        <v>1254</v>
      </c>
      <c r="J29" s="495">
        <f t="shared" si="29"/>
        <v>1953</v>
      </c>
      <c r="K29" s="196">
        <v>344</v>
      </c>
      <c r="L29" s="196">
        <v>158312</v>
      </c>
      <c r="M29" s="495">
        <f t="shared" si="30"/>
        <v>158656</v>
      </c>
      <c r="N29" s="488">
        <f t="shared" si="31"/>
        <v>243897</v>
      </c>
      <c r="O29" s="687" t="s">
        <v>64</v>
      </c>
    </row>
  </sheetData>
  <mergeCells count="20">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 ref="H7:J7"/>
    <mergeCell ref="K7:K8"/>
    <mergeCell ref="L7:L8"/>
    <mergeCell ref="M7:M8"/>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5654D-C10A-460C-8F44-26F1723A5ED5}">
  <sheetPr>
    <tabColor theme="5" tint="-0.499984740745262"/>
    <pageSetUpPr fitToPage="1"/>
  </sheetPr>
  <dimension ref="A1:AA29"/>
  <sheetViews>
    <sheetView view="pageBreakPreview" topLeftCell="E1" zoomScale="80" zoomScaleNormal="100" zoomScaleSheetLayoutView="80" workbookViewId="0">
      <selection activeCell="V9" sqref="V9"/>
    </sheetView>
  </sheetViews>
  <sheetFormatPr defaultColWidth="22.75" defaultRowHeight="12.75" x14ac:dyDescent="0.2"/>
  <cols>
    <col min="1" max="1" width="23.75" style="6" customWidth="1"/>
    <col min="2" max="11" width="9.375" style="6" customWidth="1"/>
    <col min="12" max="14" width="10.375" style="6" customWidth="1"/>
    <col min="15" max="15" width="22.75" style="6" customWidth="1"/>
    <col min="16" max="16" width="9.125" style="6" customWidth="1"/>
    <col min="17" max="17" width="38.25" style="6" customWidth="1"/>
    <col min="18" max="38" width="9.125" style="6" customWidth="1"/>
    <col min="39" max="16384" width="22.75" style="6"/>
  </cols>
  <sheetData>
    <row r="1" spans="1:27" s="1" customFormat="1" ht="21" customHeight="1" x14ac:dyDescent="0.25">
      <c r="A1" s="1706" t="s">
        <v>1160</v>
      </c>
      <c r="B1" s="1706"/>
      <c r="C1" s="1706"/>
      <c r="D1" s="1706"/>
      <c r="E1" s="1706"/>
      <c r="F1" s="1706"/>
      <c r="G1" s="1706"/>
      <c r="H1" s="1706"/>
      <c r="I1" s="1706"/>
      <c r="J1" s="1706"/>
      <c r="K1" s="1706"/>
      <c r="L1" s="1706"/>
      <c r="M1" s="1706"/>
      <c r="N1" s="1706"/>
      <c r="O1" s="1706"/>
    </row>
    <row r="2" spans="1:27" s="1" customFormat="1" ht="21" customHeight="1" x14ac:dyDescent="0.2">
      <c r="A2" s="1707" t="s">
        <v>929</v>
      </c>
      <c r="B2" s="1707"/>
      <c r="C2" s="1707"/>
      <c r="D2" s="1707"/>
      <c r="E2" s="1707"/>
      <c r="F2" s="1707"/>
      <c r="G2" s="1707"/>
      <c r="H2" s="1707"/>
      <c r="I2" s="1707"/>
      <c r="J2" s="1707"/>
      <c r="K2" s="1707"/>
      <c r="L2" s="1707"/>
      <c r="M2" s="1707"/>
      <c r="N2" s="1707"/>
      <c r="O2" s="1707"/>
      <c r="R2" s="1" t="s">
        <v>66</v>
      </c>
    </row>
    <row r="3" spans="1:27" s="1" customFormat="1" ht="21" customHeight="1" x14ac:dyDescent="0.2">
      <c r="A3" s="1708" t="s">
        <v>1623</v>
      </c>
      <c r="B3" s="1708"/>
      <c r="C3" s="1708"/>
      <c r="D3" s="1708"/>
      <c r="E3" s="1708"/>
      <c r="F3" s="1708"/>
      <c r="G3" s="1708"/>
      <c r="H3" s="1708"/>
      <c r="I3" s="1708"/>
      <c r="J3" s="1708"/>
      <c r="K3" s="1708"/>
      <c r="L3" s="1708"/>
      <c r="M3" s="1708"/>
      <c r="N3" s="1708"/>
      <c r="O3" s="1708"/>
    </row>
    <row r="4" spans="1:27" s="15" customFormat="1" x14ac:dyDescent="0.2">
      <c r="A4" s="388" t="s">
        <v>36</v>
      </c>
      <c r="B4" s="1709"/>
      <c r="C4" s="1709"/>
      <c r="D4" s="1709"/>
      <c r="E4" s="1709"/>
      <c r="F4" s="1709"/>
      <c r="G4" s="1709"/>
      <c r="H4" s="1709"/>
      <c r="I4" s="1709"/>
      <c r="J4" s="1709"/>
      <c r="K4" s="1709"/>
      <c r="L4" s="1709"/>
      <c r="M4" s="1709"/>
      <c r="N4" s="1709"/>
      <c r="O4" s="389" t="s">
        <v>1850</v>
      </c>
    </row>
    <row r="5" spans="1:27" s="15" customFormat="1" ht="22.9" customHeight="1" x14ac:dyDescent="0.2">
      <c r="A5" s="1551" t="s">
        <v>1174</v>
      </c>
      <c r="B5" s="1635" t="s">
        <v>1793</v>
      </c>
      <c r="C5" s="1635"/>
      <c r="D5" s="1635"/>
      <c r="E5" s="1635"/>
      <c r="F5" s="1635"/>
      <c r="G5" s="1635"/>
      <c r="H5" s="1635"/>
      <c r="I5" s="1635"/>
      <c r="J5" s="1635"/>
      <c r="K5" s="1635"/>
      <c r="L5" s="1635"/>
      <c r="M5" s="1635"/>
      <c r="N5" s="1635"/>
      <c r="O5" s="1562" t="s">
        <v>1175</v>
      </c>
      <c r="Q5" s="1721"/>
      <c r="R5" s="1722"/>
      <c r="S5" s="1720" t="s">
        <v>43</v>
      </c>
      <c r="T5" s="1720" t="s">
        <v>47</v>
      </c>
      <c r="U5" s="1720" t="s">
        <v>1454</v>
      </c>
      <c r="V5" s="1720" t="s">
        <v>1455</v>
      </c>
      <c r="W5" s="1720" t="s">
        <v>1456</v>
      </c>
      <c r="X5" s="1720" t="s">
        <v>18</v>
      </c>
      <c r="Y5" s="1720" t="s">
        <v>49</v>
      </c>
      <c r="Z5" s="1720" t="s">
        <v>20</v>
      </c>
      <c r="AA5" s="1720" t="s">
        <v>22</v>
      </c>
    </row>
    <row r="6" spans="1:27" s="39" customFormat="1" ht="22.9" customHeight="1" x14ac:dyDescent="0.2">
      <c r="A6" s="1612"/>
      <c r="B6" s="1630" t="s">
        <v>1139</v>
      </c>
      <c r="C6" s="1630"/>
      <c r="D6" s="1630"/>
      <c r="E6" s="1630"/>
      <c r="F6" s="1630"/>
      <c r="G6" s="1630"/>
      <c r="H6" s="1714" t="s">
        <v>1138</v>
      </c>
      <c r="I6" s="1714"/>
      <c r="J6" s="1714"/>
      <c r="K6" s="1714"/>
      <c r="L6" s="1714"/>
      <c r="M6" s="1714"/>
      <c r="N6" s="1715" t="s">
        <v>1767</v>
      </c>
      <c r="O6" s="1610"/>
      <c r="Q6" s="1723"/>
      <c r="R6" s="1724"/>
      <c r="S6" s="1720"/>
      <c r="T6" s="1720"/>
      <c r="U6" s="1720"/>
      <c r="V6" s="1720"/>
      <c r="W6" s="1720"/>
      <c r="X6" s="1720"/>
      <c r="Y6" s="1720"/>
      <c r="Z6" s="1720"/>
      <c r="AA6" s="1720"/>
    </row>
    <row r="7" spans="1:27" s="2" customFormat="1" ht="22.9"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c r="Q7" s="1725"/>
      <c r="R7" s="1726"/>
      <c r="S7" s="1720"/>
      <c r="T7" s="1720"/>
      <c r="U7" s="1720"/>
      <c r="V7" s="1720"/>
      <c r="W7" s="1720"/>
      <c r="X7" s="1720"/>
      <c r="Y7" s="1720"/>
      <c r="Z7" s="1720"/>
      <c r="AA7" s="1720"/>
    </row>
    <row r="8" spans="1:27" s="2" customFormat="1" ht="75" customHeight="1" x14ac:dyDescent="0.2">
      <c r="A8" s="1552"/>
      <c r="B8" s="1608"/>
      <c r="C8" s="1608"/>
      <c r="D8" s="1608"/>
      <c r="E8" s="1608"/>
      <c r="F8" s="1608"/>
      <c r="G8" s="1713"/>
      <c r="H8" s="1339" t="s">
        <v>58</v>
      </c>
      <c r="I8" s="1339" t="s">
        <v>59</v>
      </c>
      <c r="J8" s="494" t="s">
        <v>1813</v>
      </c>
      <c r="K8" s="1608"/>
      <c r="L8" s="1608"/>
      <c r="M8" s="1713"/>
      <c r="N8" s="1717"/>
      <c r="O8" s="1563"/>
      <c r="Q8" s="1404"/>
      <c r="R8" s="1404"/>
      <c r="S8" s="1405" t="s">
        <v>42</v>
      </c>
      <c r="T8" s="1406" t="s">
        <v>46</v>
      </c>
      <c r="U8" s="1406" t="s">
        <v>1958</v>
      </c>
      <c r="V8" s="1405" t="s">
        <v>1959</v>
      </c>
      <c r="W8" s="1405" t="s">
        <v>15</v>
      </c>
      <c r="X8" s="1405" t="s">
        <v>17</v>
      </c>
      <c r="Y8" s="1407" t="s">
        <v>48</v>
      </c>
      <c r="Z8" s="1408" t="s">
        <v>19</v>
      </c>
      <c r="AA8" s="1407" t="s">
        <v>50</v>
      </c>
    </row>
    <row r="9" spans="1:27" s="83" customFormat="1" ht="22.9" customHeight="1" x14ac:dyDescent="0.2">
      <c r="A9" s="100" t="s">
        <v>1220</v>
      </c>
      <c r="B9" s="102">
        <f>SUM(B10:B15)</f>
        <v>1615</v>
      </c>
      <c r="C9" s="102">
        <f t="shared" ref="C9:E9" si="0">SUM(C10:C15)</f>
        <v>1291</v>
      </c>
      <c r="D9" s="102">
        <f t="shared" si="0"/>
        <v>18103</v>
      </c>
      <c r="E9" s="102">
        <f t="shared" si="0"/>
        <v>23641</v>
      </c>
      <c r="F9" s="102">
        <f>SUM(F10:F15)</f>
        <v>48199</v>
      </c>
      <c r="G9" s="102">
        <f>SUM(B9:F9)</f>
        <v>92849</v>
      </c>
      <c r="H9" s="102">
        <f>SUM(H10:H15)</f>
        <v>1684</v>
      </c>
      <c r="I9" s="102">
        <f>SUM(I10:I15)</f>
        <v>463</v>
      </c>
      <c r="J9" s="102">
        <f>SUM(H9:I9)</f>
        <v>2147</v>
      </c>
      <c r="K9" s="102">
        <f>SUM(K10:K15)</f>
        <v>147</v>
      </c>
      <c r="L9" s="102">
        <f>SUM(L10:L15)</f>
        <v>113343</v>
      </c>
      <c r="M9" s="102">
        <f>L9+K9</f>
        <v>113490</v>
      </c>
      <c r="N9" s="102">
        <f>M9+J9+G9</f>
        <v>208486</v>
      </c>
      <c r="O9" s="101" t="s">
        <v>80</v>
      </c>
      <c r="Q9" s="1727" t="s">
        <v>1442</v>
      </c>
      <c r="R9" s="1360" t="s">
        <v>1435</v>
      </c>
      <c r="S9" s="1410">
        <f>L17</f>
        <v>8</v>
      </c>
      <c r="T9" s="1410" t="str">
        <f>K17</f>
        <v>0</v>
      </c>
      <c r="U9" s="1410" t="str">
        <f>I17</f>
        <v>0</v>
      </c>
      <c r="V9" s="1410" t="str">
        <f>H17</f>
        <v>0</v>
      </c>
      <c r="W9" s="1410" t="str">
        <f>F17</f>
        <v>0</v>
      </c>
      <c r="X9" s="1410" t="str">
        <f>E17</f>
        <v>0</v>
      </c>
      <c r="Y9" s="1410">
        <f>D17</f>
        <v>384</v>
      </c>
      <c r="Z9" s="1410">
        <f>C17</f>
        <v>12</v>
      </c>
      <c r="AA9" s="1410">
        <f>B17</f>
        <v>21</v>
      </c>
    </row>
    <row r="10" spans="1:27" s="81" customFormat="1" ht="22.9" customHeight="1" x14ac:dyDescent="0.2">
      <c r="A10" s="1051" t="s">
        <v>60</v>
      </c>
      <c r="B10" s="465">
        <f t="shared" ref="B10:F11" si="1">B17+B24</f>
        <v>198</v>
      </c>
      <c r="C10" s="465">
        <f t="shared" si="1"/>
        <v>182</v>
      </c>
      <c r="D10" s="465">
        <f t="shared" si="1"/>
        <v>519</v>
      </c>
      <c r="E10" s="465">
        <f t="shared" si="1"/>
        <v>1080</v>
      </c>
      <c r="F10" s="1475">
        <f t="shared" si="1"/>
        <v>0</v>
      </c>
      <c r="G10" s="492">
        <f>SUM(B10:F10)</f>
        <v>1979</v>
      </c>
      <c r="H10" s="1475">
        <f t="shared" ref="H10:I15" si="2">H17+H24</f>
        <v>0</v>
      </c>
      <c r="I10" s="1475">
        <f t="shared" si="2"/>
        <v>0</v>
      </c>
      <c r="J10" s="1479">
        <f>I10+H10</f>
        <v>0</v>
      </c>
      <c r="K10" s="1475">
        <f>K17+K24</f>
        <v>0</v>
      </c>
      <c r="L10" s="465">
        <f>L17+L24</f>
        <v>12</v>
      </c>
      <c r="M10" s="492">
        <f>L10+K10</f>
        <v>12</v>
      </c>
      <c r="N10" s="485">
        <f>M10+J10+G10</f>
        <v>1991</v>
      </c>
      <c r="O10" s="1052" t="s">
        <v>61</v>
      </c>
      <c r="Q10" s="1728"/>
      <c r="R10" s="1360" t="s">
        <v>1434</v>
      </c>
      <c r="S10" s="1410">
        <f>L24</f>
        <v>4</v>
      </c>
      <c r="T10" s="1410" t="str">
        <f>K24</f>
        <v>0</v>
      </c>
      <c r="U10" s="1410" t="str">
        <f>I24</f>
        <v>0</v>
      </c>
      <c r="V10" s="1410" t="str">
        <f>H24</f>
        <v>0</v>
      </c>
      <c r="W10" s="1410" t="str">
        <f>F24</f>
        <v>0</v>
      </c>
      <c r="X10" s="1410">
        <f>E24</f>
        <v>1080</v>
      </c>
      <c r="Y10" s="1410">
        <f>D24</f>
        <v>135</v>
      </c>
      <c r="Z10" s="1410">
        <f>C24</f>
        <v>170</v>
      </c>
      <c r="AA10" s="1410">
        <f>B24</f>
        <v>177</v>
      </c>
    </row>
    <row r="11" spans="1:27" s="81" customFormat="1" ht="22.9" customHeight="1" x14ac:dyDescent="0.2">
      <c r="A11" s="1045" t="s">
        <v>1262</v>
      </c>
      <c r="B11" s="464">
        <f>B18+B25</f>
        <v>309</v>
      </c>
      <c r="C11" s="464">
        <f t="shared" si="1"/>
        <v>298</v>
      </c>
      <c r="D11" s="464">
        <f t="shared" si="1"/>
        <v>2158</v>
      </c>
      <c r="E11" s="464">
        <f t="shared" si="1"/>
        <v>3028</v>
      </c>
      <c r="F11" s="464">
        <f t="shared" si="1"/>
        <v>311</v>
      </c>
      <c r="G11" s="487">
        <f t="shared" ref="G11:G15" si="3">SUM(B11:F11)</f>
        <v>6104</v>
      </c>
      <c r="H11" s="464">
        <f t="shared" si="2"/>
        <v>39</v>
      </c>
      <c r="I11" s="464">
        <f t="shared" si="2"/>
        <v>8</v>
      </c>
      <c r="J11" s="487">
        <f t="shared" ref="J11:J15" si="4">I11+H11</f>
        <v>47</v>
      </c>
      <c r="K11" s="464">
        <f t="shared" ref="K11:L15" si="5">K18+K25</f>
        <v>4</v>
      </c>
      <c r="L11" s="464">
        <f t="shared" si="5"/>
        <v>864</v>
      </c>
      <c r="M11" s="487">
        <f t="shared" ref="M11:M15" si="6">L11+K11</f>
        <v>868</v>
      </c>
      <c r="N11" s="222">
        <f t="shared" ref="N11:N15" si="7">M11+J11+G11</f>
        <v>7019</v>
      </c>
      <c r="O11" s="1047" t="s">
        <v>1261</v>
      </c>
      <c r="Q11" s="1718" t="s">
        <v>1443</v>
      </c>
      <c r="R11" s="1360" t="s">
        <v>1435</v>
      </c>
      <c r="S11" s="1410">
        <f>L18</f>
        <v>648</v>
      </c>
      <c r="T11" s="1410">
        <f>K18</f>
        <v>3</v>
      </c>
      <c r="U11" s="1410">
        <f>I18</f>
        <v>8</v>
      </c>
      <c r="V11" s="1410">
        <f>H18</f>
        <v>19</v>
      </c>
      <c r="W11" s="1410">
        <f>F18</f>
        <v>172</v>
      </c>
      <c r="X11" s="1410" t="str">
        <f>E18</f>
        <v>0</v>
      </c>
      <c r="Y11" s="1410">
        <f>D18</f>
        <v>1639</v>
      </c>
      <c r="Z11" s="1410">
        <f>C18</f>
        <v>82</v>
      </c>
      <c r="AA11" s="1410">
        <f>B18</f>
        <v>61</v>
      </c>
    </row>
    <row r="12" spans="1:27" s="81" customFormat="1" ht="22.9" customHeight="1" x14ac:dyDescent="0.2">
      <c r="A12" s="1051" t="s">
        <v>73</v>
      </c>
      <c r="B12" s="465">
        <f t="shared" ref="B12:F15" si="8">B19+B26</f>
        <v>172</v>
      </c>
      <c r="C12" s="465">
        <f t="shared" si="8"/>
        <v>110</v>
      </c>
      <c r="D12" s="465">
        <f t="shared" si="8"/>
        <v>1459</v>
      </c>
      <c r="E12" s="465">
        <f t="shared" si="8"/>
        <v>2597</v>
      </c>
      <c r="F12" s="465">
        <f t="shared" si="8"/>
        <v>2561</v>
      </c>
      <c r="G12" s="492">
        <f t="shared" si="3"/>
        <v>6899</v>
      </c>
      <c r="H12" s="465">
        <f t="shared" si="2"/>
        <v>100</v>
      </c>
      <c r="I12" s="465">
        <f t="shared" si="2"/>
        <v>43</v>
      </c>
      <c r="J12" s="492">
        <f t="shared" si="4"/>
        <v>143</v>
      </c>
      <c r="K12" s="465">
        <f>K19+K26</f>
        <v>3</v>
      </c>
      <c r="L12" s="465">
        <f t="shared" si="5"/>
        <v>2631</v>
      </c>
      <c r="M12" s="492">
        <f t="shared" si="6"/>
        <v>2634</v>
      </c>
      <c r="N12" s="485">
        <f t="shared" si="7"/>
        <v>9676</v>
      </c>
      <c r="O12" s="1052" t="s">
        <v>1257</v>
      </c>
      <c r="Q12" s="1719"/>
      <c r="R12" s="1360" t="s">
        <v>1434</v>
      </c>
      <c r="S12" s="1411">
        <f>L25</f>
        <v>216</v>
      </c>
      <c r="T12" s="1411">
        <f>K25</f>
        <v>1</v>
      </c>
      <c r="U12" s="1411" t="str">
        <f>I25</f>
        <v>0</v>
      </c>
      <c r="V12" s="1411">
        <f>H25</f>
        <v>20</v>
      </c>
      <c r="W12" s="1411">
        <f>F25</f>
        <v>139</v>
      </c>
      <c r="X12" s="1411">
        <f>E25</f>
        <v>3028</v>
      </c>
      <c r="Y12" s="1411">
        <f>D25</f>
        <v>519</v>
      </c>
      <c r="Z12" s="1411">
        <f>C25</f>
        <v>216</v>
      </c>
      <c r="AA12" s="1411">
        <f>B25</f>
        <v>248</v>
      </c>
    </row>
    <row r="13" spans="1:27" s="81" customFormat="1" ht="22.9" customHeight="1" x14ac:dyDescent="0.2">
      <c r="A13" s="1045" t="s">
        <v>1264</v>
      </c>
      <c r="B13" s="464">
        <f t="shared" si="8"/>
        <v>238</v>
      </c>
      <c r="C13" s="464">
        <f t="shared" si="8"/>
        <v>124</v>
      </c>
      <c r="D13" s="464">
        <f t="shared" si="8"/>
        <v>1834</v>
      </c>
      <c r="E13" s="464">
        <f>E20+E27</f>
        <v>3142</v>
      </c>
      <c r="F13" s="464">
        <f t="shared" si="8"/>
        <v>23829</v>
      </c>
      <c r="G13" s="487">
        <f t="shared" si="3"/>
        <v>29167</v>
      </c>
      <c r="H13" s="464">
        <f t="shared" si="2"/>
        <v>231</v>
      </c>
      <c r="I13" s="464">
        <f>I20+I27</f>
        <v>53</v>
      </c>
      <c r="J13" s="487">
        <f t="shared" si="4"/>
        <v>284</v>
      </c>
      <c r="K13" s="464">
        <f t="shared" si="5"/>
        <v>12</v>
      </c>
      <c r="L13" s="464">
        <f t="shared" si="5"/>
        <v>4984</v>
      </c>
      <c r="M13" s="487">
        <f t="shared" si="6"/>
        <v>4996</v>
      </c>
      <c r="N13" s="222">
        <f t="shared" si="7"/>
        <v>34447</v>
      </c>
      <c r="O13" s="1047" t="s">
        <v>1263</v>
      </c>
      <c r="Q13" s="1727" t="s">
        <v>1444</v>
      </c>
      <c r="R13" s="1360" t="s">
        <v>1435</v>
      </c>
      <c r="S13" s="1411">
        <f>L19</f>
        <v>2226</v>
      </c>
      <c r="T13" s="1411">
        <f>K19</f>
        <v>3</v>
      </c>
      <c r="U13" s="1411">
        <f>I19</f>
        <v>41</v>
      </c>
      <c r="V13" s="1411">
        <f>H19</f>
        <v>54</v>
      </c>
      <c r="W13" s="1411">
        <f>F19</f>
        <v>1548</v>
      </c>
      <c r="X13" s="1411" t="str">
        <f>E19</f>
        <v>0</v>
      </c>
      <c r="Y13" s="1411">
        <f>D19</f>
        <v>1187</v>
      </c>
      <c r="Z13" s="1411">
        <f>C19</f>
        <v>44</v>
      </c>
      <c r="AA13" s="1411">
        <f>B19</f>
        <v>72</v>
      </c>
    </row>
    <row r="14" spans="1:27" s="81" customFormat="1" ht="22.9" customHeight="1" x14ac:dyDescent="0.2">
      <c r="A14" s="1051" t="s">
        <v>1266</v>
      </c>
      <c r="B14" s="465">
        <f t="shared" si="8"/>
        <v>514</v>
      </c>
      <c r="C14" s="465">
        <f t="shared" si="8"/>
        <v>523</v>
      </c>
      <c r="D14" s="465">
        <f t="shared" si="8"/>
        <v>5345</v>
      </c>
      <c r="E14" s="465">
        <f t="shared" si="8"/>
        <v>11053</v>
      </c>
      <c r="F14" s="465">
        <f t="shared" si="8"/>
        <v>17267</v>
      </c>
      <c r="G14" s="492">
        <f t="shared" si="3"/>
        <v>34702</v>
      </c>
      <c r="H14" s="465">
        <f t="shared" si="2"/>
        <v>839</v>
      </c>
      <c r="I14" s="465">
        <f t="shared" si="2"/>
        <v>139</v>
      </c>
      <c r="J14" s="492">
        <f t="shared" si="4"/>
        <v>978</v>
      </c>
      <c r="K14" s="465">
        <f t="shared" si="5"/>
        <v>89</v>
      </c>
      <c r="L14" s="465">
        <f t="shared" si="5"/>
        <v>36193</v>
      </c>
      <c r="M14" s="492">
        <f t="shared" si="6"/>
        <v>36282</v>
      </c>
      <c r="N14" s="485">
        <f t="shared" si="7"/>
        <v>71962</v>
      </c>
      <c r="O14" s="1052" t="s">
        <v>1265</v>
      </c>
      <c r="Q14" s="1728"/>
      <c r="R14" s="1360" t="s">
        <v>1434</v>
      </c>
      <c r="S14" s="1411">
        <f>L26</f>
        <v>405</v>
      </c>
      <c r="T14" s="1411" t="str">
        <f>K26</f>
        <v>0</v>
      </c>
      <c r="U14" s="1411">
        <f>I26</f>
        <v>2</v>
      </c>
      <c r="V14" s="1411">
        <f>H26</f>
        <v>46</v>
      </c>
      <c r="W14" s="1411">
        <f>F26</f>
        <v>1013</v>
      </c>
      <c r="X14" s="1411">
        <f>E26</f>
        <v>2597</v>
      </c>
      <c r="Y14" s="1411">
        <f>D26</f>
        <v>272</v>
      </c>
      <c r="Z14" s="1411">
        <f>C26</f>
        <v>66</v>
      </c>
      <c r="AA14" s="1411">
        <f>B26</f>
        <v>100</v>
      </c>
    </row>
    <row r="15" spans="1:27" s="81" customFormat="1" ht="22.9" customHeight="1" x14ac:dyDescent="0.2">
      <c r="A15" s="1045" t="s">
        <v>63</v>
      </c>
      <c r="B15" s="464">
        <f t="shared" si="8"/>
        <v>184</v>
      </c>
      <c r="C15" s="464">
        <f t="shared" si="8"/>
        <v>54</v>
      </c>
      <c r="D15" s="464">
        <f t="shared" si="8"/>
        <v>6788</v>
      </c>
      <c r="E15" s="464">
        <f t="shared" si="8"/>
        <v>2741</v>
      </c>
      <c r="F15" s="464">
        <f t="shared" si="8"/>
        <v>4231</v>
      </c>
      <c r="G15" s="487">
        <f t="shared" si="3"/>
        <v>13998</v>
      </c>
      <c r="H15" s="464">
        <f t="shared" si="2"/>
        <v>475</v>
      </c>
      <c r="I15" s="464">
        <f t="shared" si="2"/>
        <v>220</v>
      </c>
      <c r="J15" s="487">
        <f t="shared" si="4"/>
        <v>695</v>
      </c>
      <c r="K15" s="464">
        <f t="shared" si="5"/>
        <v>39</v>
      </c>
      <c r="L15" s="464">
        <f t="shared" si="5"/>
        <v>68659</v>
      </c>
      <c r="M15" s="487">
        <f t="shared" si="6"/>
        <v>68698</v>
      </c>
      <c r="N15" s="222">
        <f t="shared" si="7"/>
        <v>83391</v>
      </c>
      <c r="O15" s="1047" t="s">
        <v>64</v>
      </c>
      <c r="Q15" s="1718" t="s">
        <v>1445</v>
      </c>
      <c r="R15" s="1360" t="s">
        <v>1435</v>
      </c>
      <c r="S15" s="1412">
        <f>L20</f>
        <v>4130</v>
      </c>
      <c r="T15" s="1412">
        <f>K20</f>
        <v>12</v>
      </c>
      <c r="U15" s="1412">
        <f>I20</f>
        <v>50</v>
      </c>
      <c r="V15" s="1412">
        <f>H20</f>
        <v>140</v>
      </c>
      <c r="W15" s="1412">
        <f>F20</f>
        <v>12058</v>
      </c>
      <c r="X15" s="1412">
        <f>E20</f>
        <v>0</v>
      </c>
      <c r="Y15" s="1412">
        <f>D20</f>
        <v>1592</v>
      </c>
      <c r="Z15" s="1412">
        <f>C20</f>
        <v>62</v>
      </c>
      <c r="AA15" s="1412">
        <f>B20</f>
        <v>87</v>
      </c>
    </row>
    <row r="16" spans="1:27" s="83" customFormat="1" ht="22.9" customHeight="1" x14ac:dyDescent="0.2">
      <c r="A16" s="167" t="s">
        <v>1467</v>
      </c>
      <c r="B16" s="104">
        <f>SUM(B17:B22)</f>
        <v>617</v>
      </c>
      <c r="C16" s="104">
        <f t="shared" ref="C16:E16" si="9">SUM(C17:C22)</f>
        <v>481</v>
      </c>
      <c r="D16" s="104">
        <f t="shared" si="9"/>
        <v>11188</v>
      </c>
      <c r="E16" s="1478">
        <f t="shared" si="9"/>
        <v>0</v>
      </c>
      <c r="F16" s="104">
        <f>SUM(F17:F22)</f>
        <v>19786</v>
      </c>
      <c r="G16" s="104">
        <f>SUM(B16:F16)</f>
        <v>32072</v>
      </c>
      <c r="H16" s="104">
        <f>SUM(H17:H22)</f>
        <v>694</v>
      </c>
      <c r="I16" s="104">
        <f>SUM(I17:I22)</f>
        <v>280</v>
      </c>
      <c r="J16" s="104">
        <f>SUM(H16:I16)</f>
        <v>974</v>
      </c>
      <c r="K16" s="104">
        <f>SUM(K17:K22)</f>
        <v>118</v>
      </c>
      <c r="L16" s="104">
        <f>SUM(L17:L22)</f>
        <v>67148</v>
      </c>
      <c r="M16" s="104">
        <f>L16+K16</f>
        <v>67266</v>
      </c>
      <c r="N16" s="104">
        <f>M16+J16+G16</f>
        <v>100312</v>
      </c>
      <c r="O16" s="168" t="s">
        <v>75</v>
      </c>
      <c r="Q16" s="1719"/>
      <c r="R16" s="1360" t="s">
        <v>1434</v>
      </c>
      <c r="S16" s="1412">
        <f>L27</f>
        <v>854</v>
      </c>
      <c r="T16" s="1412" t="str">
        <f>K27</f>
        <v>0</v>
      </c>
      <c r="U16" s="1412">
        <f>I27</f>
        <v>3</v>
      </c>
      <c r="V16" s="1412">
        <f>H27</f>
        <v>91</v>
      </c>
      <c r="W16" s="1412">
        <f>F27</f>
        <v>11771</v>
      </c>
      <c r="X16" s="1412">
        <f>E27</f>
        <v>3142</v>
      </c>
      <c r="Y16" s="1412">
        <f>D27</f>
        <v>242</v>
      </c>
      <c r="Z16" s="1412">
        <f>C27</f>
        <v>62</v>
      </c>
      <c r="AA16" s="1412">
        <f>B27</f>
        <v>151</v>
      </c>
    </row>
    <row r="17" spans="1:27" s="81" customFormat="1" ht="22.9" customHeight="1" x14ac:dyDescent="0.2">
      <c r="A17" s="1053" t="s">
        <v>60</v>
      </c>
      <c r="B17" s="489">
        <v>21</v>
      </c>
      <c r="C17" s="489">
        <v>12</v>
      </c>
      <c r="D17" s="489">
        <v>384</v>
      </c>
      <c r="E17" s="489" t="s">
        <v>16</v>
      </c>
      <c r="F17" s="489" t="s">
        <v>16</v>
      </c>
      <c r="G17" s="492">
        <f>SUM(B17:F17)</f>
        <v>417</v>
      </c>
      <c r="H17" s="489" t="s">
        <v>16</v>
      </c>
      <c r="I17" s="489" t="s">
        <v>16</v>
      </c>
      <c r="J17" s="1479">
        <f t="shared" ref="J17:J22" si="10">I17+H17</f>
        <v>0</v>
      </c>
      <c r="K17" s="489" t="s">
        <v>16</v>
      </c>
      <c r="L17" s="489">
        <v>8</v>
      </c>
      <c r="M17" s="492">
        <f>L17+K17</f>
        <v>8</v>
      </c>
      <c r="N17" s="485">
        <f>M17+J17+G17</f>
        <v>425</v>
      </c>
      <c r="O17" s="1054" t="s">
        <v>61</v>
      </c>
      <c r="Q17" s="1727" t="s">
        <v>1446</v>
      </c>
      <c r="R17" s="1360" t="s">
        <v>1435</v>
      </c>
      <c r="S17" s="1412">
        <f>L21</f>
        <v>22024</v>
      </c>
      <c r="T17" s="1412">
        <f>K21</f>
        <v>81</v>
      </c>
      <c r="U17" s="1412">
        <f>I21</f>
        <v>76</v>
      </c>
      <c r="V17" s="1412">
        <f>H21</f>
        <v>350</v>
      </c>
      <c r="W17" s="1412">
        <f>F21</f>
        <v>4800</v>
      </c>
      <c r="X17" s="1412">
        <f>E21</f>
        <v>0</v>
      </c>
      <c r="Y17" s="1412">
        <f>D21</f>
        <v>3074</v>
      </c>
      <c r="Z17" s="1412">
        <f>C21</f>
        <v>264</v>
      </c>
      <c r="AA17" s="1412">
        <f>B21</f>
        <v>304</v>
      </c>
    </row>
    <row r="18" spans="1:27" s="81" customFormat="1" ht="22.9" customHeight="1" x14ac:dyDescent="0.2">
      <c r="A18" s="229" t="s">
        <v>1262</v>
      </c>
      <c r="B18" s="193">
        <v>61</v>
      </c>
      <c r="C18" s="193">
        <v>82</v>
      </c>
      <c r="D18" s="193">
        <v>1639</v>
      </c>
      <c r="E18" s="193" t="s">
        <v>16</v>
      </c>
      <c r="F18" s="193">
        <v>172</v>
      </c>
      <c r="G18" s="487">
        <f t="shared" ref="G18:G22" si="11">SUM(B18:F18)</f>
        <v>1954</v>
      </c>
      <c r="H18" s="193">
        <v>19</v>
      </c>
      <c r="I18" s="193">
        <v>8</v>
      </c>
      <c r="J18" s="487">
        <f t="shared" si="10"/>
        <v>27</v>
      </c>
      <c r="K18" s="193">
        <v>3</v>
      </c>
      <c r="L18" s="193">
        <v>648</v>
      </c>
      <c r="M18" s="487">
        <f t="shared" ref="M18:M22" si="12">L18+K18</f>
        <v>651</v>
      </c>
      <c r="N18" s="222">
        <f t="shared" ref="N18:N22" si="13">M18+J18+G18</f>
        <v>2632</v>
      </c>
      <c r="O18" s="231" t="s">
        <v>1261</v>
      </c>
      <c r="Q18" s="1728"/>
      <c r="R18" s="1360" t="s">
        <v>1434</v>
      </c>
      <c r="S18" s="1411">
        <f>L28</f>
        <v>14169</v>
      </c>
      <c r="T18" s="1411">
        <f>K28</f>
        <v>8</v>
      </c>
      <c r="U18" s="1411">
        <f>I28</f>
        <v>63</v>
      </c>
      <c r="V18" s="1411">
        <f>H28</f>
        <v>489</v>
      </c>
      <c r="W18" s="1411">
        <f>F28</f>
        <v>12467</v>
      </c>
      <c r="X18" s="1411">
        <f>E28</f>
        <v>11053</v>
      </c>
      <c r="Y18" s="1411">
        <f>D28</f>
        <v>2271</v>
      </c>
      <c r="Z18" s="1411">
        <f>C28</f>
        <v>259</v>
      </c>
      <c r="AA18" s="1411">
        <f>B28</f>
        <v>210</v>
      </c>
    </row>
    <row r="19" spans="1:27" s="81" customFormat="1" ht="22.9" customHeight="1" x14ac:dyDescent="0.2">
      <c r="A19" s="1053" t="s">
        <v>73</v>
      </c>
      <c r="B19" s="489">
        <v>72</v>
      </c>
      <c r="C19" s="489">
        <v>44</v>
      </c>
      <c r="D19" s="489">
        <v>1187</v>
      </c>
      <c r="E19" s="489" t="s">
        <v>16</v>
      </c>
      <c r="F19" s="489">
        <v>1548</v>
      </c>
      <c r="G19" s="492">
        <f t="shared" si="11"/>
        <v>2851</v>
      </c>
      <c r="H19" s="489">
        <v>54</v>
      </c>
      <c r="I19" s="489">
        <v>41</v>
      </c>
      <c r="J19" s="492">
        <f t="shared" si="10"/>
        <v>95</v>
      </c>
      <c r="K19" s="489">
        <v>3</v>
      </c>
      <c r="L19" s="489">
        <v>2226</v>
      </c>
      <c r="M19" s="492">
        <f t="shared" si="12"/>
        <v>2229</v>
      </c>
      <c r="N19" s="485">
        <f t="shared" si="13"/>
        <v>5175</v>
      </c>
      <c r="O19" s="1054" t="s">
        <v>1257</v>
      </c>
      <c r="Q19" s="1718" t="s">
        <v>1447</v>
      </c>
      <c r="R19" s="1360" t="s">
        <v>1435</v>
      </c>
      <c r="S19" s="1411">
        <f>L22</f>
        <v>38112</v>
      </c>
      <c r="T19" s="1411">
        <f>K22</f>
        <v>19</v>
      </c>
      <c r="U19" s="1411">
        <f>I22</f>
        <v>105</v>
      </c>
      <c r="V19" s="1411">
        <f>H22</f>
        <v>131</v>
      </c>
      <c r="W19" s="1411">
        <f>F22</f>
        <v>1208</v>
      </c>
      <c r="X19" s="1411" t="str">
        <f>E22</f>
        <v>0</v>
      </c>
      <c r="Y19" s="1411">
        <f>D22</f>
        <v>3312</v>
      </c>
      <c r="Z19" s="1411">
        <f>C22</f>
        <v>17</v>
      </c>
      <c r="AA19" s="1411">
        <f>B22</f>
        <v>72</v>
      </c>
    </row>
    <row r="20" spans="1:27" s="81" customFormat="1" ht="22.9" customHeight="1" x14ac:dyDescent="0.2">
      <c r="A20" s="229" t="s">
        <v>1264</v>
      </c>
      <c r="B20" s="193">
        <v>87</v>
      </c>
      <c r="C20" s="193">
        <v>62</v>
      </c>
      <c r="D20" s="193">
        <v>1592</v>
      </c>
      <c r="E20" s="1477">
        <v>0</v>
      </c>
      <c r="F20" s="193">
        <v>12058</v>
      </c>
      <c r="G20" s="487">
        <f t="shared" si="11"/>
        <v>13799</v>
      </c>
      <c r="H20" s="193">
        <v>140</v>
      </c>
      <c r="I20" s="193">
        <v>50</v>
      </c>
      <c r="J20" s="487">
        <f t="shared" si="10"/>
        <v>190</v>
      </c>
      <c r="K20" s="193">
        <v>12</v>
      </c>
      <c r="L20" s="193">
        <v>4130</v>
      </c>
      <c r="M20" s="487">
        <f t="shared" si="12"/>
        <v>4142</v>
      </c>
      <c r="N20" s="222">
        <f t="shared" si="13"/>
        <v>18131</v>
      </c>
      <c r="O20" s="231" t="s">
        <v>1263</v>
      </c>
      <c r="Q20" s="1719"/>
      <c r="R20" s="1360" t="s">
        <v>1434</v>
      </c>
      <c r="S20" s="1411">
        <f>L29</f>
        <v>30547</v>
      </c>
      <c r="T20" s="1411">
        <f>K29</f>
        <v>20</v>
      </c>
      <c r="U20" s="1411">
        <f>I29</f>
        <v>115</v>
      </c>
      <c r="V20" s="1411">
        <f>H29</f>
        <v>344</v>
      </c>
      <c r="W20" s="1411">
        <f>F29</f>
        <v>3023</v>
      </c>
      <c r="X20" s="1411">
        <f>E29</f>
        <v>2741</v>
      </c>
      <c r="Y20" s="1411">
        <f>D29</f>
        <v>3476</v>
      </c>
      <c r="Z20" s="1411">
        <f>C29</f>
        <v>37</v>
      </c>
      <c r="AA20" s="1411">
        <f>B29</f>
        <v>112</v>
      </c>
    </row>
    <row r="21" spans="1:27" s="81" customFormat="1" ht="22.9" customHeight="1" x14ac:dyDescent="0.2">
      <c r="A21" s="1053" t="s">
        <v>1266</v>
      </c>
      <c r="B21" s="489">
        <v>304</v>
      </c>
      <c r="C21" s="489">
        <v>264</v>
      </c>
      <c r="D21" s="489">
        <v>3074</v>
      </c>
      <c r="E21" s="1480">
        <v>0</v>
      </c>
      <c r="F21" s="489">
        <v>4800</v>
      </c>
      <c r="G21" s="492">
        <f t="shared" si="11"/>
        <v>8442</v>
      </c>
      <c r="H21" s="489">
        <v>350</v>
      </c>
      <c r="I21" s="489">
        <v>76</v>
      </c>
      <c r="J21" s="492">
        <f t="shared" si="10"/>
        <v>426</v>
      </c>
      <c r="K21" s="489">
        <v>81</v>
      </c>
      <c r="L21" s="489">
        <v>22024</v>
      </c>
      <c r="M21" s="492">
        <f t="shared" si="12"/>
        <v>22105</v>
      </c>
      <c r="N21" s="485">
        <f t="shared" si="13"/>
        <v>30973</v>
      </c>
      <c r="O21" s="1054" t="s">
        <v>1265</v>
      </c>
    </row>
    <row r="22" spans="1:27" s="81" customFormat="1" ht="22.9" customHeight="1" x14ac:dyDescent="0.2">
      <c r="A22" s="229" t="s">
        <v>63</v>
      </c>
      <c r="B22" s="193">
        <v>72</v>
      </c>
      <c r="C22" s="193">
        <v>17</v>
      </c>
      <c r="D22" s="193">
        <v>3312</v>
      </c>
      <c r="E22" s="193" t="s">
        <v>16</v>
      </c>
      <c r="F22" s="193">
        <v>1208</v>
      </c>
      <c r="G22" s="487">
        <f t="shared" si="11"/>
        <v>4609</v>
      </c>
      <c r="H22" s="193">
        <v>131</v>
      </c>
      <c r="I22" s="193">
        <v>105</v>
      </c>
      <c r="J22" s="487">
        <f t="shared" si="10"/>
        <v>236</v>
      </c>
      <c r="K22" s="193">
        <v>19</v>
      </c>
      <c r="L22" s="193">
        <v>38112</v>
      </c>
      <c r="M22" s="487">
        <f t="shared" si="12"/>
        <v>38131</v>
      </c>
      <c r="N22" s="222">
        <f t="shared" si="13"/>
        <v>42976</v>
      </c>
      <c r="O22" s="231" t="s">
        <v>64</v>
      </c>
    </row>
    <row r="23" spans="1:27" s="83" customFormat="1" ht="22.9" customHeight="1" x14ac:dyDescent="0.2">
      <c r="A23" s="167" t="s">
        <v>1471</v>
      </c>
      <c r="B23" s="104">
        <f>SUM(B24:B29)</f>
        <v>998</v>
      </c>
      <c r="C23" s="104">
        <f t="shared" ref="C23:E23" si="14">SUM(C24:C29)</f>
        <v>810</v>
      </c>
      <c r="D23" s="104">
        <f t="shared" si="14"/>
        <v>6915</v>
      </c>
      <c r="E23" s="104">
        <f t="shared" si="14"/>
        <v>23641</v>
      </c>
      <c r="F23" s="104">
        <f>SUM(F24:F29)</f>
        <v>28413</v>
      </c>
      <c r="G23" s="104">
        <f>SUM(B23:F23)</f>
        <v>60777</v>
      </c>
      <c r="H23" s="104">
        <f>SUM(H24:H29)</f>
        <v>990</v>
      </c>
      <c r="I23" s="104">
        <f>SUM(I24:I29)</f>
        <v>183</v>
      </c>
      <c r="J23" s="104">
        <f>SUM(H23:I23)</f>
        <v>1173</v>
      </c>
      <c r="K23" s="104">
        <f>SUM(K24:K29)</f>
        <v>29</v>
      </c>
      <c r="L23" s="104">
        <f>SUM(L24:L29)</f>
        <v>46195</v>
      </c>
      <c r="M23" s="104">
        <f>L23+K23</f>
        <v>46224</v>
      </c>
      <c r="N23" s="104">
        <f>M23+J23+G23</f>
        <v>108174</v>
      </c>
      <c r="O23" s="168" t="s">
        <v>1201</v>
      </c>
    </row>
    <row r="24" spans="1:27" s="81" customFormat="1" ht="22.9" customHeight="1" x14ac:dyDescent="0.2">
      <c r="A24" s="1053" t="s">
        <v>60</v>
      </c>
      <c r="B24" s="489">
        <v>177</v>
      </c>
      <c r="C24" s="489">
        <v>170</v>
      </c>
      <c r="D24" s="489">
        <v>135</v>
      </c>
      <c r="E24" s="489">
        <v>1080</v>
      </c>
      <c r="F24" s="489" t="s">
        <v>16</v>
      </c>
      <c r="G24" s="492">
        <f t="shared" ref="G24:G29" si="15">SUM(B24:F24)</f>
        <v>1562</v>
      </c>
      <c r="H24" s="489" t="s">
        <v>16</v>
      </c>
      <c r="I24" s="489" t="s">
        <v>16</v>
      </c>
      <c r="J24" s="1479">
        <f t="shared" ref="J24:J29" si="16">I24+H24</f>
        <v>0</v>
      </c>
      <c r="K24" s="489" t="s">
        <v>16</v>
      </c>
      <c r="L24" s="489">
        <v>4</v>
      </c>
      <c r="M24" s="492">
        <f>L24+K24</f>
        <v>4</v>
      </c>
      <c r="N24" s="485">
        <f>M24+J24+G24</f>
        <v>1566</v>
      </c>
      <c r="O24" s="1054" t="s">
        <v>61</v>
      </c>
    </row>
    <row r="25" spans="1:27" s="81" customFormat="1" ht="22.9" customHeight="1" x14ac:dyDescent="0.2">
      <c r="A25" s="229" t="s">
        <v>1262</v>
      </c>
      <c r="B25" s="193">
        <v>248</v>
      </c>
      <c r="C25" s="193">
        <v>216</v>
      </c>
      <c r="D25" s="193">
        <v>519</v>
      </c>
      <c r="E25" s="193">
        <v>3028</v>
      </c>
      <c r="F25" s="193">
        <v>139</v>
      </c>
      <c r="G25" s="487">
        <f t="shared" si="15"/>
        <v>4150</v>
      </c>
      <c r="H25" s="193">
        <v>20</v>
      </c>
      <c r="I25" s="193" t="s">
        <v>16</v>
      </c>
      <c r="J25" s="487">
        <f>I25+H25</f>
        <v>20</v>
      </c>
      <c r="K25" s="193">
        <v>1</v>
      </c>
      <c r="L25" s="193">
        <v>216</v>
      </c>
      <c r="M25" s="487">
        <f t="shared" ref="M25:M29" si="17">L25+K25</f>
        <v>217</v>
      </c>
      <c r="N25" s="222">
        <f t="shared" ref="N25:N29" si="18">M25+J25+G25</f>
        <v>4387</v>
      </c>
      <c r="O25" s="231" t="s">
        <v>1261</v>
      </c>
    </row>
    <row r="26" spans="1:27" s="81" customFormat="1" ht="22.9" customHeight="1" x14ac:dyDescent="0.2">
      <c r="A26" s="1053" t="s">
        <v>73</v>
      </c>
      <c r="B26" s="489">
        <v>100</v>
      </c>
      <c r="C26" s="489">
        <v>66</v>
      </c>
      <c r="D26" s="489">
        <v>272</v>
      </c>
      <c r="E26" s="489">
        <v>2597</v>
      </c>
      <c r="F26" s="489">
        <v>1013</v>
      </c>
      <c r="G26" s="492">
        <f>SUM(B26:F26)</f>
        <v>4048</v>
      </c>
      <c r="H26" s="489">
        <v>46</v>
      </c>
      <c r="I26" s="489">
        <v>2</v>
      </c>
      <c r="J26" s="492">
        <f t="shared" si="16"/>
        <v>48</v>
      </c>
      <c r="K26" s="489" t="s">
        <v>16</v>
      </c>
      <c r="L26" s="489">
        <v>405</v>
      </c>
      <c r="M26" s="492">
        <f t="shared" si="17"/>
        <v>405</v>
      </c>
      <c r="N26" s="485">
        <f t="shared" si="18"/>
        <v>4501</v>
      </c>
      <c r="O26" s="1054" t="s">
        <v>1257</v>
      </c>
    </row>
    <row r="27" spans="1:27" s="81" customFormat="1" ht="22.9" customHeight="1" x14ac:dyDescent="0.2">
      <c r="A27" s="229" t="s">
        <v>1264</v>
      </c>
      <c r="B27" s="193">
        <v>151</v>
      </c>
      <c r="C27" s="193">
        <v>62</v>
      </c>
      <c r="D27" s="193">
        <v>242</v>
      </c>
      <c r="E27" s="193">
        <v>3142</v>
      </c>
      <c r="F27" s="193">
        <v>11771</v>
      </c>
      <c r="G27" s="487">
        <f t="shared" si="15"/>
        <v>15368</v>
      </c>
      <c r="H27" s="193">
        <v>91</v>
      </c>
      <c r="I27" s="193">
        <v>3</v>
      </c>
      <c r="J27" s="487">
        <f t="shared" si="16"/>
        <v>94</v>
      </c>
      <c r="K27" s="193" t="s">
        <v>16</v>
      </c>
      <c r="L27" s="193">
        <v>854</v>
      </c>
      <c r="M27" s="487">
        <f t="shared" si="17"/>
        <v>854</v>
      </c>
      <c r="N27" s="222">
        <f t="shared" si="18"/>
        <v>16316</v>
      </c>
      <c r="O27" s="231" t="s">
        <v>1263</v>
      </c>
    </row>
    <row r="28" spans="1:27" s="81" customFormat="1" ht="22.9" customHeight="1" x14ac:dyDescent="0.2">
      <c r="A28" s="1053" t="s">
        <v>1266</v>
      </c>
      <c r="B28" s="489">
        <v>210</v>
      </c>
      <c r="C28" s="489">
        <v>259</v>
      </c>
      <c r="D28" s="489">
        <v>2271</v>
      </c>
      <c r="E28" s="489">
        <v>11053</v>
      </c>
      <c r="F28" s="489">
        <v>12467</v>
      </c>
      <c r="G28" s="492">
        <f t="shared" si="15"/>
        <v>26260</v>
      </c>
      <c r="H28" s="489">
        <v>489</v>
      </c>
      <c r="I28" s="489">
        <v>63</v>
      </c>
      <c r="J28" s="492">
        <f>I28+H28</f>
        <v>552</v>
      </c>
      <c r="K28" s="489">
        <v>8</v>
      </c>
      <c r="L28" s="489">
        <v>14169</v>
      </c>
      <c r="M28" s="492">
        <f t="shared" si="17"/>
        <v>14177</v>
      </c>
      <c r="N28" s="485">
        <f t="shared" si="18"/>
        <v>40989</v>
      </c>
      <c r="O28" s="1054" t="s">
        <v>1265</v>
      </c>
    </row>
    <row r="29" spans="1:27" s="81" customFormat="1" ht="22.9" customHeight="1" x14ac:dyDescent="0.2">
      <c r="A29" s="686" t="s">
        <v>63</v>
      </c>
      <c r="B29" s="196">
        <v>112</v>
      </c>
      <c r="C29" s="196">
        <v>37</v>
      </c>
      <c r="D29" s="196">
        <v>3476</v>
      </c>
      <c r="E29" s="196">
        <v>2741</v>
      </c>
      <c r="F29" s="196">
        <v>3023</v>
      </c>
      <c r="G29" s="495">
        <f t="shared" si="15"/>
        <v>9389</v>
      </c>
      <c r="H29" s="196">
        <v>344</v>
      </c>
      <c r="I29" s="196">
        <v>115</v>
      </c>
      <c r="J29" s="495">
        <f t="shared" si="16"/>
        <v>459</v>
      </c>
      <c r="K29" s="196">
        <v>20</v>
      </c>
      <c r="L29" s="196">
        <v>30547</v>
      </c>
      <c r="M29" s="495">
        <f t="shared" si="17"/>
        <v>30567</v>
      </c>
      <c r="N29" s="488">
        <f t="shared" si="18"/>
        <v>40415</v>
      </c>
      <c r="O29" s="687" t="s">
        <v>64</v>
      </c>
    </row>
  </sheetData>
  <mergeCells count="36">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 ref="H7:J7"/>
    <mergeCell ref="K7:K8"/>
    <mergeCell ref="AA5:AA7"/>
    <mergeCell ref="Z5:Z7"/>
    <mergeCell ref="Y5:Y7"/>
    <mergeCell ref="X5:X7"/>
    <mergeCell ref="L7:L8"/>
    <mergeCell ref="M7:M8"/>
    <mergeCell ref="Q19:Q20"/>
    <mergeCell ref="W5:W7"/>
    <mergeCell ref="V5:V7"/>
    <mergeCell ref="U5:U7"/>
    <mergeCell ref="T5:T7"/>
    <mergeCell ref="S5:S7"/>
    <mergeCell ref="Q5:R7"/>
    <mergeCell ref="Q9:Q10"/>
    <mergeCell ref="Q11:Q12"/>
    <mergeCell ref="Q13:Q14"/>
    <mergeCell ref="Q15:Q16"/>
    <mergeCell ref="Q17:Q18"/>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3920D-B401-4814-BA92-1EAE85863A55}">
  <sheetPr>
    <tabColor theme="5" tint="-0.499984740745262"/>
    <pageSetUpPr fitToPage="1"/>
  </sheetPr>
  <dimension ref="A1:Y29"/>
  <sheetViews>
    <sheetView view="pageBreakPreview" topLeftCell="H3" zoomScale="90" zoomScaleNormal="100" zoomScaleSheetLayoutView="90" workbookViewId="0">
      <selection activeCell="S22" sqref="S22"/>
    </sheetView>
  </sheetViews>
  <sheetFormatPr defaultColWidth="9.125" defaultRowHeight="12.75" x14ac:dyDescent="0.2"/>
  <cols>
    <col min="1" max="1" width="23.75" style="6" customWidth="1"/>
    <col min="2" max="10" width="10" style="6" customWidth="1"/>
    <col min="11" max="13" width="11.375" style="6" customWidth="1"/>
    <col min="14" max="14" width="22.75" style="6" customWidth="1"/>
    <col min="15" max="15" width="9.125" style="6"/>
    <col min="16" max="16" width="33.5" style="6" customWidth="1"/>
    <col min="17" max="16384" width="9.125" style="6"/>
  </cols>
  <sheetData>
    <row r="1" spans="1:25" s="1" customFormat="1" ht="21" customHeight="1" x14ac:dyDescent="0.25">
      <c r="A1" s="1706" t="s">
        <v>1161</v>
      </c>
      <c r="B1" s="1706"/>
      <c r="C1" s="1706"/>
      <c r="D1" s="1706"/>
      <c r="E1" s="1706"/>
      <c r="F1" s="1706"/>
      <c r="G1" s="1706"/>
      <c r="H1" s="1706"/>
      <c r="I1" s="1706"/>
      <c r="J1" s="1706"/>
      <c r="K1" s="1706"/>
      <c r="L1" s="1706"/>
      <c r="M1" s="1706"/>
      <c r="N1" s="1706"/>
    </row>
    <row r="2" spans="1:25" s="1" customFormat="1" ht="21" customHeight="1" x14ac:dyDescent="0.2">
      <c r="A2" s="1707" t="s">
        <v>929</v>
      </c>
      <c r="B2" s="1707"/>
      <c r="C2" s="1707"/>
      <c r="D2" s="1707"/>
      <c r="E2" s="1707"/>
      <c r="F2" s="1707"/>
      <c r="G2" s="1707"/>
      <c r="H2" s="1707"/>
      <c r="I2" s="1707"/>
      <c r="J2" s="1707"/>
      <c r="K2" s="1707"/>
      <c r="L2" s="1707"/>
      <c r="M2" s="1707"/>
      <c r="N2" s="1707"/>
      <c r="Q2" s="1" t="s">
        <v>68</v>
      </c>
    </row>
    <row r="3" spans="1:25" s="1" customFormat="1" ht="21" customHeight="1" x14ac:dyDescent="0.2">
      <c r="A3" s="1708" t="s">
        <v>1622</v>
      </c>
      <c r="B3" s="1708"/>
      <c r="C3" s="1708"/>
      <c r="D3" s="1708"/>
      <c r="E3" s="1708"/>
      <c r="F3" s="1708"/>
      <c r="G3" s="1708"/>
      <c r="H3" s="1708"/>
      <c r="I3" s="1708"/>
      <c r="J3" s="1708"/>
      <c r="K3" s="1708"/>
      <c r="L3" s="1708"/>
      <c r="M3" s="1708"/>
      <c r="N3" s="1708"/>
    </row>
    <row r="4" spans="1:25" s="15" customFormat="1" x14ac:dyDescent="0.2">
      <c r="A4" s="388" t="s">
        <v>38</v>
      </c>
      <c r="B4" s="1709"/>
      <c r="C4" s="1709"/>
      <c r="D4" s="1709"/>
      <c r="E4" s="1709"/>
      <c r="F4" s="1709"/>
      <c r="G4" s="1709"/>
      <c r="H4" s="1709"/>
      <c r="I4" s="1709"/>
      <c r="J4" s="1709"/>
      <c r="K4" s="1709"/>
      <c r="L4" s="1709"/>
      <c r="M4" s="1709"/>
      <c r="N4" s="389" t="s">
        <v>1851</v>
      </c>
    </row>
    <row r="5" spans="1:25" s="15" customFormat="1" ht="22.9" customHeight="1" x14ac:dyDescent="0.2">
      <c r="A5" s="1551" t="s">
        <v>1174</v>
      </c>
      <c r="B5" s="1635" t="s">
        <v>1793</v>
      </c>
      <c r="C5" s="1635"/>
      <c r="D5" s="1635"/>
      <c r="E5" s="1635"/>
      <c r="F5" s="1635"/>
      <c r="G5" s="1635"/>
      <c r="H5" s="1635"/>
      <c r="I5" s="1635"/>
      <c r="J5" s="1635"/>
      <c r="K5" s="1635"/>
      <c r="L5" s="1635"/>
      <c r="M5" s="1635"/>
      <c r="N5" s="1562" t="s">
        <v>1175</v>
      </c>
      <c r="P5" s="1729"/>
      <c r="Q5" s="1729"/>
      <c r="R5" s="1720" t="s">
        <v>43</v>
      </c>
      <c r="S5" s="1720" t="s">
        <v>47</v>
      </c>
      <c r="T5" s="1720" t="s">
        <v>1454</v>
      </c>
      <c r="U5" s="1720" t="s">
        <v>1455</v>
      </c>
      <c r="V5" s="1720" t="s">
        <v>1456</v>
      </c>
      <c r="W5" s="1720" t="s">
        <v>18</v>
      </c>
      <c r="X5" s="1720" t="s">
        <v>20</v>
      </c>
      <c r="Y5" s="1720" t="s">
        <v>22</v>
      </c>
    </row>
    <row r="6" spans="1:25" s="39" customFormat="1" ht="22.9" customHeight="1" x14ac:dyDescent="0.2">
      <c r="A6" s="1612"/>
      <c r="B6" s="1630" t="s">
        <v>1139</v>
      </c>
      <c r="C6" s="1630"/>
      <c r="D6" s="1630"/>
      <c r="E6" s="1630"/>
      <c r="F6" s="1630"/>
      <c r="G6" s="1714" t="s">
        <v>1138</v>
      </c>
      <c r="H6" s="1714"/>
      <c r="I6" s="1714"/>
      <c r="J6" s="1714"/>
      <c r="K6" s="1714"/>
      <c r="L6" s="1714"/>
      <c r="M6" s="1715" t="s">
        <v>1767</v>
      </c>
      <c r="N6" s="1610"/>
      <c r="P6" s="1729"/>
      <c r="Q6" s="1729"/>
      <c r="R6" s="1720"/>
      <c r="S6" s="1720"/>
      <c r="T6" s="1720"/>
      <c r="U6" s="1720"/>
      <c r="V6" s="1720"/>
      <c r="W6" s="1720"/>
      <c r="X6" s="1720"/>
      <c r="Y6" s="1720"/>
    </row>
    <row r="7" spans="1:25" s="2" customFormat="1" ht="22.9" customHeight="1" x14ac:dyDescent="0.2">
      <c r="A7" s="1612"/>
      <c r="B7" s="1607" t="s">
        <v>1812</v>
      </c>
      <c r="C7" s="1607" t="s">
        <v>1184</v>
      </c>
      <c r="D7" s="1607" t="s">
        <v>1185</v>
      </c>
      <c r="E7" s="1607" t="s">
        <v>1186</v>
      </c>
      <c r="F7" s="1712" t="s">
        <v>1813</v>
      </c>
      <c r="G7" s="1608" t="s">
        <v>1792</v>
      </c>
      <c r="H7" s="1608"/>
      <c r="I7" s="1608"/>
      <c r="J7" s="1607" t="s">
        <v>999</v>
      </c>
      <c r="K7" s="1607" t="s">
        <v>998</v>
      </c>
      <c r="L7" s="1712" t="s">
        <v>1813</v>
      </c>
      <c r="M7" s="1716"/>
      <c r="N7" s="1610"/>
      <c r="P7" s="1729"/>
      <c r="Q7" s="1729"/>
      <c r="R7" s="1720"/>
      <c r="S7" s="1720"/>
      <c r="T7" s="1720"/>
      <c r="U7" s="1720"/>
      <c r="V7" s="1720"/>
      <c r="W7" s="1720"/>
      <c r="X7" s="1720"/>
      <c r="Y7" s="1720"/>
    </row>
    <row r="8" spans="1:25" s="2" customFormat="1" ht="75" customHeight="1" x14ac:dyDescent="0.2">
      <c r="A8" s="1552"/>
      <c r="B8" s="1608"/>
      <c r="C8" s="1608"/>
      <c r="D8" s="1608"/>
      <c r="E8" s="1608"/>
      <c r="F8" s="1713"/>
      <c r="G8" s="1339" t="s">
        <v>58</v>
      </c>
      <c r="H8" s="1339" t="s">
        <v>59</v>
      </c>
      <c r="I8" s="494" t="s">
        <v>1813</v>
      </c>
      <c r="J8" s="1608"/>
      <c r="K8" s="1608"/>
      <c r="L8" s="1713"/>
      <c r="M8" s="1717"/>
      <c r="N8" s="1563"/>
      <c r="P8" s="1404"/>
      <c r="Q8" s="1404"/>
      <c r="R8" s="1405" t="s">
        <v>42</v>
      </c>
      <c r="S8" s="1406" t="s">
        <v>46</v>
      </c>
      <c r="T8" s="1406" t="s">
        <v>1958</v>
      </c>
      <c r="U8" s="1405" t="s">
        <v>1959</v>
      </c>
      <c r="V8" s="1405" t="s">
        <v>15</v>
      </c>
      <c r="W8" s="1405" t="s">
        <v>17</v>
      </c>
      <c r="X8" s="1408" t="s">
        <v>19</v>
      </c>
      <c r="Y8" s="1407" t="s">
        <v>50</v>
      </c>
    </row>
    <row r="9" spans="1:25" s="83" customFormat="1" ht="22.9" customHeight="1" x14ac:dyDescent="0.2">
      <c r="A9" s="100" t="s">
        <v>1220</v>
      </c>
      <c r="B9" s="102">
        <f>SUM(B10:B15)</f>
        <v>16652</v>
      </c>
      <c r="C9" s="102">
        <f t="shared" ref="C9:D9" si="0">SUM(C10:C15)</f>
        <v>2288</v>
      </c>
      <c r="D9" s="102">
        <f t="shared" si="0"/>
        <v>141081</v>
      </c>
      <c r="E9" s="102">
        <f>SUM(E10:E15)</f>
        <v>91138</v>
      </c>
      <c r="F9" s="102">
        <f t="shared" ref="F9:F29" si="1">SUM(B9:E9)</f>
        <v>251159</v>
      </c>
      <c r="G9" s="102">
        <f>SUM(G10:G15)</f>
        <v>860</v>
      </c>
      <c r="H9" s="102">
        <f>SUM(H10:H15)</f>
        <v>1777</v>
      </c>
      <c r="I9" s="102">
        <f>SUM(G9:H9)</f>
        <v>2637</v>
      </c>
      <c r="J9" s="102">
        <f>SUM(J10:J15)</f>
        <v>1159</v>
      </c>
      <c r="K9" s="102">
        <f>SUM(K10:K15)</f>
        <v>1933363</v>
      </c>
      <c r="L9" s="102">
        <f>K9+J9</f>
        <v>1934522</v>
      </c>
      <c r="M9" s="102">
        <f>L9+I9+F9</f>
        <v>2188318</v>
      </c>
      <c r="N9" s="101" t="s">
        <v>80</v>
      </c>
      <c r="P9" s="1727" t="s">
        <v>1442</v>
      </c>
      <c r="Q9" s="1360" t="s">
        <v>1435</v>
      </c>
      <c r="R9" s="1410">
        <f>K17</f>
        <v>17030</v>
      </c>
      <c r="S9" s="1410" t="str">
        <f>J17</f>
        <v>0</v>
      </c>
      <c r="T9" s="1410" t="str">
        <f>H17</f>
        <v>0</v>
      </c>
      <c r="U9" s="1410" t="str">
        <f>G17</f>
        <v>0</v>
      </c>
      <c r="V9" s="1410">
        <f>E17</f>
        <v>3</v>
      </c>
      <c r="W9" s="1410" t="str">
        <f>D17</f>
        <v>0</v>
      </c>
      <c r="X9" s="1410">
        <f>C17</f>
        <v>18</v>
      </c>
      <c r="Y9" s="1410">
        <f>B17</f>
        <v>39</v>
      </c>
    </row>
    <row r="10" spans="1:25" s="81" customFormat="1" ht="22.9" customHeight="1" x14ac:dyDescent="0.2">
      <c r="A10" s="1051" t="s">
        <v>60</v>
      </c>
      <c r="B10" s="465">
        <f t="shared" ref="B10:E11" si="2">B17+B24</f>
        <v>93</v>
      </c>
      <c r="C10" s="465">
        <f t="shared" si="2"/>
        <v>43</v>
      </c>
      <c r="D10" s="465">
        <f t="shared" si="2"/>
        <v>236</v>
      </c>
      <c r="E10" s="465">
        <f t="shared" si="2"/>
        <v>4</v>
      </c>
      <c r="F10" s="492">
        <f t="shared" si="1"/>
        <v>376</v>
      </c>
      <c r="G10" s="1475">
        <f t="shared" ref="G10:H15" si="3">G17+G24</f>
        <v>0</v>
      </c>
      <c r="H10" s="1475">
        <f t="shared" si="3"/>
        <v>0</v>
      </c>
      <c r="I10" s="1479">
        <f>H10+G10</f>
        <v>0</v>
      </c>
      <c r="J10" s="1475">
        <f>J17+J24</f>
        <v>0</v>
      </c>
      <c r="K10" s="465">
        <f>K17+K24</f>
        <v>17030</v>
      </c>
      <c r="L10" s="492">
        <f>K10+J10</f>
        <v>17030</v>
      </c>
      <c r="M10" s="485">
        <f>L10+I10+F10</f>
        <v>17406</v>
      </c>
      <c r="N10" s="1052" t="s">
        <v>61</v>
      </c>
      <c r="P10" s="1728"/>
      <c r="Q10" s="1360" t="s">
        <v>1434</v>
      </c>
      <c r="R10" s="1410" t="str">
        <f>K24</f>
        <v>0</v>
      </c>
      <c r="S10" s="1410" t="str">
        <f>J24</f>
        <v>0</v>
      </c>
      <c r="T10" s="1410" t="str">
        <f>H24</f>
        <v>0</v>
      </c>
      <c r="U10" s="1410" t="str">
        <f>G24</f>
        <v>0</v>
      </c>
      <c r="V10" s="1410">
        <f>E24</f>
        <v>1</v>
      </c>
      <c r="W10" s="1410">
        <f>D24</f>
        <v>236</v>
      </c>
      <c r="X10" s="1410">
        <f>C24</f>
        <v>25</v>
      </c>
      <c r="Y10" s="1410">
        <f>B24</f>
        <v>54</v>
      </c>
    </row>
    <row r="11" spans="1:25" s="81" customFormat="1" ht="22.9" customHeight="1" x14ac:dyDescent="0.2">
      <c r="A11" s="1045" t="s">
        <v>1262</v>
      </c>
      <c r="B11" s="464">
        <f>B18+B25</f>
        <v>1068</v>
      </c>
      <c r="C11" s="464">
        <f t="shared" si="2"/>
        <v>215</v>
      </c>
      <c r="D11" s="464">
        <f t="shared" si="2"/>
        <v>527</v>
      </c>
      <c r="E11" s="464">
        <f t="shared" si="2"/>
        <v>367</v>
      </c>
      <c r="F11" s="487">
        <f t="shared" si="1"/>
        <v>2177</v>
      </c>
      <c r="G11" s="464">
        <f t="shared" si="3"/>
        <v>17</v>
      </c>
      <c r="H11" s="464">
        <f t="shared" si="3"/>
        <v>2</v>
      </c>
      <c r="I11" s="487">
        <f t="shared" ref="I11:I15" si="4">H11+G11</f>
        <v>19</v>
      </c>
      <c r="J11" s="464">
        <f t="shared" ref="J11:K15" si="5">J18+J25</f>
        <v>67</v>
      </c>
      <c r="K11" s="464">
        <f t="shared" si="5"/>
        <v>176430</v>
      </c>
      <c r="L11" s="487">
        <f t="shared" ref="L11:L15" si="6">K11+J11</f>
        <v>176497</v>
      </c>
      <c r="M11" s="222">
        <f t="shared" ref="M11:M15" si="7">L11+I11+F11</f>
        <v>178693</v>
      </c>
      <c r="N11" s="1047" t="s">
        <v>1261</v>
      </c>
      <c r="P11" s="1718" t="s">
        <v>1443</v>
      </c>
      <c r="Q11" s="1360" t="s">
        <v>1435</v>
      </c>
      <c r="R11" s="1410">
        <f>K18</f>
        <v>172263</v>
      </c>
      <c r="S11" s="1410">
        <f>J18</f>
        <v>67</v>
      </c>
      <c r="T11" s="1410">
        <f>H18</f>
        <v>2</v>
      </c>
      <c r="U11" s="1410">
        <f>G18</f>
        <v>17</v>
      </c>
      <c r="V11" s="1410">
        <f>E18</f>
        <v>367</v>
      </c>
      <c r="W11" s="1410" t="str">
        <f>D18</f>
        <v>0</v>
      </c>
      <c r="X11" s="1410">
        <f>C18</f>
        <v>213</v>
      </c>
      <c r="Y11" s="1410">
        <f>B18</f>
        <v>1066</v>
      </c>
    </row>
    <row r="12" spans="1:25" s="81" customFormat="1" ht="22.9" customHeight="1" x14ac:dyDescent="0.2">
      <c r="A12" s="1051" t="s">
        <v>73</v>
      </c>
      <c r="B12" s="465">
        <f t="shared" ref="B12:E15" si="8">B19+B26</f>
        <v>1050</v>
      </c>
      <c r="C12" s="465">
        <f t="shared" si="8"/>
        <v>198</v>
      </c>
      <c r="D12" s="465">
        <f t="shared" si="8"/>
        <v>9111</v>
      </c>
      <c r="E12" s="465">
        <f t="shared" si="8"/>
        <v>4826</v>
      </c>
      <c r="F12" s="492">
        <f t="shared" si="1"/>
        <v>15185</v>
      </c>
      <c r="G12" s="465">
        <f t="shared" si="3"/>
        <v>45</v>
      </c>
      <c r="H12" s="465">
        <f t="shared" si="3"/>
        <v>28</v>
      </c>
      <c r="I12" s="492">
        <f t="shared" si="4"/>
        <v>73</v>
      </c>
      <c r="J12" s="465">
        <f>J19+J26</f>
        <v>83</v>
      </c>
      <c r="K12" s="465">
        <f t="shared" si="5"/>
        <v>312417</v>
      </c>
      <c r="L12" s="492">
        <f t="shared" si="6"/>
        <v>312500</v>
      </c>
      <c r="M12" s="485">
        <f t="shared" si="7"/>
        <v>327758</v>
      </c>
      <c r="N12" s="1052" t="s">
        <v>1257</v>
      </c>
      <c r="P12" s="1719"/>
      <c r="Q12" s="1360" t="s">
        <v>1434</v>
      </c>
      <c r="R12" s="1411">
        <f>K25</f>
        <v>4167</v>
      </c>
      <c r="S12" s="1411" t="str">
        <f>J25</f>
        <v>0</v>
      </c>
      <c r="T12" s="1411" t="str">
        <f>H25</f>
        <v>0</v>
      </c>
      <c r="U12" s="1411" t="str">
        <f>G25</f>
        <v>0</v>
      </c>
      <c r="V12" s="1411" t="str">
        <f>E25</f>
        <v>0</v>
      </c>
      <c r="W12" s="1411">
        <f>D25</f>
        <v>527</v>
      </c>
      <c r="X12" s="1411">
        <f>C25</f>
        <v>2</v>
      </c>
      <c r="Y12" s="1411">
        <f>B25</f>
        <v>2</v>
      </c>
    </row>
    <row r="13" spans="1:25" s="81" customFormat="1" ht="22.9" customHeight="1" x14ac:dyDescent="0.2">
      <c r="A13" s="1045" t="s">
        <v>1264</v>
      </c>
      <c r="B13" s="464">
        <f t="shared" si="8"/>
        <v>1995</v>
      </c>
      <c r="C13" s="464">
        <f t="shared" si="8"/>
        <v>506</v>
      </c>
      <c r="D13" s="464">
        <f>D20+D27</f>
        <v>16991</v>
      </c>
      <c r="E13" s="464">
        <f t="shared" si="8"/>
        <v>42452</v>
      </c>
      <c r="F13" s="487">
        <f t="shared" si="1"/>
        <v>61944</v>
      </c>
      <c r="G13" s="464">
        <f t="shared" si="3"/>
        <v>77</v>
      </c>
      <c r="H13" s="464">
        <f>H20+H27</f>
        <v>52</v>
      </c>
      <c r="I13" s="487">
        <f t="shared" si="4"/>
        <v>129</v>
      </c>
      <c r="J13" s="464">
        <f t="shared" si="5"/>
        <v>116</v>
      </c>
      <c r="K13" s="464">
        <f t="shared" si="5"/>
        <v>407813</v>
      </c>
      <c r="L13" s="487">
        <f t="shared" si="6"/>
        <v>407929</v>
      </c>
      <c r="M13" s="222">
        <f t="shared" si="7"/>
        <v>470002</v>
      </c>
      <c r="N13" s="1047" t="s">
        <v>1263</v>
      </c>
      <c r="P13" s="1727" t="s">
        <v>1444</v>
      </c>
      <c r="Q13" s="1360" t="s">
        <v>1435</v>
      </c>
      <c r="R13" s="1411">
        <f>K19</f>
        <v>270377</v>
      </c>
      <c r="S13" s="1411">
        <f>J19</f>
        <v>40</v>
      </c>
      <c r="T13" s="1411">
        <f>H19</f>
        <v>23</v>
      </c>
      <c r="U13" s="1411">
        <f>G19</f>
        <v>34</v>
      </c>
      <c r="V13" s="1411">
        <f>E19</f>
        <v>2732</v>
      </c>
      <c r="W13" s="1411" t="str">
        <f>D19</f>
        <v>0</v>
      </c>
      <c r="X13" s="1411">
        <f>C19</f>
        <v>134</v>
      </c>
      <c r="Y13" s="1411">
        <f>B19</f>
        <v>669</v>
      </c>
    </row>
    <row r="14" spans="1:25" s="81" customFormat="1" ht="22.9" customHeight="1" x14ac:dyDescent="0.2">
      <c r="A14" s="1051" t="s">
        <v>1266</v>
      </c>
      <c r="B14" s="465">
        <f t="shared" si="8"/>
        <v>3465</v>
      </c>
      <c r="C14" s="465">
        <f t="shared" si="8"/>
        <v>776</v>
      </c>
      <c r="D14" s="465">
        <f t="shared" si="8"/>
        <v>48549</v>
      </c>
      <c r="E14" s="465">
        <f t="shared" si="8"/>
        <v>32950</v>
      </c>
      <c r="F14" s="492">
        <f t="shared" si="1"/>
        <v>85740</v>
      </c>
      <c r="G14" s="465">
        <f t="shared" si="3"/>
        <v>207</v>
      </c>
      <c r="H14" s="465">
        <f t="shared" si="3"/>
        <v>283</v>
      </c>
      <c r="I14" s="492">
        <f t="shared" si="4"/>
        <v>490</v>
      </c>
      <c r="J14" s="465">
        <f t="shared" si="5"/>
        <v>191</v>
      </c>
      <c r="K14" s="465">
        <f t="shared" si="5"/>
        <v>424747</v>
      </c>
      <c r="L14" s="492">
        <f t="shared" si="6"/>
        <v>424938</v>
      </c>
      <c r="M14" s="485">
        <f t="shared" si="7"/>
        <v>511168</v>
      </c>
      <c r="N14" s="1052" t="s">
        <v>1265</v>
      </c>
      <c r="P14" s="1728"/>
      <c r="Q14" s="1360" t="s">
        <v>1434</v>
      </c>
      <c r="R14" s="1411">
        <f>K26</f>
        <v>42040</v>
      </c>
      <c r="S14" s="1411">
        <f>J26</f>
        <v>43</v>
      </c>
      <c r="T14" s="1411">
        <f>H26</f>
        <v>5</v>
      </c>
      <c r="U14" s="1411">
        <f>G26</f>
        <v>11</v>
      </c>
      <c r="V14" s="1411">
        <f>E26</f>
        <v>2094</v>
      </c>
      <c r="W14" s="1411">
        <f>D26</f>
        <v>9111</v>
      </c>
      <c r="X14" s="1411">
        <f>C26</f>
        <v>64</v>
      </c>
      <c r="Y14" s="1411">
        <f>B26</f>
        <v>381</v>
      </c>
    </row>
    <row r="15" spans="1:25" s="81" customFormat="1" ht="22.9" customHeight="1" x14ac:dyDescent="0.2">
      <c r="A15" s="1045" t="s">
        <v>63</v>
      </c>
      <c r="B15" s="464">
        <f t="shared" si="8"/>
        <v>8981</v>
      </c>
      <c r="C15" s="464">
        <f t="shared" si="8"/>
        <v>550</v>
      </c>
      <c r="D15" s="464">
        <f t="shared" si="8"/>
        <v>65667</v>
      </c>
      <c r="E15" s="464">
        <f t="shared" si="8"/>
        <v>10539</v>
      </c>
      <c r="F15" s="487">
        <f t="shared" si="1"/>
        <v>85737</v>
      </c>
      <c r="G15" s="464">
        <f t="shared" si="3"/>
        <v>514</v>
      </c>
      <c r="H15" s="464">
        <f t="shared" si="3"/>
        <v>1412</v>
      </c>
      <c r="I15" s="487">
        <f t="shared" si="4"/>
        <v>1926</v>
      </c>
      <c r="J15" s="464">
        <f t="shared" si="5"/>
        <v>702</v>
      </c>
      <c r="K15" s="464">
        <f t="shared" si="5"/>
        <v>594926</v>
      </c>
      <c r="L15" s="487">
        <f t="shared" si="6"/>
        <v>595628</v>
      </c>
      <c r="M15" s="222">
        <f t="shared" si="7"/>
        <v>683291</v>
      </c>
      <c r="N15" s="1047" t="s">
        <v>64</v>
      </c>
      <c r="P15" s="1718" t="s">
        <v>1445</v>
      </c>
      <c r="Q15" s="1360" t="s">
        <v>1435</v>
      </c>
      <c r="R15" s="1412">
        <f>K20</f>
        <v>335398</v>
      </c>
      <c r="S15" s="1412">
        <f>J20</f>
        <v>65</v>
      </c>
      <c r="T15" s="1412">
        <f>H20</f>
        <v>35</v>
      </c>
      <c r="U15" s="1412">
        <f>G20</f>
        <v>39</v>
      </c>
      <c r="V15" s="1412">
        <f>E20</f>
        <v>21823</v>
      </c>
      <c r="W15" s="1412">
        <f>D20</f>
        <v>0</v>
      </c>
      <c r="X15" s="1412">
        <f>C20</f>
        <v>301</v>
      </c>
      <c r="Y15" s="1412">
        <f>B20</f>
        <v>1036</v>
      </c>
    </row>
    <row r="16" spans="1:25" s="83" customFormat="1" ht="22.9" customHeight="1" x14ac:dyDescent="0.2">
      <c r="A16" s="167" t="s">
        <v>1467</v>
      </c>
      <c r="B16" s="104">
        <f>SUM(B17:B22)</f>
        <v>10857</v>
      </c>
      <c r="C16" s="104">
        <f t="shared" ref="C16:D16" si="9">SUM(C17:C22)</f>
        <v>1471</v>
      </c>
      <c r="D16" s="1478">
        <f t="shared" si="9"/>
        <v>0</v>
      </c>
      <c r="E16" s="104">
        <f>SUM(E17:E22)</f>
        <v>46038</v>
      </c>
      <c r="F16" s="104">
        <f t="shared" si="1"/>
        <v>58366</v>
      </c>
      <c r="G16" s="104">
        <f>SUM(G17:G22)</f>
        <v>381</v>
      </c>
      <c r="H16" s="104">
        <f>SUM(H17:H22)</f>
        <v>475</v>
      </c>
      <c r="I16" s="104">
        <f>SUM(G16:H16)</f>
        <v>856</v>
      </c>
      <c r="J16" s="104">
        <f>SUM(J17:J22)</f>
        <v>679</v>
      </c>
      <c r="K16" s="104">
        <f>SUM(K17:K22)</f>
        <v>1644955</v>
      </c>
      <c r="L16" s="104">
        <f>K16+J16</f>
        <v>1645634</v>
      </c>
      <c r="M16" s="104">
        <f>L16+I16+F16</f>
        <v>1704856</v>
      </c>
      <c r="N16" s="168" t="s">
        <v>75</v>
      </c>
      <c r="P16" s="1719"/>
      <c r="Q16" s="1360" t="s">
        <v>1434</v>
      </c>
      <c r="R16" s="1412">
        <f>K27</f>
        <v>72415</v>
      </c>
      <c r="S16" s="1412">
        <f>J27</f>
        <v>51</v>
      </c>
      <c r="T16" s="1412">
        <f>H27</f>
        <v>17</v>
      </c>
      <c r="U16" s="1412">
        <f>G27</f>
        <v>38</v>
      </c>
      <c r="V16" s="1412">
        <f>E27</f>
        <v>20629</v>
      </c>
      <c r="W16" s="1412">
        <f>D27</f>
        <v>16991</v>
      </c>
      <c r="X16" s="1412">
        <f>C27</f>
        <v>205</v>
      </c>
      <c r="Y16" s="1412">
        <f>B27</f>
        <v>959</v>
      </c>
    </row>
    <row r="17" spans="1:25" s="81" customFormat="1" ht="22.9" customHeight="1" x14ac:dyDescent="0.2">
      <c r="A17" s="1053" t="s">
        <v>60</v>
      </c>
      <c r="B17" s="489">
        <v>39</v>
      </c>
      <c r="C17" s="489">
        <v>18</v>
      </c>
      <c r="D17" s="489" t="s">
        <v>16</v>
      </c>
      <c r="E17" s="489">
        <v>3</v>
      </c>
      <c r="F17" s="492">
        <f t="shared" si="1"/>
        <v>60</v>
      </c>
      <c r="G17" s="489" t="s">
        <v>16</v>
      </c>
      <c r="H17" s="489" t="s">
        <v>16</v>
      </c>
      <c r="I17" s="1479">
        <f t="shared" ref="I17:I22" si="10">H17+G17</f>
        <v>0</v>
      </c>
      <c r="J17" s="489" t="s">
        <v>16</v>
      </c>
      <c r="K17" s="489">
        <v>17030</v>
      </c>
      <c r="L17" s="492">
        <f>K17+J17</f>
        <v>17030</v>
      </c>
      <c r="M17" s="485">
        <f>L17+I17+F17</f>
        <v>17090</v>
      </c>
      <c r="N17" s="1054" t="s">
        <v>61</v>
      </c>
      <c r="P17" s="1727" t="s">
        <v>1446</v>
      </c>
      <c r="Q17" s="1360" t="s">
        <v>1435</v>
      </c>
      <c r="R17" s="1412">
        <f>K21</f>
        <v>382726</v>
      </c>
      <c r="S17" s="1412">
        <f>J21</f>
        <v>129</v>
      </c>
      <c r="T17" s="1412">
        <f>H21</f>
        <v>142</v>
      </c>
      <c r="U17" s="1412">
        <f>G21</f>
        <v>132</v>
      </c>
      <c r="V17" s="1412">
        <f>E21</f>
        <v>15984</v>
      </c>
      <c r="W17" s="1412">
        <f>D21</f>
        <v>0</v>
      </c>
      <c r="X17" s="1412">
        <f>C21</f>
        <v>421</v>
      </c>
      <c r="Y17" s="1412">
        <f>B21</f>
        <v>1722</v>
      </c>
    </row>
    <row r="18" spans="1:25" s="81" customFormat="1" ht="22.9" customHeight="1" x14ac:dyDescent="0.2">
      <c r="A18" s="229" t="s">
        <v>1262</v>
      </c>
      <c r="B18" s="193">
        <v>1066</v>
      </c>
      <c r="C18" s="193">
        <v>213</v>
      </c>
      <c r="D18" s="193" t="s">
        <v>16</v>
      </c>
      <c r="E18" s="193">
        <v>367</v>
      </c>
      <c r="F18" s="487">
        <f t="shared" si="1"/>
        <v>1646</v>
      </c>
      <c r="G18" s="193">
        <v>17</v>
      </c>
      <c r="H18" s="193">
        <v>2</v>
      </c>
      <c r="I18" s="487">
        <f t="shared" si="10"/>
        <v>19</v>
      </c>
      <c r="J18" s="193">
        <v>67</v>
      </c>
      <c r="K18" s="193">
        <v>172263</v>
      </c>
      <c r="L18" s="487">
        <f t="shared" ref="L18:L22" si="11">K18+J18</f>
        <v>172330</v>
      </c>
      <c r="M18" s="222">
        <f t="shared" ref="M18:M22" si="12">L18+I18+F18</f>
        <v>173995</v>
      </c>
      <c r="N18" s="231" t="s">
        <v>1261</v>
      </c>
      <c r="P18" s="1728"/>
      <c r="Q18" s="1360" t="s">
        <v>1434</v>
      </c>
      <c r="R18" s="1411">
        <f>K28</f>
        <v>42021</v>
      </c>
      <c r="S18" s="1411">
        <f>J28</f>
        <v>62</v>
      </c>
      <c r="T18" s="1411">
        <f>H28</f>
        <v>141</v>
      </c>
      <c r="U18" s="1411">
        <f>G28</f>
        <v>75</v>
      </c>
      <c r="V18" s="1411">
        <f>E28</f>
        <v>16966</v>
      </c>
      <c r="W18" s="1411">
        <f>D28</f>
        <v>48549</v>
      </c>
      <c r="X18" s="1411">
        <f>C28</f>
        <v>355</v>
      </c>
      <c r="Y18" s="1411">
        <f>B28</f>
        <v>1743</v>
      </c>
    </row>
    <row r="19" spans="1:25" s="81" customFormat="1" ht="22.9" customHeight="1" x14ac:dyDescent="0.2">
      <c r="A19" s="1053" t="s">
        <v>73</v>
      </c>
      <c r="B19" s="489">
        <v>669</v>
      </c>
      <c r="C19" s="489">
        <v>134</v>
      </c>
      <c r="D19" s="489" t="s">
        <v>16</v>
      </c>
      <c r="E19" s="489">
        <v>2732</v>
      </c>
      <c r="F19" s="492">
        <f t="shared" si="1"/>
        <v>3535</v>
      </c>
      <c r="G19" s="489">
        <v>34</v>
      </c>
      <c r="H19" s="489">
        <v>23</v>
      </c>
      <c r="I19" s="492">
        <f t="shared" si="10"/>
        <v>57</v>
      </c>
      <c r="J19" s="489">
        <v>40</v>
      </c>
      <c r="K19" s="489">
        <v>270377</v>
      </c>
      <c r="L19" s="492">
        <f t="shared" si="11"/>
        <v>270417</v>
      </c>
      <c r="M19" s="485">
        <f t="shared" si="12"/>
        <v>274009</v>
      </c>
      <c r="N19" s="1054" t="s">
        <v>1257</v>
      </c>
      <c r="P19" s="1718" t="s">
        <v>1447</v>
      </c>
      <c r="Q19" s="1360" t="s">
        <v>1435</v>
      </c>
      <c r="R19" s="1411">
        <f>K22</f>
        <v>467161</v>
      </c>
      <c r="S19" s="1411">
        <f>J22</f>
        <v>378</v>
      </c>
      <c r="T19" s="1411">
        <f>H22</f>
        <v>273</v>
      </c>
      <c r="U19" s="1411">
        <f>G22</f>
        <v>159</v>
      </c>
      <c r="V19" s="1411">
        <f>E22</f>
        <v>5129</v>
      </c>
      <c r="W19" s="1411" t="str">
        <f>D22</f>
        <v>0</v>
      </c>
      <c r="X19" s="1411">
        <f>C22</f>
        <v>384</v>
      </c>
      <c r="Y19" s="1411">
        <f>B22</f>
        <v>6325</v>
      </c>
    </row>
    <row r="20" spans="1:25" s="81" customFormat="1" ht="22.9" customHeight="1" x14ac:dyDescent="0.2">
      <c r="A20" s="229" t="s">
        <v>1264</v>
      </c>
      <c r="B20" s="193">
        <v>1036</v>
      </c>
      <c r="C20" s="193">
        <v>301</v>
      </c>
      <c r="D20" s="1477">
        <v>0</v>
      </c>
      <c r="E20" s="193">
        <v>21823</v>
      </c>
      <c r="F20" s="487">
        <f t="shared" si="1"/>
        <v>23160</v>
      </c>
      <c r="G20" s="193">
        <v>39</v>
      </c>
      <c r="H20" s="193">
        <v>35</v>
      </c>
      <c r="I20" s="487">
        <f t="shared" si="10"/>
        <v>74</v>
      </c>
      <c r="J20" s="193">
        <v>65</v>
      </c>
      <c r="K20" s="193">
        <v>335398</v>
      </c>
      <c r="L20" s="487">
        <f t="shared" si="11"/>
        <v>335463</v>
      </c>
      <c r="M20" s="222">
        <f t="shared" si="12"/>
        <v>358697</v>
      </c>
      <c r="N20" s="231" t="s">
        <v>1263</v>
      </c>
      <c r="P20" s="1719"/>
      <c r="Q20" s="1360" t="s">
        <v>1434</v>
      </c>
      <c r="R20" s="1411">
        <f>K29</f>
        <v>127765</v>
      </c>
      <c r="S20" s="1411">
        <f>J29</f>
        <v>324</v>
      </c>
      <c r="T20" s="1411">
        <f>H29</f>
        <v>1139</v>
      </c>
      <c r="U20" s="1411">
        <f>G29</f>
        <v>355</v>
      </c>
      <c r="V20" s="1411">
        <f>E29</f>
        <v>5410</v>
      </c>
      <c r="W20" s="1411">
        <f>D29</f>
        <v>65667</v>
      </c>
      <c r="X20" s="1411">
        <f>C29</f>
        <v>166</v>
      </c>
      <c r="Y20" s="1411">
        <f>B29</f>
        <v>2656</v>
      </c>
    </row>
    <row r="21" spans="1:25" s="81" customFormat="1" ht="22.9" customHeight="1" x14ac:dyDescent="0.2">
      <c r="A21" s="1053" t="s">
        <v>1266</v>
      </c>
      <c r="B21" s="489">
        <v>1722</v>
      </c>
      <c r="C21" s="489">
        <v>421</v>
      </c>
      <c r="D21" s="1480">
        <v>0</v>
      </c>
      <c r="E21" s="489">
        <v>15984</v>
      </c>
      <c r="F21" s="492">
        <f t="shared" si="1"/>
        <v>18127</v>
      </c>
      <c r="G21" s="489">
        <v>132</v>
      </c>
      <c r="H21" s="489">
        <v>142</v>
      </c>
      <c r="I21" s="492">
        <f t="shared" si="10"/>
        <v>274</v>
      </c>
      <c r="J21" s="489">
        <v>129</v>
      </c>
      <c r="K21" s="489">
        <v>382726</v>
      </c>
      <c r="L21" s="492">
        <f t="shared" si="11"/>
        <v>382855</v>
      </c>
      <c r="M21" s="485">
        <f t="shared" si="12"/>
        <v>401256</v>
      </c>
      <c r="N21" s="1054" t="s">
        <v>1265</v>
      </c>
    </row>
    <row r="22" spans="1:25" s="81" customFormat="1" ht="22.9" customHeight="1" x14ac:dyDescent="0.2">
      <c r="A22" s="229" t="s">
        <v>63</v>
      </c>
      <c r="B22" s="193">
        <v>6325</v>
      </c>
      <c r="C22" s="193">
        <v>384</v>
      </c>
      <c r="D22" s="193" t="s">
        <v>16</v>
      </c>
      <c r="E22" s="193">
        <v>5129</v>
      </c>
      <c r="F22" s="487">
        <f t="shared" si="1"/>
        <v>11838</v>
      </c>
      <c r="G22" s="193">
        <v>159</v>
      </c>
      <c r="H22" s="193">
        <v>273</v>
      </c>
      <c r="I22" s="487">
        <f t="shared" si="10"/>
        <v>432</v>
      </c>
      <c r="J22" s="193">
        <v>378</v>
      </c>
      <c r="K22" s="193">
        <v>467161</v>
      </c>
      <c r="L22" s="487">
        <f t="shared" si="11"/>
        <v>467539</v>
      </c>
      <c r="M22" s="222">
        <f t="shared" si="12"/>
        <v>479809</v>
      </c>
      <c r="N22" s="231" t="s">
        <v>64</v>
      </c>
    </row>
    <row r="23" spans="1:25" s="83" customFormat="1" ht="22.9" customHeight="1" x14ac:dyDescent="0.2">
      <c r="A23" s="167" t="s">
        <v>1471</v>
      </c>
      <c r="B23" s="104">
        <f>SUM(B24:B29)</f>
        <v>5795</v>
      </c>
      <c r="C23" s="104">
        <f t="shared" ref="C23:D23" si="13">SUM(C24:C29)</f>
        <v>817</v>
      </c>
      <c r="D23" s="104">
        <f t="shared" si="13"/>
        <v>141081</v>
      </c>
      <c r="E23" s="104">
        <f>SUM(E24:E29)</f>
        <v>45100</v>
      </c>
      <c r="F23" s="104">
        <f t="shared" si="1"/>
        <v>192793</v>
      </c>
      <c r="G23" s="104">
        <f>SUM(G24:G29)</f>
        <v>479</v>
      </c>
      <c r="H23" s="104">
        <f>SUM(H24:H29)</f>
        <v>1302</v>
      </c>
      <c r="I23" s="104">
        <f>SUM(G23:H23)</f>
        <v>1781</v>
      </c>
      <c r="J23" s="104">
        <f>SUM(J24:J29)</f>
        <v>480</v>
      </c>
      <c r="K23" s="104">
        <f>SUM(K24:K29)</f>
        <v>288408</v>
      </c>
      <c r="L23" s="104">
        <f>K23+J23</f>
        <v>288888</v>
      </c>
      <c r="M23" s="104">
        <f>L23+I23+F23</f>
        <v>483462</v>
      </c>
      <c r="N23" s="168" t="s">
        <v>1201</v>
      </c>
    </row>
    <row r="24" spans="1:25" s="81" customFormat="1" ht="22.9" customHeight="1" x14ac:dyDescent="0.2">
      <c r="A24" s="1053" t="s">
        <v>60</v>
      </c>
      <c r="B24" s="489">
        <v>54</v>
      </c>
      <c r="C24" s="489">
        <v>25</v>
      </c>
      <c r="D24" s="489">
        <v>236</v>
      </c>
      <c r="E24" s="489">
        <v>1</v>
      </c>
      <c r="F24" s="492">
        <f t="shared" si="1"/>
        <v>316</v>
      </c>
      <c r="G24" s="489" t="s">
        <v>16</v>
      </c>
      <c r="H24" s="489" t="s">
        <v>16</v>
      </c>
      <c r="I24" s="1479">
        <f t="shared" ref="I24:I29" si="14">H24+G24</f>
        <v>0</v>
      </c>
      <c r="J24" s="489" t="s">
        <v>16</v>
      </c>
      <c r="K24" s="489" t="s">
        <v>16</v>
      </c>
      <c r="L24" s="1479">
        <f>K24+J24</f>
        <v>0</v>
      </c>
      <c r="M24" s="485">
        <f>L24+I24+F24</f>
        <v>316</v>
      </c>
      <c r="N24" s="1054" t="s">
        <v>61</v>
      </c>
    </row>
    <row r="25" spans="1:25" s="81" customFormat="1" ht="22.9" customHeight="1" x14ac:dyDescent="0.2">
      <c r="A25" s="229" t="s">
        <v>1262</v>
      </c>
      <c r="B25" s="193">
        <v>2</v>
      </c>
      <c r="C25" s="193">
        <v>2</v>
      </c>
      <c r="D25" s="193">
        <v>527</v>
      </c>
      <c r="E25" s="193" t="s">
        <v>16</v>
      </c>
      <c r="F25" s="487">
        <f t="shared" si="1"/>
        <v>531</v>
      </c>
      <c r="G25" s="193" t="s">
        <v>16</v>
      </c>
      <c r="H25" s="193" t="s">
        <v>16</v>
      </c>
      <c r="I25" s="1481">
        <f>H25+G25</f>
        <v>0</v>
      </c>
      <c r="J25" s="193" t="s">
        <v>16</v>
      </c>
      <c r="K25" s="193">
        <v>4167</v>
      </c>
      <c r="L25" s="487">
        <f t="shared" ref="L25:L29" si="15">K25+J25</f>
        <v>4167</v>
      </c>
      <c r="M25" s="222">
        <f t="shared" ref="M25:M29" si="16">L25+I25+F25</f>
        <v>4698</v>
      </c>
      <c r="N25" s="231" t="s">
        <v>1261</v>
      </c>
    </row>
    <row r="26" spans="1:25" s="81" customFormat="1" ht="22.9" customHeight="1" x14ac:dyDescent="0.2">
      <c r="A26" s="1053" t="s">
        <v>73</v>
      </c>
      <c r="B26" s="489">
        <v>381</v>
      </c>
      <c r="C26" s="489">
        <v>64</v>
      </c>
      <c r="D26" s="489">
        <v>9111</v>
      </c>
      <c r="E26" s="489">
        <v>2094</v>
      </c>
      <c r="F26" s="492">
        <f t="shared" si="1"/>
        <v>11650</v>
      </c>
      <c r="G26" s="489">
        <v>11</v>
      </c>
      <c r="H26" s="489">
        <v>5</v>
      </c>
      <c r="I26" s="492">
        <f t="shared" si="14"/>
        <v>16</v>
      </c>
      <c r="J26" s="489">
        <v>43</v>
      </c>
      <c r="K26" s="489">
        <v>42040</v>
      </c>
      <c r="L26" s="492">
        <f t="shared" si="15"/>
        <v>42083</v>
      </c>
      <c r="M26" s="485">
        <f t="shared" si="16"/>
        <v>53749</v>
      </c>
      <c r="N26" s="1054" t="s">
        <v>1257</v>
      </c>
    </row>
    <row r="27" spans="1:25" s="81" customFormat="1" ht="22.9" customHeight="1" x14ac:dyDescent="0.2">
      <c r="A27" s="229" t="s">
        <v>1264</v>
      </c>
      <c r="B27" s="193">
        <v>959</v>
      </c>
      <c r="C27" s="193">
        <v>205</v>
      </c>
      <c r="D27" s="193">
        <v>16991</v>
      </c>
      <c r="E27" s="193">
        <v>20629</v>
      </c>
      <c r="F27" s="487">
        <f t="shared" si="1"/>
        <v>38784</v>
      </c>
      <c r="G27" s="193">
        <v>38</v>
      </c>
      <c r="H27" s="193">
        <v>17</v>
      </c>
      <c r="I27" s="487">
        <f t="shared" si="14"/>
        <v>55</v>
      </c>
      <c r="J27" s="193">
        <v>51</v>
      </c>
      <c r="K27" s="193">
        <v>72415</v>
      </c>
      <c r="L27" s="487">
        <f t="shared" si="15"/>
        <v>72466</v>
      </c>
      <c r="M27" s="222">
        <f t="shared" si="16"/>
        <v>111305</v>
      </c>
      <c r="N27" s="231" t="s">
        <v>1263</v>
      </c>
    </row>
    <row r="28" spans="1:25" s="81" customFormat="1" ht="22.9" customHeight="1" x14ac:dyDescent="0.2">
      <c r="A28" s="1053" t="s">
        <v>1266</v>
      </c>
      <c r="B28" s="489">
        <v>1743</v>
      </c>
      <c r="C28" s="489">
        <v>355</v>
      </c>
      <c r="D28" s="489">
        <v>48549</v>
      </c>
      <c r="E28" s="489">
        <v>16966</v>
      </c>
      <c r="F28" s="492">
        <f t="shared" si="1"/>
        <v>67613</v>
      </c>
      <c r="G28" s="489">
        <v>75</v>
      </c>
      <c r="H28" s="489">
        <v>141</v>
      </c>
      <c r="I28" s="492">
        <f>H28+G28</f>
        <v>216</v>
      </c>
      <c r="J28" s="489">
        <v>62</v>
      </c>
      <c r="K28" s="489">
        <v>42021</v>
      </c>
      <c r="L28" s="492">
        <f t="shared" si="15"/>
        <v>42083</v>
      </c>
      <c r="M28" s="485">
        <f t="shared" si="16"/>
        <v>109912</v>
      </c>
      <c r="N28" s="1054" t="s">
        <v>1265</v>
      </c>
    </row>
    <row r="29" spans="1:25" s="81" customFormat="1" ht="22.9" customHeight="1" x14ac:dyDescent="0.2">
      <c r="A29" s="686" t="s">
        <v>63</v>
      </c>
      <c r="B29" s="196">
        <v>2656</v>
      </c>
      <c r="C29" s="196">
        <v>166</v>
      </c>
      <c r="D29" s="196">
        <v>65667</v>
      </c>
      <c r="E29" s="196">
        <v>5410</v>
      </c>
      <c r="F29" s="495">
        <f t="shared" si="1"/>
        <v>73899</v>
      </c>
      <c r="G29" s="196">
        <v>355</v>
      </c>
      <c r="H29" s="196">
        <v>1139</v>
      </c>
      <c r="I29" s="495">
        <f t="shared" si="14"/>
        <v>1494</v>
      </c>
      <c r="J29" s="196">
        <v>324</v>
      </c>
      <c r="K29" s="196">
        <v>127765</v>
      </c>
      <c r="L29" s="495">
        <f t="shared" si="15"/>
        <v>128089</v>
      </c>
      <c r="M29" s="488">
        <f t="shared" si="16"/>
        <v>203482</v>
      </c>
      <c r="N29" s="687" t="s">
        <v>64</v>
      </c>
    </row>
  </sheetData>
  <mergeCells count="34">
    <mergeCell ref="A1:N1"/>
    <mergeCell ref="A2:N2"/>
    <mergeCell ref="A3:N3"/>
    <mergeCell ref="B4:M4"/>
    <mergeCell ref="A5:A8"/>
    <mergeCell ref="B5:M5"/>
    <mergeCell ref="N5:N8"/>
    <mergeCell ref="B6:F6"/>
    <mergeCell ref="G6:L6"/>
    <mergeCell ref="M6:M8"/>
    <mergeCell ref="B7:B8"/>
    <mergeCell ref="C7:C8"/>
    <mergeCell ref="D7:D8"/>
    <mergeCell ref="E7:E8"/>
    <mergeCell ref="F7:F8"/>
    <mergeCell ref="G7:I7"/>
    <mergeCell ref="P13:P14"/>
    <mergeCell ref="P15:P16"/>
    <mergeCell ref="J7:J8"/>
    <mergeCell ref="K7:K8"/>
    <mergeCell ref="L7:L8"/>
    <mergeCell ref="P17:P18"/>
    <mergeCell ref="P19:P20"/>
    <mergeCell ref="P5:Q7"/>
    <mergeCell ref="P9:P10"/>
    <mergeCell ref="P11:P12"/>
    <mergeCell ref="W5:W7"/>
    <mergeCell ref="X5:X7"/>
    <mergeCell ref="Y5:Y7"/>
    <mergeCell ref="R5:R7"/>
    <mergeCell ref="S5:S7"/>
    <mergeCell ref="T5:T7"/>
    <mergeCell ref="U5:U7"/>
    <mergeCell ref="V5:V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32B65-07C6-4F00-8913-7E9B4BEAA38C}">
  <sheetPr>
    <tabColor theme="5" tint="-0.249977111117893"/>
    <pageSetUpPr fitToPage="1"/>
  </sheetPr>
  <dimension ref="A1:K27"/>
  <sheetViews>
    <sheetView view="pageBreakPreview" zoomScale="80" zoomScaleNormal="100" zoomScaleSheetLayoutView="80" workbookViewId="0">
      <selection activeCell="A90" sqref="A90"/>
    </sheetView>
  </sheetViews>
  <sheetFormatPr defaultColWidth="9.125" defaultRowHeight="12.75" x14ac:dyDescent="0.2"/>
  <cols>
    <col min="1" max="1" width="28.75" style="6" customWidth="1"/>
    <col min="2" max="7" width="14.75" style="6" customWidth="1"/>
    <col min="8" max="8" width="28.75" style="6" customWidth="1"/>
    <col min="9" max="16384" width="9.125" style="6"/>
  </cols>
  <sheetData>
    <row r="1" spans="1:11" s="1" customFormat="1" ht="21" customHeight="1" x14ac:dyDescent="0.25">
      <c r="A1" s="1705" t="s">
        <v>1223</v>
      </c>
      <c r="B1" s="1705"/>
      <c r="C1" s="1706"/>
      <c r="D1" s="1706"/>
      <c r="E1" s="1706"/>
      <c r="F1" s="1706"/>
      <c r="G1" s="1706"/>
      <c r="H1" s="1706"/>
    </row>
    <row r="2" spans="1:11" s="1" customFormat="1" ht="21" customHeight="1" x14ac:dyDescent="0.2">
      <c r="A2" s="1707" t="s">
        <v>929</v>
      </c>
      <c r="B2" s="1707"/>
      <c r="C2" s="1707"/>
      <c r="D2" s="1707"/>
      <c r="E2" s="1707"/>
      <c r="F2" s="1707"/>
      <c r="G2" s="1707"/>
      <c r="H2" s="1707"/>
      <c r="K2" s="1" t="s">
        <v>70</v>
      </c>
    </row>
    <row r="3" spans="1:11" s="1" customFormat="1" ht="21" customHeight="1" x14ac:dyDescent="0.2">
      <c r="A3" s="1708" t="s">
        <v>1629</v>
      </c>
      <c r="B3" s="1708"/>
      <c r="C3" s="1708"/>
      <c r="D3" s="1708"/>
      <c r="E3" s="1708"/>
      <c r="F3" s="1708"/>
      <c r="G3" s="1708"/>
      <c r="H3" s="1708"/>
    </row>
    <row r="4" spans="1:11" s="15" customFormat="1" x14ac:dyDescent="0.2">
      <c r="A4" s="219" t="s">
        <v>40</v>
      </c>
      <c r="B4" s="220"/>
      <c r="C4" s="1709"/>
      <c r="D4" s="1709"/>
      <c r="E4" s="1709"/>
      <c r="F4" s="1709"/>
      <c r="G4" s="1709"/>
      <c r="H4" s="221" t="s">
        <v>41</v>
      </c>
    </row>
    <row r="5" spans="1:11" s="39" customFormat="1" ht="25.15" customHeight="1" x14ac:dyDescent="0.2">
      <c r="A5" s="1551" t="s">
        <v>1174</v>
      </c>
      <c r="B5" s="1630" t="s">
        <v>1814</v>
      </c>
      <c r="C5" s="1630"/>
      <c r="D5" s="1630"/>
      <c r="E5" s="1630"/>
      <c r="F5" s="1630"/>
      <c r="G5" s="1630"/>
      <c r="H5" s="1562" t="s">
        <v>1175</v>
      </c>
    </row>
    <row r="6" spans="1:11" s="2" customFormat="1" ht="60" customHeight="1" x14ac:dyDescent="0.2">
      <c r="A6" s="1552"/>
      <c r="B6" s="403" t="s">
        <v>882</v>
      </c>
      <c r="C6" s="403" t="s">
        <v>1183</v>
      </c>
      <c r="D6" s="403" t="s">
        <v>72</v>
      </c>
      <c r="E6" s="416" t="s">
        <v>78</v>
      </c>
      <c r="F6" s="407" t="s">
        <v>79</v>
      </c>
      <c r="G6" s="417" t="s">
        <v>1810</v>
      </c>
      <c r="H6" s="1563"/>
    </row>
    <row r="7" spans="1:11" s="83" customFormat="1" ht="21" customHeight="1" x14ac:dyDescent="0.2">
      <c r="A7" s="100" t="s">
        <v>1220</v>
      </c>
      <c r="B7" s="102">
        <f t="shared" ref="B7:E7" si="0">SUM(B8:B13)</f>
        <v>50</v>
      </c>
      <c r="C7" s="102">
        <f t="shared" si="0"/>
        <v>166</v>
      </c>
      <c r="D7" s="102">
        <f t="shared" si="0"/>
        <v>2038357</v>
      </c>
      <c r="E7" s="102">
        <f t="shared" si="0"/>
        <v>959</v>
      </c>
      <c r="F7" s="102">
        <f>SUM(F8:F13)</f>
        <v>8480</v>
      </c>
      <c r="G7" s="102">
        <f>SUM(B7:F7)</f>
        <v>2048012</v>
      </c>
      <c r="H7" s="101" t="s">
        <v>80</v>
      </c>
    </row>
    <row r="8" spans="1:11" s="81" customFormat="1" ht="21" customHeight="1" x14ac:dyDescent="0.2">
      <c r="A8" s="1051" t="s">
        <v>60</v>
      </c>
      <c r="B8" s="1475">
        <f t="shared" ref="B8:E8" si="1">B15+B22</f>
        <v>0</v>
      </c>
      <c r="C8" s="465">
        <f t="shared" si="1"/>
        <v>1</v>
      </c>
      <c r="D8" s="465">
        <f t="shared" si="1"/>
        <v>17032</v>
      </c>
      <c r="E8" s="465">
        <f t="shared" si="1"/>
        <v>2</v>
      </c>
      <c r="F8" s="465">
        <f t="shared" ref="F8:F13" si="2">F15+F22</f>
        <v>7</v>
      </c>
      <c r="G8" s="485">
        <f t="shared" ref="G8:G27" si="3">SUM(B8:F8)</f>
        <v>17042</v>
      </c>
      <c r="H8" s="1052" t="s">
        <v>61</v>
      </c>
    </row>
    <row r="9" spans="1:11" s="81" customFormat="1" ht="21" customHeight="1" x14ac:dyDescent="0.2">
      <c r="A9" s="1045" t="s">
        <v>1262</v>
      </c>
      <c r="B9" s="464">
        <f t="shared" ref="B9:E9" si="4">B16+B23</f>
        <v>1</v>
      </c>
      <c r="C9" s="464">
        <f t="shared" si="4"/>
        <v>14</v>
      </c>
      <c r="D9" s="464">
        <f t="shared" si="4"/>
        <v>177211</v>
      </c>
      <c r="E9" s="464">
        <f t="shared" si="4"/>
        <v>54</v>
      </c>
      <c r="F9" s="464">
        <f t="shared" si="2"/>
        <v>85</v>
      </c>
      <c r="G9" s="222">
        <f t="shared" si="3"/>
        <v>177365</v>
      </c>
      <c r="H9" s="1047" t="s">
        <v>1261</v>
      </c>
    </row>
    <row r="10" spans="1:11" s="81" customFormat="1" ht="21" customHeight="1" x14ac:dyDescent="0.2">
      <c r="A10" s="1051" t="s">
        <v>73</v>
      </c>
      <c r="B10" s="465">
        <f t="shared" ref="B10:E10" si="5">B17+B24</f>
        <v>4</v>
      </c>
      <c r="C10" s="465">
        <f t="shared" si="5"/>
        <v>13</v>
      </c>
      <c r="D10" s="465">
        <f t="shared" si="5"/>
        <v>314186</v>
      </c>
      <c r="E10" s="465">
        <f t="shared" si="5"/>
        <v>178</v>
      </c>
      <c r="F10" s="465">
        <f t="shared" si="2"/>
        <v>753</v>
      </c>
      <c r="G10" s="485">
        <f t="shared" si="3"/>
        <v>315134</v>
      </c>
      <c r="H10" s="1052" t="s">
        <v>1257</v>
      </c>
    </row>
    <row r="11" spans="1:11" s="81" customFormat="1" ht="21" customHeight="1" x14ac:dyDescent="0.2">
      <c r="A11" s="1045" t="s">
        <v>1264</v>
      </c>
      <c r="B11" s="464">
        <f t="shared" ref="B11:E11" si="6">B18+B25</f>
        <v>6</v>
      </c>
      <c r="C11" s="464">
        <f t="shared" si="6"/>
        <v>29</v>
      </c>
      <c r="D11" s="464">
        <f t="shared" si="6"/>
        <v>411358</v>
      </c>
      <c r="E11" s="464">
        <f t="shared" si="6"/>
        <v>211</v>
      </c>
      <c r="F11" s="464">
        <f t="shared" si="2"/>
        <v>1321</v>
      </c>
      <c r="G11" s="222">
        <f t="shared" si="3"/>
        <v>412925</v>
      </c>
      <c r="H11" s="1047" t="s">
        <v>1263</v>
      </c>
    </row>
    <row r="12" spans="1:11" s="81" customFormat="1" ht="21" customHeight="1" x14ac:dyDescent="0.2">
      <c r="A12" s="1051" t="s">
        <v>1266</v>
      </c>
      <c r="B12" s="465">
        <f t="shared" ref="B12:E12" si="7">B19+B26</f>
        <v>7</v>
      </c>
      <c r="C12" s="465">
        <f t="shared" si="7"/>
        <v>37</v>
      </c>
      <c r="D12" s="465">
        <f t="shared" si="7"/>
        <v>459513</v>
      </c>
      <c r="E12" s="465">
        <f t="shared" si="7"/>
        <v>288</v>
      </c>
      <c r="F12" s="465">
        <f t="shared" si="2"/>
        <v>1375</v>
      </c>
      <c r="G12" s="485">
        <f t="shared" si="3"/>
        <v>461220</v>
      </c>
      <c r="H12" s="1052" t="s">
        <v>1265</v>
      </c>
    </row>
    <row r="13" spans="1:11" s="81" customFormat="1" ht="21" customHeight="1" x14ac:dyDescent="0.2">
      <c r="A13" s="1045" t="s">
        <v>63</v>
      </c>
      <c r="B13" s="464">
        <f t="shared" ref="B13:E13" si="8">B20+B27</f>
        <v>32</v>
      </c>
      <c r="C13" s="464">
        <f t="shared" si="8"/>
        <v>72</v>
      </c>
      <c r="D13" s="464">
        <f t="shared" si="8"/>
        <v>659057</v>
      </c>
      <c r="E13" s="464">
        <f t="shared" si="8"/>
        <v>226</v>
      </c>
      <c r="F13" s="464">
        <f t="shared" si="2"/>
        <v>4939</v>
      </c>
      <c r="G13" s="222">
        <f t="shared" si="3"/>
        <v>664326</v>
      </c>
      <c r="H13" s="1047" t="s">
        <v>64</v>
      </c>
    </row>
    <row r="14" spans="1:11" s="83" customFormat="1" ht="21" customHeight="1" x14ac:dyDescent="0.2">
      <c r="A14" s="167" t="s">
        <v>1467</v>
      </c>
      <c r="B14" s="104">
        <f t="shared" ref="B14" si="9">SUM(B15:B20)</f>
        <v>5</v>
      </c>
      <c r="C14" s="104">
        <f t="shared" ref="C14" si="10">SUM(C15:C20)</f>
        <v>165</v>
      </c>
      <c r="D14" s="104">
        <f t="shared" ref="D14" si="11">SUM(D15:D20)</f>
        <v>1704045</v>
      </c>
      <c r="E14" s="104">
        <f t="shared" ref="E14" si="12">SUM(E15:E20)</f>
        <v>959</v>
      </c>
      <c r="F14" s="104">
        <f>SUM(F15:F20)</f>
        <v>7726</v>
      </c>
      <c r="G14" s="104">
        <f t="shared" si="3"/>
        <v>1712900</v>
      </c>
      <c r="H14" s="168" t="s">
        <v>75</v>
      </c>
    </row>
    <row r="15" spans="1:11" s="81" customFormat="1" ht="21" customHeight="1" x14ac:dyDescent="0.2">
      <c r="A15" s="1053" t="s">
        <v>60</v>
      </c>
      <c r="B15" s="489" t="s">
        <v>16</v>
      </c>
      <c r="C15" s="489">
        <v>1</v>
      </c>
      <c r="D15" s="489">
        <v>17028</v>
      </c>
      <c r="E15" s="489">
        <v>2</v>
      </c>
      <c r="F15" s="489">
        <v>7</v>
      </c>
      <c r="G15" s="485">
        <f t="shared" si="3"/>
        <v>17038</v>
      </c>
      <c r="H15" s="1054" t="s">
        <v>61</v>
      </c>
    </row>
    <row r="16" spans="1:11" s="81" customFormat="1" ht="21" customHeight="1" x14ac:dyDescent="0.2">
      <c r="A16" s="229" t="s">
        <v>1262</v>
      </c>
      <c r="B16" s="193">
        <v>1</v>
      </c>
      <c r="C16" s="193">
        <v>14</v>
      </c>
      <c r="D16" s="193">
        <v>172830</v>
      </c>
      <c r="E16" s="193">
        <v>54</v>
      </c>
      <c r="F16" s="193">
        <v>82</v>
      </c>
      <c r="G16" s="222">
        <f t="shared" si="3"/>
        <v>172981</v>
      </c>
      <c r="H16" s="231" t="s">
        <v>1261</v>
      </c>
    </row>
    <row r="17" spans="1:8" s="81" customFormat="1" ht="21" customHeight="1" x14ac:dyDescent="0.2">
      <c r="A17" s="1053" t="s">
        <v>73</v>
      </c>
      <c r="B17" s="489">
        <v>2</v>
      </c>
      <c r="C17" s="489">
        <v>13</v>
      </c>
      <c r="D17" s="489">
        <v>271705</v>
      </c>
      <c r="E17" s="489">
        <v>178</v>
      </c>
      <c r="F17" s="489">
        <v>748</v>
      </c>
      <c r="G17" s="485">
        <f t="shared" si="3"/>
        <v>272646</v>
      </c>
      <c r="H17" s="1054" t="s">
        <v>1257</v>
      </c>
    </row>
    <row r="18" spans="1:8" s="81" customFormat="1" ht="21" customHeight="1" x14ac:dyDescent="0.2">
      <c r="A18" s="229" t="s">
        <v>1264</v>
      </c>
      <c r="B18" s="193">
        <v>1</v>
      </c>
      <c r="C18" s="193">
        <v>29</v>
      </c>
      <c r="D18" s="193">
        <v>338056</v>
      </c>
      <c r="E18" s="193">
        <v>211</v>
      </c>
      <c r="F18" s="193">
        <v>1308</v>
      </c>
      <c r="G18" s="222">
        <f t="shared" si="3"/>
        <v>339605</v>
      </c>
      <c r="H18" s="231" t="s">
        <v>1263</v>
      </c>
    </row>
    <row r="19" spans="1:8" s="81" customFormat="1" ht="21" customHeight="1" x14ac:dyDescent="0.2">
      <c r="A19" s="1053" t="s">
        <v>1266</v>
      </c>
      <c r="B19" s="1480">
        <v>0</v>
      </c>
      <c r="C19" s="489">
        <v>37</v>
      </c>
      <c r="D19" s="489">
        <v>403434</v>
      </c>
      <c r="E19" s="489">
        <v>288</v>
      </c>
      <c r="F19" s="489">
        <v>1201</v>
      </c>
      <c r="G19" s="485">
        <f t="shared" si="3"/>
        <v>404960</v>
      </c>
      <c r="H19" s="1054" t="s">
        <v>1265</v>
      </c>
    </row>
    <row r="20" spans="1:8" s="81" customFormat="1" ht="21" customHeight="1" x14ac:dyDescent="0.2">
      <c r="A20" s="229" t="s">
        <v>63</v>
      </c>
      <c r="B20" s="193">
        <v>1</v>
      </c>
      <c r="C20" s="193">
        <v>71</v>
      </c>
      <c r="D20" s="193">
        <v>500992</v>
      </c>
      <c r="E20" s="193">
        <v>226</v>
      </c>
      <c r="F20" s="193">
        <v>4380</v>
      </c>
      <c r="G20" s="222">
        <f t="shared" si="3"/>
        <v>505670</v>
      </c>
      <c r="H20" s="231" t="s">
        <v>64</v>
      </c>
    </row>
    <row r="21" spans="1:8" s="83" customFormat="1" ht="21" customHeight="1" x14ac:dyDescent="0.2">
      <c r="A21" s="167" t="s">
        <v>1471</v>
      </c>
      <c r="B21" s="104">
        <f t="shared" ref="B21" si="13">SUM(B22:B27)</f>
        <v>45</v>
      </c>
      <c r="C21" s="104">
        <f t="shared" ref="C21" si="14">SUM(C22:C27)</f>
        <v>1</v>
      </c>
      <c r="D21" s="104">
        <f t="shared" ref="D21" si="15">SUM(D22:D27)</f>
        <v>334312</v>
      </c>
      <c r="E21" s="1478">
        <f t="shared" ref="E21" si="16">SUM(E22:E27)</f>
        <v>0</v>
      </c>
      <c r="F21" s="104">
        <f>SUM(F22:F27)</f>
        <v>754</v>
      </c>
      <c r="G21" s="104">
        <f t="shared" si="3"/>
        <v>335112</v>
      </c>
      <c r="H21" s="168" t="s">
        <v>1201</v>
      </c>
    </row>
    <row r="22" spans="1:8" s="81" customFormat="1" ht="21" customHeight="1" x14ac:dyDescent="0.2">
      <c r="A22" s="1053" t="s">
        <v>60</v>
      </c>
      <c r="B22" s="489" t="s">
        <v>16</v>
      </c>
      <c r="C22" s="489" t="s">
        <v>16</v>
      </c>
      <c r="D22" s="489">
        <v>4</v>
      </c>
      <c r="E22" s="489" t="s">
        <v>16</v>
      </c>
      <c r="F22" s="489" t="s">
        <v>16</v>
      </c>
      <c r="G22" s="485">
        <f t="shared" si="3"/>
        <v>4</v>
      </c>
      <c r="H22" s="1054" t="s">
        <v>61</v>
      </c>
    </row>
    <row r="23" spans="1:8" s="81" customFormat="1" ht="21" customHeight="1" x14ac:dyDescent="0.2">
      <c r="A23" s="229" t="s">
        <v>1262</v>
      </c>
      <c r="B23" s="193" t="s">
        <v>16</v>
      </c>
      <c r="C23" s="193" t="s">
        <v>16</v>
      </c>
      <c r="D23" s="193">
        <v>4381</v>
      </c>
      <c r="E23" s="193" t="s">
        <v>16</v>
      </c>
      <c r="F23" s="193">
        <v>3</v>
      </c>
      <c r="G23" s="222">
        <f t="shared" si="3"/>
        <v>4384</v>
      </c>
      <c r="H23" s="231" t="s">
        <v>1261</v>
      </c>
    </row>
    <row r="24" spans="1:8" s="81" customFormat="1" ht="21" customHeight="1" x14ac:dyDescent="0.2">
      <c r="A24" s="1053" t="s">
        <v>73</v>
      </c>
      <c r="B24" s="489">
        <v>2</v>
      </c>
      <c r="C24" s="489" t="s">
        <v>16</v>
      </c>
      <c r="D24" s="489">
        <v>42481</v>
      </c>
      <c r="E24" s="489" t="s">
        <v>16</v>
      </c>
      <c r="F24" s="489">
        <v>5</v>
      </c>
      <c r="G24" s="485">
        <f t="shared" si="3"/>
        <v>42488</v>
      </c>
      <c r="H24" s="1054" t="s">
        <v>1257</v>
      </c>
    </row>
    <row r="25" spans="1:8" s="81" customFormat="1" ht="21" customHeight="1" x14ac:dyDescent="0.2">
      <c r="A25" s="229" t="s">
        <v>1264</v>
      </c>
      <c r="B25" s="193">
        <v>5</v>
      </c>
      <c r="C25" s="1477">
        <v>0</v>
      </c>
      <c r="D25" s="193">
        <v>73302</v>
      </c>
      <c r="E25" s="1477">
        <v>0</v>
      </c>
      <c r="F25" s="193">
        <v>13</v>
      </c>
      <c r="G25" s="222">
        <f t="shared" si="3"/>
        <v>73320</v>
      </c>
      <c r="H25" s="231" t="s">
        <v>1263</v>
      </c>
    </row>
    <row r="26" spans="1:8" s="81" customFormat="1" ht="21" customHeight="1" x14ac:dyDescent="0.2">
      <c r="A26" s="1053" t="s">
        <v>1266</v>
      </c>
      <c r="B26" s="489">
        <v>7</v>
      </c>
      <c r="C26" s="1480">
        <v>0</v>
      </c>
      <c r="D26" s="489">
        <v>56079</v>
      </c>
      <c r="E26" s="1480">
        <v>0</v>
      </c>
      <c r="F26" s="489">
        <v>174</v>
      </c>
      <c r="G26" s="485">
        <f t="shared" si="3"/>
        <v>56260</v>
      </c>
      <c r="H26" s="1054" t="s">
        <v>1265</v>
      </c>
    </row>
    <row r="27" spans="1:8" s="81" customFormat="1" ht="21" customHeight="1" x14ac:dyDescent="0.2">
      <c r="A27" s="686" t="s">
        <v>63</v>
      </c>
      <c r="B27" s="196">
        <v>31</v>
      </c>
      <c r="C27" s="196">
        <v>1</v>
      </c>
      <c r="D27" s="196">
        <v>158065</v>
      </c>
      <c r="E27" s="196" t="s">
        <v>16</v>
      </c>
      <c r="F27" s="196">
        <v>559</v>
      </c>
      <c r="G27" s="488">
        <f t="shared" si="3"/>
        <v>158656</v>
      </c>
      <c r="H27" s="687"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2478-AECF-4CE1-BFAB-E50E480BFFC4}">
  <sheetPr>
    <tabColor theme="5" tint="-0.249977111117893"/>
    <pageSetUpPr fitToPage="1"/>
  </sheetPr>
  <dimension ref="A1:J27"/>
  <sheetViews>
    <sheetView view="pageBreakPreview" zoomScale="80" zoomScaleNormal="100" zoomScaleSheetLayoutView="80" workbookViewId="0">
      <selection activeCell="A90" sqref="A90"/>
    </sheetView>
  </sheetViews>
  <sheetFormatPr defaultColWidth="9.125" defaultRowHeight="12.75" x14ac:dyDescent="0.2"/>
  <cols>
    <col min="1" max="1" width="28.75" style="6" customWidth="1"/>
    <col min="2" max="6" width="17.75" style="6" customWidth="1"/>
    <col min="7" max="7" width="28.75" style="6" customWidth="1"/>
    <col min="8" max="16384" width="9.125" style="6"/>
  </cols>
  <sheetData>
    <row r="1" spans="1:10" s="1" customFormat="1" ht="21" customHeight="1" x14ac:dyDescent="0.25">
      <c r="A1" s="1705" t="s">
        <v>1222</v>
      </c>
      <c r="B1" s="1706"/>
      <c r="C1" s="1706"/>
      <c r="D1" s="1706"/>
      <c r="E1" s="1706"/>
      <c r="F1" s="1706"/>
      <c r="G1" s="1706"/>
    </row>
    <row r="2" spans="1:10" s="1" customFormat="1" ht="21" customHeight="1" x14ac:dyDescent="0.2">
      <c r="A2" s="1707" t="s">
        <v>929</v>
      </c>
      <c r="B2" s="1707"/>
      <c r="C2" s="1707"/>
      <c r="D2" s="1707"/>
      <c r="E2" s="1707"/>
      <c r="F2" s="1707"/>
      <c r="G2" s="1707"/>
      <c r="J2" s="1" t="s">
        <v>77</v>
      </c>
    </row>
    <row r="3" spans="1:10" s="1" customFormat="1" ht="21" customHeight="1" x14ac:dyDescent="0.2">
      <c r="A3" s="1708" t="s">
        <v>1631</v>
      </c>
      <c r="B3" s="1708"/>
      <c r="C3" s="1708"/>
      <c r="D3" s="1708"/>
      <c r="E3" s="1708"/>
      <c r="F3" s="1708"/>
      <c r="G3" s="1708"/>
    </row>
    <row r="4" spans="1:10" s="15" customFormat="1" x14ac:dyDescent="0.2">
      <c r="A4" s="410" t="s">
        <v>51</v>
      </c>
      <c r="B4" s="1709"/>
      <c r="C4" s="1709"/>
      <c r="D4" s="1709"/>
      <c r="E4" s="1709"/>
      <c r="F4" s="1709"/>
      <c r="G4" s="412" t="s">
        <v>52</v>
      </c>
    </row>
    <row r="5" spans="1:10" s="39" customFormat="1" ht="25.15" customHeight="1" x14ac:dyDescent="0.2">
      <c r="A5" s="1551" t="s">
        <v>1174</v>
      </c>
      <c r="B5" s="1630" t="s">
        <v>1814</v>
      </c>
      <c r="C5" s="1630"/>
      <c r="D5" s="1630"/>
      <c r="E5" s="1630"/>
      <c r="F5" s="1630"/>
      <c r="G5" s="1562" t="s">
        <v>1175</v>
      </c>
    </row>
    <row r="6" spans="1:10" s="2" customFormat="1" ht="60" customHeight="1" x14ac:dyDescent="0.2">
      <c r="A6" s="1552"/>
      <c r="B6" s="403" t="s">
        <v>1183</v>
      </c>
      <c r="C6" s="403" t="s">
        <v>72</v>
      </c>
      <c r="D6" s="416" t="s">
        <v>78</v>
      </c>
      <c r="E6" s="407" t="s">
        <v>79</v>
      </c>
      <c r="F6" s="417" t="s">
        <v>1810</v>
      </c>
      <c r="G6" s="1563"/>
    </row>
    <row r="7" spans="1:10" s="83" customFormat="1" ht="21" customHeight="1" x14ac:dyDescent="0.2">
      <c r="A7" s="100" t="s">
        <v>1220</v>
      </c>
      <c r="B7" s="102">
        <f t="shared" ref="B7:D7" si="0">SUM(B8:B13)</f>
        <v>8</v>
      </c>
      <c r="C7" s="102">
        <f t="shared" si="0"/>
        <v>110872</v>
      </c>
      <c r="D7" s="102">
        <f t="shared" si="0"/>
        <v>54</v>
      </c>
      <c r="E7" s="102">
        <f>SUM(E8:E13)</f>
        <v>2556</v>
      </c>
      <c r="F7" s="102">
        <f t="shared" ref="F7:F27" si="1">SUM(B7:E7)</f>
        <v>113490</v>
      </c>
      <c r="G7" s="101" t="s">
        <v>80</v>
      </c>
    </row>
    <row r="8" spans="1:10" s="81" customFormat="1" ht="21" customHeight="1" x14ac:dyDescent="0.2">
      <c r="A8" s="1051" t="s">
        <v>60</v>
      </c>
      <c r="B8" s="1475">
        <f t="shared" ref="B8:D13" si="2">B15+B22</f>
        <v>0</v>
      </c>
      <c r="C8" s="465">
        <f t="shared" si="2"/>
        <v>11</v>
      </c>
      <c r="D8" s="1475">
        <f t="shared" si="2"/>
        <v>0</v>
      </c>
      <c r="E8" s="465">
        <f t="shared" ref="E8:E13" si="3">E15+E22</f>
        <v>1</v>
      </c>
      <c r="F8" s="485">
        <f t="shared" si="1"/>
        <v>12</v>
      </c>
      <c r="G8" s="1052" t="s">
        <v>61</v>
      </c>
    </row>
    <row r="9" spans="1:10" s="81" customFormat="1" ht="21" customHeight="1" x14ac:dyDescent="0.2">
      <c r="A9" s="1045" t="s">
        <v>1262</v>
      </c>
      <c r="B9" s="1474">
        <f t="shared" si="2"/>
        <v>0</v>
      </c>
      <c r="C9" s="464">
        <f t="shared" si="2"/>
        <v>849</v>
      </c>
      <c r="D9" s="1474">
        <f t="shared" si="2"/>
        <v>0</v>
      </c>
      <c r="E9" s="464">
        <f t="shared" si="3"/>
        <v>19</v>
      </c>
      <c r="F9" s="222">
        <f t="shared" si="1"/>
        <v>868</v>
      </c>
      <c r="G9" s="1047" t="s">
        <v>1261</v>
      </c>
    </row>
    <row r="10" spans="1:10" s="81" customFormat="1" ht="21" customHeight="1" x14ac:dyDescent="0.2">
      <c r="A10" s="1051" t="s">
        <v>73</v>
      </c>
      <c r="B10" s="1475">
        <f t="shared" si="2"/>
        <v>0</v>
      </c>
      <c r="C10" s="465">
        <f t="shared" si="2"/>
        <v>2573</v>
      </c>
      <c r="D10" s="465">
        <f t="shared" si="2"/>
        <v>1</v>
      </c>
      <c r="E10" s="465">
        <f t="shared" si="3"/>
        <v>60</v>
      </c>
      <c r="F10" s="485">
        <f t="shared" si="1"/>
        <v>2634</v>
      </c>
      <c r="G10" s="1052" t="s">
        <v>1257</v>
      </c>
    </row>
    <row r="11" spans="1:10" s="81" customFormat="1" ht="21" customHeight="1" x14ac:dyDescent="0.2">
      <c r="A11" s="1045" t="s">
        <v>1264</v>
      </c>
      <c r="B11" s="464">
        <f t="shared" si="2"/>
        <v>1</v>
      </c>
      <c r="C11" s="464">
        <f t="shared" si="2"/>
        <v>4915</v>
      </c>
      <c r="D11" s="464">
        <f t="shared" si="2"/>
        <v>2</v>
      </c>
      <c r="E11" s="464">
        <f t="shared" si="3"/>
        <v>78</v>
      </c>
      <c r="F11" s="222">
        <f t="shared" si="1"/>
        <v>4996</v>
      </c>
      <c r="G11" s="1047" t="s">
        <v>1263</v>
      </c>
    </row>
    <row r="12" spans="1:10" s="81" customFormat="1" ht="21" customHeight="1" x14ac:dyDescent="0.2">
      <c r="A12" s="1051" t="s">
        <v>1266</v>
      </c>
      <c r="B12" s="465">
        <f t="shared" si="2"/>
        <v>5</v>
      </c>
      <c r="C12" s="465">
        <f t="shared" si="2"/>
        <v>35519</v>
      </c>
      <c r="D12" s="465">
        <f t="shared" si="2"/>
        <v>7</v>
      </c>
      <c r="E12" s="465">
        <f t="shared" si="3"/>
        <v>751</v>
      </c>
      <c r="F12" s="485">
        <f t="shared" si="1"/>
        <v>36282</v>
      </c>
      <c r="G12" s="1052" t="s">
        <v>1265</v>
      </c>
    </row>
    <row r="13" spans="1:10" s="81" customFormat="1" ht="21" customHeight="1" x14ac:dyDescent="0.2">
      <c r="A13" s="1045" t="s">
        <v>63</v>
      </c>
      <c r="B13" s="464">
        <f t="shared" si="2"/>
        <v>2</v>
      </c>
      <c r="C13" s="464">
        <f t="shared" si="2"/>
        <v>67005</v>
      </c>
      <c r="D13" s="464">
        <f t="shared" si="2"/>
        <v>44</v>
      </c>
      <c r="E13" s="464">
        <f t="shared" si="3"/>
        <v>1647</v>
      </c>
      <c r="F13" s="222">
        <f t="shared" si="1"/>
        <v>68698</v>
      </c>
      <c r="G13" s="1047" t="s">
        <v>64</v>
      </c>
    </row>
    <row r="14" spans="1:10" s="83" customFormat="1" ht="21" customHeight="1" x14ac:dyDescent="0.2">
      <c r="A14" s="167" t="s">
        <v>1467</v>
      </c>
      <c r="B14" s="104">
        <f t="shared" ref="B14:D14" si="4">SUM(B15:B20)</f>
        <v>8</v>
      </c>
      <c r="C14" s="104">
        <f t="shared" si="4"/>
        <v>65169</v>
      </c>
      <c r="D14" s="104">
        <f t="shared" si="4"/>
        <v>54</v>
      </c>
      <c r="E14" s="104">
        <f>SUM(E15:E20)</f>
        <v>2035</v>
      </c>
      <c r="F14" s="104">
        <f t="shared" si="1"/>
        <v>67266</v>
      </c>
      <c r="G14" s="168" t="s">
        <v>75</v>
      </c>
    </row>
    <row r="15" spans="1:10" s="81" customFormat="1" ht="21" customHeight="1" x14ac:dyDescent="0.2">
      <c r="A15" s="1053" t="s">
        <v>60</v>
      </c>
      <c r="B15" s="489" t="s">
        <v>16</v>
      </c>
      <c r="C15" s="489">
        <v>7</v>
      </c>
      <c r="D15" s="489" t="s">
        <v>16</v>
      </c>
      <c r="E15" s="489">
        <v>1</v>
      </c>
      <c r="F15" s="485">
        <f t="shared" si="1"/>
        <v>8</v>
      </c>
      <c r="G15" s="1054" t="s">
        <v>61</v>
      </c>
    </row>
    <row r="16" spans="1:10" s="81" customFormat="1" ht="21" customHeight="1" x14ac:dyDescent="0.2">
      <c r="A16" s="229" t="s">
        <v>1262</v>
      </c>
      <c r="B16" s="193" t="s">
        <v>16</v>
      </c>
      <c r="C16" s="193">
        <v>632</v>
      </c>
      <c r="D16" s="193" t="s">
        <v>16</v>
      </c>
      <c r="E16" s="193">
        <v>19</v>
      </c>
      <c r="F16" s="222">
        <f t="shared" si="1"/>
        <v>651</v>
      </c>
      <c r="G16" s="231" t="s">
        <v>1261</v>
      </c>
    </row>
    <row r="17" spans="1:7" s="81" customFormat="1" ht="21" customHeight="1" x14ac:dyDescent="0.2">
      <c r="A17" s="1053" t="s">
        <v>73</v>
      </c>
      <c r="B17" s="489" t="s">
        <v>16</v>
      </c>
      <c r="C17" s="489">
        <v>2169</v>
      </c>
      <c r="D17" s="489">
        <v>1</v>
      </c>
      <c r="E17" s="489">
        <v>59</v>
      </c>
      <c r="F17" s="485">
        <f t="shared" si="1"/>
        <v>2229</v>
      </c>
      <c r="G17" s="1054" t="s">
        <v>1257</v>
      </c>
    </row>
    <row r="18" spans="1:7" s="81" customFormat="1" ht="21" customHeight="1" x14ac:dyDescent="0.2">
      <c r="A18" s="229" t="s">
        <v>1264</v>
      </c>
      <c r="B18" s="193">
        <v>1</v>
      </c>
      <c r="C18" s="193">
        <v>4063</v>
      </c>
      <c r="D18" s="193">
        <v>2</v>
      </c>
      <c r="E18" s="193">
        <v>76</v>
      </c>
      <c r="F18" s="222">
        <f t="shared" si="1"/>
        <v>4142</v>
      </c>
      <c r="G18" s="231" t="s">
        <v>1263</v>
      </c>
    </row>
    <row r="19" spans="1:7" s="81" customFormat="1" ht="21" customHeight="1" x14ac:dyDescent="0.2">
      <c r="A19" s="1053" t="s">
        <v>1266</v>
      </c>
      <c r="B19" s="489">
        <v>5</v>
      </c>
      <c r="C19" s="489">
        <v>21476</v>
      </c>
      <c r="D19" s="489">
        <v>7</v>
      </c>
      <c r="E19" s="489">
        <v>617</v>
      </c>
      <c r="F19" s="485">
        <f t="shared" si="1"/>
        <v>22105</v>
      </c>
      <c r="G19" s="1054" t="s">
        <v>1265</v>
      </c>
    </row>
    <row r="20" spans="1:7" s="81" customFormat="1" ht="21" customHeight="1" x14ac:dyDescent="0.2">
      <c r="A20" s="229" t="s">
        <v>63</v>
      </c>
      <c r="B20" s="193">
        <v>2</v>
      </c>
      <c r="C20" s="193">
        <v>36822</v>
      </c>
      <c r="D20" s="193">
        <v>44</v>
      </c>
      <c r="E20" s="193">
        <v>1263</v>
      </c>
      <c r="F20" s="222">
        <f t="shared" si="1"/>
        <v>38131</v>
      </c>
      <c r="G20" s="231" t="s">
        <v>64</v>
      </c>
    </row>
    <row r="21" spans="1:7" s="83" customFormat="1" ht="21" customHeight="1" x14ac:dyDescent="0.2">
      <c r="A21" s="167" t="s">
        <v>1471</v>
      </c>
      <c r="B21" s="1478">
        <f t="shared" ref="B21:D21" si="5">SUM(B22:B27)</f>
        <v>0</v>
      </c>
      <c r="C21" s="104">
        <f t="shared" si="5"/>
        <v>45703</v>
      </c>
      <c r="D21" s="1478">
        <f t="shared" si="5"/>
        <v>0</v>
      </c>
      <c r="E21" s="104">
        <f>SUM(E22:E27)</f>
        <v>521</v>
      </c>
      <c r="F21" s="104">
        <f t="shared" si="1"/>
        <v>46224</v>
      </c>
      <c r="G21" s="168" t="s">
        <v>1201</v>
      </c>
    </row>
    <row r="22" spans="1:7" s="81" customFormat="1" ht="21" customHeight="1" x14ac:dyDescent="0.2">
      <c r="A22" s="1053" t="s">
        <v>60</v>
      </c>
      <c r="B22" s="489" t="s">
        <v>16</v>
      </c>
      <c r="C22" s="489">
        <v>4</v>
      </c>
      <c r="D22" s="489" t="s">
        <v>16</v>
      </c>
      <c r="E22" s="489" t="s">
        <v>16</v>
      </c>
      <c r="F22" s="485">
        <f t="shared" si="1"/>
        <v>4</v>
      </c>
      <c r="G22" s="1054" t="s">
        <v>61</v>
      </c>
    </row>
    <row r="23" spans="1:7" s="81" customFormat="1" ht="21" customHeight="1" x14ac:dyDescent="0.2">
      <c r="A23" s="229" t="s">
        <v>1262</v>
      </c>
      <c r="B23" s="193" t="s">
        <v>16</v>
      </c>
      <c r="C23" s="193">
        <v>217</v>
      </c>
      <c r="D23" s="193" t="s">
        <v>16</v>
      </c>
      <c r="E23" s="193" t="s">
        <v>16</v>
      </c>
      <c r="F23" s="222">
        <f t="shared" si="1"/>
        <v>217</v>
      </c>
      <c r="G23" s="231" t="s">
        <v>1261</v>
      </c>
    </row>
    <row r="24" spans="1:7" s="81" customFormat="1" ht="21" customHeight="1" x14ac:dyDescent="0.2">
      <c r="A24" s="1053" t="s">
        <v>73</v>
      </c>
      <c r="B24" s="489" t="s">
        <v>16</v>
      </c>
      <c r="C24" s="489">
        <v>404</v>
      </c>
      <c r="D24" s="489" t="s">
        <v>16</v>
      </c>
      <c r="E24" s="489">
        <v>1</v>
      </c>
      <c r="F24" s="485">
        <f t="shared" si="1"/>
        <v>405</v>
      </c>
      <c r="G24" s="1054" t="s">
        <v>1257</v>
      </c>
    </row>
    <row r="25" spans="1:7" s="81" customFormat="1" ht="21" customHeight="1" x14ac:dyDescent="0.2">
      <c r="A25" s="229" t="s">
        <v>1264</v>
      </c>
      <c r="B25" s="193" t="s">
        <v>16</v>
      </c>
      <c r="C25" s="193">
        <v>852</v>
      </c>
      <c r="D25" s="193" t="s">
        <v>16</v>
      </c>
      <c r="E25" s="193">
        <v>2</v>
      </c>
      <c r="F25" s="222">
        <f t="shared" si="1"/>
        <v>854</v>
      </c>
      <c r="G25" s="231" t="s">
        <v>1263</v>
      </c>
    </row>
    <row r="26" spans="1:7" s="81" customFormat="1" ht="21" customHeight="1" x14ac:dyDescent="0.2">
      <c r="A26" s="1053" t="s">
        <v>1266</v>
      </c>
      <c r="B26" s="1480">
        <v>0</v>
      </c>
      <c r="C26" s="489">
        <v>14043</v>
      </c>
      <c r="D26" s="1480">
        <v>0</v>
      </c>
      <c r="E26" s="489">
        <v>134</v>
      </c>
      <c r="F26" s="485">
        <f t="shared" si="1"/>
        <v>14177</v>
      </c>
      <c r="G26" s="1054" t="s">
        <v>1265</v>
      </c>
    </row>
    <row r="27" spans="1:7" s="81" customFormat="1" ht="21" customHeight="1" x14ac:dyDescent="0.2">
      <c r="A27" s="686" t="s">
        <v>63</v>
      </c>
      <c r="B27" s="196" t="s">
        <v>16</v>
      </c>
      <c r="C27" s="196">
        <v>30183</v>
      </c>
      <c r="D27" s="196" t="s">
        <v>16</v>
      </c>
      <c r="E27" s="196">
        <v>384</v>
      </c>
      <c r="F27" s="488">
        <f t="shared" si="1"/>
        <v>30567</v>
      </c>
      <c r="G27" s="687" t="s">
        <v>64</v>
      </c>
    </row>
  </sheetData>
  <mergeCells count="7">
    <mergeCell ref="A1:G1"/>
    <mergeCell ref="A2:G2"/>
    <mergeCell ref="A3:G3"/>
    <mergeCell ref="B4:F4"/>
    <mergeCell ref="A5:A6"/>
    <mergeCell ref="G5:G6"/>
    <mergeCell ref="B5:F5"/>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BFC3-23BE-494E-B102-0C7CA10CC3C2}">
  <sheetPr>
    <tabColor theme="5" tint="-0.249977111117893"/>
    <pageSetUpPr fitToPage="1"/>
  </sheetPr>
  <dimension ref="A1:K26"/>
  <sheetViews>
    <sheetView view="pageBreakPreview" zoomScale="60" zoomScaleNormal="100" workbookViewId="0">
      <selection activeCell="A90" sqref="A90"/>
    </sheetView>
  </sheetViews>
  <sheetFormatPr defaultColWidth="9.125" defaultRowHeight="12.75" x14ac:dyDescent="0.2"/>
  <cols>
    <col min="1" max="1" width="28.75" style="6" customWidth="1"/>
    <col min="2" max="7" width="14.75" style="6" customWidth="1"/>
    <col min="8" max="8" width="28.75" style="6" customWidth="1"/>
    <col min="9" max="16384" width="9.125" style="6"/>
  </cols>
  <sheetData>
    <row r="1" spans="1:11" s="1" customFormat="1" ht="21" customHeight="1" x14ac:dyDescent="0.25">
      <c r="A1" s="1705" t="s">
        <v>1230</v>
      </c>
      <c r="B1" s="1705"/>
      <c r="C1" s="1706"/>
      <c r="D1" s="1706"/>
      <c r="E1" s="1706"/>
      <c r="F1" s="1706"/>
      <c r="G1" s="1706"/>
      <c r="H1" s="1706"/>
    </row>
    <row r="2" spans="1:11" s="1" customFormat="1" ht="21" customHeight="1" x14ac:dyDescent="0.2">
      <c r="A2" s="1707" t="s">
        <v>929</v>
      </c>
      <c r="B2" s="1707"/>
      <c r="C2" s="1707"/>
      <c r="D2" s="1707"/>
      <c r="E2" s="1707"/>
      <c r="F2" s="1707"/>
      <c r="G2" s="1707"/>
      <c r="H2" s="1707"/>
      <c r="K2" s="1" t="s">
        <v>82</v>
      </c>
    </row>
    <row r="3" spans="1:11" s="1" customFormat="1" ht="21" customHeight="1" x14ac:dyDescent="0.2">
      <c r="A3" s="1708" t="s">
        <v>1630</v>
      </c>
      <c r="B3" s="1708"/>
      <c r="C3" s="1708"/>
      <c r="D3" s="1708"/>
      <c r="E3" s="1708"/>
      <c r="F3" s="1708"/>
      <c r="G3" s="1708"/>
      <c r="H3" s="1708"/>
    </row>
    <row r="4" spans="1:11" s="15" customFormat="1" x14ac:dyDescent="0.2">
      <c r="A4" s="410" t="s">
        <v>53</v>
      </c>
      <c r="B4" s="411"/>
      <c r="C4" s="1709"/>
      <c r="D4" s="1709"/>
      <c r="E4" s="1709"/>
      <c r="F4" s="1709"/>
      <c r="G4" s="1709"/>
      <c r="H4" s="412" t="s">
        <v>54</v>
      </c>
    </row>
    <row r="5" spans="1:11" s="39" customFormat="1" ht="25.15" customHeight="1" x14ac:dyDescent="0.2">
      <c r="A5" s="1551" t="s">
        <v>1174</v>
      </c>
      <c r="B5" s="1630" t="s">
        <v>1814</v>
      </c>
      <c r="C5" s="1630"/>
      <c r="D5" s="1630"/>
      <c r="E5" s="1630"/>
      <c r="F5" s="1630"/>
      <c r="G5" s="1630"/>
      <c r="H5" s="1562" t="s">
        <v>1175</v>
      </c>
    </row>
    <row r="6" spans="1:11" s="2" customFormat="1" ht="60" customHeight="1" x14ac:dyDescent="0.2">
      <c r="A6" s="1552"/>
      <c r="B6" s="403" t="s">
        <v>882</v>
      </c>
      <c r="C6" s="403" t="s">
        <v>1183</v>
      </c>
      <c r="D6" s="403" t="s">
        <v>72</v>
      </c>
      <c r="E6" s="416" t="s">
        <v>78</v>
      </c>
      <c r="F6" s="407" t="s">
        <v>79</v>
      </c>
      <c r="G6" s="417" t="s">
        <v>1810</v>
      </c>
      <c r="H6" s="1563"/>
    </row>
    <row r="7" spans="1:11" s="83" customFormat="1" ht="21" customHeight="1" x14ac:dyDescent="0.2">
      <c r="A7" s="100" t="s">
        <v>1220</v>
      </c>
      <c r="B7" s="102">
        <f t="shared" ref="B7:E7" si="0">SUM(B8:B13)</f>
        <v>50</v>
      </c>
      <c r="C7" s="102">
        <f t="shared" si="0"/>
        <v>158</v>
      </c>
      <c r="D7" s="102">
        <f t="shared" si="0"/>
        <v>1927485</v>
      </c>
      <c r="E7" s="102">
        <f t="shared" si="0"/>
        <v>905</v>
      </c>
      <c r="F7" s="102">
        <f>SUM(F8:F13)</f>
        <v>5924</v>
      </c>
      <c r="G7" s="102">
        <f>SUM(B7:F7)</f>
        <v>1934522</v>
      </c>
      <c r="H7" s="101" t="s">
        <v>80</v>
      </c>
    </row>
    <row r="8" spans="1:11" s="81" customFormat="1" ht="21" customHeight="1" x14ac:dyDescent="0.2">
      <c r="A8" s="1051" t="s">
        <v>60</v>
      </c>
      <c r="B8" s="465" t="str">
        <f t="shared" ref="B8:E8" si="1">B15</f>
        <v>0</v>
      </c>
      <c r="C8" s="465">
        <f t="shared" si="1"/>
        <v>1</v>
      </c>
      <c r="D8" s="465">
        <f t="shared" si="1"/>
        <v>17021</v>
      </c>
      <c r="E8" s="465">
        <f t="shared" si="1"/>
        <v>2</v>
      </c>
      <c r="F8" s="465">
        <f>F15</f>
        <v>6</v>
      </c>
      <c r="G8" s="485">
        <f t="shared" ref="G8:G26" si="2">SUM(B8:F8)</f>
        <v>17030</v>
      </c>
      <c r="H8" s="1052" t="s">
        <v>61</v>
      </c>
    </row>
    <row r="9" spans="1:11" s="81" customFormat="1" ht="21" customHeight="1" x14ac:dyDescent="0.2">
      <c r="A9" s="1045" t="s">
        <v>1262</v>
      </c>
      <c r="B9" s="464">
        <f t="shared" ref="B9:F13" si="3">B16+B22</f>
        <v>1</v>
      </c>
      <c r="C9" s="464">
        <f t="shared" si="3"/>
        <v>14</v>
      </c>
      <c r="D9" s="464">
        <f t="shared" si="3"/>
        <v>176362</v>
      </c>
      <c r="E9" s="464">
        <f t="shared" si="3"/>
        <v>54</v>
      </c>
      <c r="F9" s="464">
        <f t="shared" si="3"/>
        <v>66</v>
      </c>
      <c r="G9" s="222">
        <f t="shared" si="2"/>
        <v>176497</v>
      </c>
      <c r="H9" s="1047" t="s">
        <v>1261</v>
      </c>
    </row>
    <row r="10" spans="1:11" s="81" customFormat="1" ht="21" customHeight="1" x14ac:dyDescent="0.2">
      <c r="A10" s="1051" t="s">
        <v>73</v>
      </c>
      <c r="B10" s="465">
        <f t="shared" si="3"/>
        <v>4</v>
      </c>
      <c r="C10" s="465">
        <f t="shared" si="3"/>
        <v>13</v>
      </c>
      <c r="D10" s="465">
        <f t="shared" si="3"/>
        <v>311613</v>
      </c>
      <c r="E10" s="465">
        <f t="shared" si="3"/>
        <v>177</v>
      </c>
      <c r="F10" s="465">
        <f t="shared" si="3"/>
        <v>693</v>
      </c>
      <c r="G10" s="485">
        <f t="shared" si="2"/>
        <v>312500</v>
      </c>
      <c r="H10" s="1052" t="s">
        <v>1257</v>
      </c>
    </row>
    <row r="11" spans="1:11" s="81" customFormat="1" ht="21" customHeight="1" x14ac:dyDescent="0.2">
      <c r="A11" s="1045" t="s">
        <v>1264</v>
      </c>
      <c r="B11" s="464">
        <f t="shared" si="3"/>
        <v>6</v>
      </c>
      <c r="C11" s="464">
        <f t="shared" si="3"/>
        <v>28</v>
      </c>
      <c r="D11" s="464">
        <f t="shared" si="3"/>
        <v>406443</v>
      </c>
      <c r="E11" s="464">
        <f t="shared" si="3"/>
        <v>209</v>
      </c>
      <c r="F11" s="464">
        <f t="shared" si="3"/>
        <v>1243</v>
      </c>
      <c r="G11" s="222">
        <f t="shared" si="2"/>
        <v>407929</v>
      </c>
      <c r="H11" s="1047" t="s">
        <v>1263</v>
      </c>
    </row>
    <row r="12" spans="1:11" s="81" customFormat="1" ht="21" customHeight="1" x14ac:dyDescent="0.2">
      <c r="A12" s="1051" t="s">
        <v>1266</v>
      </c>
      <c r="B12" s="465">
        <f t="shared" si="3"/>
        <v>7</v>
      </c>
      <c r="C12" s="465">
        <f t="shared" si="3"/>
        <v>32</v>
      </c>
      <c r="D12" s="465">
        <f t="shared" si="3"/>
        <v>423994</v>
      </c>
      <c r="E12" s="465">
        <f t="shared" si="3"/>
        <v>281</v>
      </c>
      <c r="F12" s="465">
        <f t="shared" si="3"/>
        <v>624</v>
      </c>
      <c r="G12" s="485">
        <f t="shared" si="2"/>
        <v>424938</v>
      </c>
      <c r="H12" s="1052" t="s">
        <v>1265</v>
      </c>
    </row>
    <row r="13" spans="1:11" s="81" customFormat="1" ht="21" customHeight="1" x14ac:dyDescent="0.2">
      <c r="A13" s="1045" t="s">
        <v>63</v>
      </c>
      <c r="B13" s="464">
        <f t="shared" si="3"/>
        <v>32</v>
      </c>
      <c r="C13" s="464">
        <f t="shared" si="3"/>
        <v>70</v>
      </c>
      <c r="D13" s="464">
        <f t="shared" si="3"/>
        <v>592052</v>
      </c>
      <c r="E13" s="464">
        <f t="shared" si="3"/>
        <v>182</v>
      </c>
      <c r="F13" s="464">
        <f t="shared" si="3"/>
        <v>3292</v>
      </c>
      <c r="G13" s="222">
        <f t="shared" si="2"/>
        <v>595628</v>
      </c>
      <c r="H13" s="1047" t="s">
        <v>64</v>
      </c>
    </row>
    <row r="14" spans="1:11" s="83" customFormat="1" ht="21" customHeight="1" x14ac:dyDescent="0.2">
      <c r="A14" s="167" t="s">
        <v>1467</v>
      </c>
      <c r="B14" s="104">
        <f t="shared" ref="B14:E14" si="4">SUM(B15:B20)</f>
        <v>5</v>
      </c>
      <c r="C14" s="104">
        <f t="shared" si="4"/>
        <v>157</v>
      </c>
      <c r="D14" s="104">
        <f t="shared" si="4"/>
        <v>1638876</v>
      </c>
      <c r="E14" s="104">
        <f t="shared" si="4"/>
        <v>905</v>
      </c>
      <c r="F14" s="104">
        <f>SUM(F15:F20)</f>
        <v>5691</v>
      </c>
      <c r="G14" s="104">
        <f t="shared" si="2"/>
        <v>1645634</v>
      </c>
      <c r="H14" s="168" t="s">
        <v>75</v>
      </c>
    </row>
    <row r="15" spans="1:11" s="81" customFormat="1" ht="21" customHeight="1" x14ac:dyDescent="0.2">
      <c r="A15" s="1053" t="s">
        <v>60</v>
      </c>
      <c r="B15" s="489" t="s">
        <v>16</v>
      </c>
      <c r="C15" s="489">
        <v>1</v>
      </c>
      <c r="D15" s="489">
        <v>17021</v>
      </c>
      <c r="E15" s="489">
        <v>2</v>
      </c>
      <c r="F15" s="489">
        <v>6</v>
      </c>
      <c r="G15" s="485">
        <f t="shared" si="2"/>
        <v>17030</v>
      </c>
      <c r="H15" s="1054" t="s">
        <v>61</v>
      </c>
    </row>
    <row r="16" spans="1:11" s="81" customFormat="1" ht="21" customHeight="1" x14ac:dyDescent="0.2">
      <c r="A16" s="229" t="s">
        <v>1262</v>
      </c>
      <c r="B16" s="193">
        <v>1</v>
      </c>
      <c r="C16" s="193">
        <v>14</v>
      </c>
      <c r="D16" s="193">
        <v>172198</v>
      </c>
      <c r="E16" s="193">
        <v>54</v>
      </c>
      <c r="F16" s="193">
        <v>63</v>
      </c>
      <c r="G16" s="222">
        <f t="shared" si="2"/>
        <v>172330</v>
      </c>
      <c r="H16" s="231" t="s">
        <v>1261</v>
      </c>
    </row>
    <row r="17" spans="1:8" s="81" customFormat="1" ht="21" customHeight="1" x14ac:dyDescent="0.2">
      <c r="A17" s="1053" t="s">
        <v>73</v>
      </c>
      <c r="B17" s="489">
        <v>2</v>
      </c>
      <c r="C17" s="489">
        <v>13</v>
      </c>
      <c r="D17" s="489">
        <v>269536</v>
      </c>
      <c r="E17" s="489">
        <v>177</v>
      </c>
      <c r="F17" s="489">
        <v>689</v>
      </c>
      <c r="G17" s="485">
        <f t="shared" si="2"/>
        <v>270417</v>
      </c>
      <c r="H17" s="1054" t="s">
        <v>1257</v>
      </c>
    </row>
    <row r="18" spans="1:8" s="81" customFormat="1" ht="21" customHeight="1" x14ac:dyDescent="0.2">
      <c r="A18" s="229" t="s">
        <v>1264</v>
      </c>
      <c r="B18" s="193">
        <v>1</v>
      </c>
      <c r="C18" s="193">
        <v>28</v>
      </c>
      <c r="D18" s="193">
        <v>333993</v>
      </c>
      <c r="E18" s="193">
        <v>209</v>
      </c>
      <c r="F18" s="193">
        <v>1232</v>
      </c>
      <c r="G18" s="222">
        <f t="shared" si="2"/>
        <v>335463</v>
      </c>
      <c r="H18" s="231" t="s">
        <v>1263</v>
      </c>
    </row>
    <row r="19" spans="1:8" s="81" customFormat="1" ht="21" customHeight="1" x14ac:dyDescent="0.2">
      <c r="A19" s="1053" t="s">
        <v>1266</v>
      </c>
      <c r="B19" s="1480">
        <v>0</v>
      </c>
      <c r="C19" s="489">
        <v>32</v>
      </c>
      <c r="D19" s="489">
        <v>381958</v>
      </c>
      <c r="E19" s="489">
        <v>281</v>
      </c>
      <c r="F19" s="489">
        <v>584</v>
      </c>
      <c r="G19" s="485">
        <f t="shared" si="2"/>
        <v>382855</v>
      </c>
      <c r="H19" s="1054" t="s">
        <v>1265</v>
      </c>
    </row>
    <row r="20" spans="1:8" s="81" customFormat="1" ht="21" customHeight="1" x14ac:dyDescent="0.2">
      <c r="A20" s="229" t="s">
        <v>63</v>
      </c>
      <c r="B20" s="193">
        <v>1</v>
      </c>
      <c r="C20" s="193">
        <v>69</v>
      </c>
      <c r="D20" s="193">
        <v>464170</v>
      </c>
      <c r="E20" s="193">
        <v>182</v>
      </c>
      <c r="F20" s="193">
        <v>3117</v>
      </c>
      <c r="G20" s="222">
        <f t="shared" si="2"/>
        <v>467539</v>
      </c>
      <c r="H20" s="231" t="s">
        <v>64</v>
      </c>
    </row>
    <row r="21" spans="1:8" s="83" customFormat="1" ht="21" customHeight="1" x14ac:dyDescent="0.2">
      <c r="A21" s="167" t="s">
        <v>1471</v>
      </c>
      <c r="B21" s="104">
        <f>SUM(B22:B26)</f>
        <v>45</v>
      </c>
      <c r="C21" s="104">
        <f>SUM(C22:C26)</f>
        <v>1</v>
      </c>
      <c r="D21" s="104">
        <f>SUM(D22:D26)</f>
        <v>288609</v>
      </c>
      <c r="E21" s="1478">
        <f>SUM(E22:E26)</f>
        <v>0</v>
      </c>
      <c r="F21" s="104">
        <f>SUM(F22:F26)</f>
        <v>233</v>
      </c>
      <c r="G21" s="104">
        <f t="shared" si="2"/>
        <v>288888</v>
      </c>
      <c r="H21" s="168" t="s">
        <v>1201</v>
      </c>
    </row>
    <row r="22" spans="1:8" s="81" customFormat="1" ht="21" customHeight="1" x14ac:dyDescent="0.2">
      <c r="A22" s="1053" t="s">
        <v>1262</v>
      </c>
      <c r="B22" s="489" t="s">
        <v>16</v>
      </c>
      <c r="C22" s="489" t="s">
        <v>16</v>
      </c>
      <c r="D22" s="489">
        <v>4164</v>
      </c>
      <c r="E22" s="489" t="s">
        <v>16</v>
      </c>
      <c r="F22" s="489">
        <v>3</v>
      </c>
      <c r="G22" s="485">
        <f t="shared" si="2"/>
        <v>4167</v>
      </c>
      <c r="H22" s="1054" t="s">
        <v>1261</v>
      </c>
    </row>
    <row r="23" spans="1:8" s="81" customFormat="1" ht="21" customHeight="1" x14ac:dyDescent="0.2">
      <c r="A23" s="229" t="s">
        <v>73</v>
      </c>
      <c r="B23" s="193">
        <v>2</v>
      </c>
      <c r="C23" s="193" t="s">
        <v>16</v>
      </c>
      <c r="D23" s="193">
        <v>42077</v>
      </c>
      <c r="E23" s="193" t="s">
        <v>16</v>
      </c>
      <c r="F23" s="193">
        <v>4</v>
      </c>
      <c r="G23" s="222">
        <f t="shared" si="2"/>
        <v>42083</v>
      </c>
      <c r="H23" s="231" t="s">
        <v>1257</v>
      </c>
    </row>
    <row r="24" spans="1:8" s="81" customFormat="1" ht="21" customHeight="1" x14ac:dyDescent="0.2">
      <c r="A24" s="1053" t="s">
        <v>1264</v>
      </c>
      <c r="B24" s="489">
        <v>5</v>
      </c>
      <c r="C24" s="1480">
        <v>0</v>
      </c>
      <c r="D24" s="489">
        <v>72450</v>
      </c>
      <c r="E24" s="1480">
        <v>0</v>
      </c>
      <c r="F24" s="489">
        <v>11</v>
      </c>
      <c r="G24" s="485">
        <f t="shared" si="2"/>
        <v>72466</v>
      </c>
      <c r="H24" s="1054" t="s">
        <v>1263</v>
      </c>
    </row>
    <row r="25" spans="1:8" s="81" customFormat="1" ht="21" customHeight="1" x14ac:dyDescent="0.2">
      <c r="A25" s="229" t="s">
        <v>1266</v>
      </c>
      <c r="B25" s="193">
        <v>7</v>
      </c>
      <c r="C25" s="1477">
        <v>0</v>
      </c>
      <c r="D25" s="193">
        <v>42036</v>
      </c>
      <c r="E25" s="1477">
        <v>0</v>
      </c>
      <c r="F25" s="193">
        <v>40</v>
      </c>
      <c r="G25" s="222">
        <f t="shared" si="2"/>
        <v>42083</v>
      </c>
      <c r="H25" s="231" t="s">
        <v>1265</v>
      </c>
    </row>
    <row r="26" spans="1:8" s="81" customFormat="1" ht="21" customHeight="1" x14ac:dyDescent="0.2">
      <c r="A26" s="1055" t="s">
        <v>63</v>
      </c>
      <c r="B26" s="490">
        <v>31</v>
      </c>
      <c r="C26" s="490">
        <v>1</v>
      </c>
      <c r="D26" s="490">
        <v>127882</v>
      </c>
      <c r="E26" s="490" t="s">
        <v>16</v>
      </c>
      <c r="F26" s="490">
        <v>175</v>
      </c>
      <c r="G26" s="491">
        <f t="shared" si="2"/>
        <v>128089</v>
      </c>
      <c r="H26" s="1056"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AD2A-1462-4700-82B1-1B66DEE53B6F}">
  <sheetPr>
    <tabColor theme="5" tint="-0.499984740745262"/>
    <pageSetUpPr fitToPage="1"/>
  </sheetPr>
  <dimension ref="A1:N37"/>
  <sheetViews>
    <sheetView view="pageBreakPreview" topLeftCell="A2" zoomScale="80" zoomScaleNormal="100" zoomScaleSheetLayoutView="8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1059</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84</v>
      </c>
    </row>
    <row r="3" spans="1:14" s="7" customFormat="1" ht="21" customHeight="1" x14ac:dyDescent="0.2">
      <c r="A3" s="1647" t="s">
        <v>1601</v>
      </c>
      <c r="B3" s="1647"/>
      <c r="C3" s="1647"/>
      <c r="D3" s="1647"/>
      <c r="E3" s="1647"/>
      <c r="F3" s="1647"/>
      <c r="G3" s="1647"/>
      <c r="H3" s="1647"/>
      <c r="I3" s="1647"/>
      <c r="J3" s="1647"/>
      <c r="K3" s="1647"/>
    </row>
    <row r="4" spans="1:14" s="12" customFormat="1" x14ac:dyDescent="0.2">
      <c r="A4" s="34" t="s">
        <v>55</v>
      </c>
      <c r="B4" s="34"/>
      <c r="C4" s="1648"/>
      <c r="D4" s="1648"/>
      <c r="E4" s="1648"/>
      <c r="F4" s="1648"/>
      <c r="G4" s="1648"/>
      <c r="H4" s="1648"/>
      <c r="I4" s="1648"/>
      <c r="J4" s="23"/>
      <c r="K4" s="23" t="s">
        <v>56</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664326</v>
      </c>
      <c r="D8" s="429">
        <f t="shared" si="0"/>
        <v>461220</v>
      </c>
      <c r="E8" s="429">
        <f t="shared" si="0"/>
        <v>412925</v>
      </c>
      <c r="F8" s="429">
        <f t="shared" si="0"/>
        <v>315134</v>
      </c>
      <c r="G8" s="429">
        <f t="shared" si="0"/>
        <v>177365</v>
      </c>
      <c r="H8" s="429">
        <f>SUM(H9:H17)</f>
        <v>17042</v>
      </c>
      <c r="I8" s="429">
        <f>SUM(C8:H8)</f>
        <v>2048012</v>
      </c>
      <c r="J8" s="430" t="s">
        <v>883</v>
      </c>
      <c r="K8" s="445"/>
    </row>
    <row r="9" spans="1:14" s="12" customFormat="1" ht="19.149999999999999" customHeight="1" x14ac:dyDescent="0.2">
      <c r="A9" s="480">
        <v>1</v>
      </c>
      <c r="B9" s="473" t="s">
        <v>920</v>
      </c>
      <c r="C9" s="478">
        <f t="shared" ref="C9:G17" si="1">C19+C29</f>
        <v>58285</v>
      </c>
      <c r="D9" s="478">
        <f t="shared" si="1"/>
        <v>495</v>
      </c>
      <c r="E9" s="478">
        <f t="shared" si="1"/>
        <v>47</v>
      </c>
      <c r="F9" s="478">
        <f t="shared" si="1"/>
        <v>51</v>
      </c>
      <c r="G9" s="478">
        <f t="shared" si="1"/>
        <v>21</v>
      </c>
      <c r="H9" s="478">
        <f>H19+H29</f>
        <v>0</v>
      </c>
      <c r="I9" s="349">
        <f t="shared" ref="I9:I37" si="2">SUM(C9:H9)</f>
        <v>58899</v>
      </c>
      <c r="J9" s="520" t="s">
        <v>234</v>
      </c>
      <c r="K9" s="481">
        <v>1</v>
      </c>
    </row>
    <row r="10" spans="1:14" s="12" customFormat="1" ht="19.149999999999999" customHeight="1" x14ac:dyDescent="0.2">
      <c r="A10" s="482">
        <v>2</v>
      </c>
      <c r="B10" s="471" t="s">
        <v>921</v>
      </c>
      <c r="C10" s="483">
        <f t="shared" si="1"/>
        <v>264824</v>
      </c>
      <c r="D10" s="483">
        <f t="shared" si="1"/>
        <v>909</v>
      </c>
      <c r="E10" s="483">
        <f t="shared" si="1"/>
        <v>0</v>
      </c>
      <c r="F10" s="483">
        <f t="shared" si="1"/>
        <v>0</v>
      </c>
      <c r="G10" s="483">
        <f t="shared" si="1"/>
        <v>0</v>
      </c>
      <c r="H10" s="483">
        <f t="shared" ref="H10:H17" si="3">H20+H30</f>
        <v>0</v>
      </c>
      <c r="I10" s="108">
        <f t="shared" si="2"/>
        <v>265733</v>
      </c>
      <c r="J10" s="521" t="s">
        <v>235</v>
      </c>
      <c r="K10" s="484">
        <v>2</v>
      </c>
    </row>
    <row r="11" spans="1:14" s="12" customFormat="1" ht="19.149999999999999" customHeight="1" x14ac:dyDescent="0.2">
      <c r="A11" s="480">
        <v>3</v>
      </c>
      <c r="B11" s="473" t="s">
        <v>922</v>
      </c>
      <c r="C11" s="478">
        <f t="shared" si="1"/>
        <v>139692</v>
      </c>
      <c r="D11" s="478">
        <f t="shared" si="1"/>
        <v>47289</v>
      </c>
      <c r="E11" s="478">
        <f t="shared" si="1"/>
        <v>0</v>
      </c>
      <c r="F11" s="478">
        <f t="shared" si="1"/>
        <v>0</v>
      </c>
      <c r="G11" s="478">
        <f t="shared" si="1"/>
        <v>0</v>
      </c>
      <c r="H11" s="478">
        <f t="shared" si="3"/>
        <v>0</v>
      </c>
      <c r="I11" s="349">
        <f t="shared" si="2"/>
        <v>186981</v>
      </c>
      <c r="J11" s="520" t="s">
        <v>236</v>
      </c>
      <c r="K11" s="481">
        <v>3</v>
      </c>
    </row>
    <row r="12" spans="1:14" s="12" customFormat="1" ht="19.149999999999999" customHeight="1" x14ac:dyDescent="0.2">
      <c r="A12" s="482">
        <v>4</v>
      </c>
      <c r="B12" s="471" t="s">
        <v>923</v>
      </c>
      <c r="C12" s="483">
        <f>C22+C32</f>
        <v>37882</v>
      </c>
      <c r="D12" s="483">
        <f t="shared" si="1"/>
        <v>88865</v>
      </c>
      <c r="E12" s="483">
        <f t="shared" si="1"/>
        <v>4685</v>
      </c>
      <c r="F12" s="483">
        <f t="shared" si="1"/>
        <v>798</v>
      </c>
      <c r="G12" s="483">
        <f t="shared" si="1"/>
        <v>239</v>
      </c>
      <c r="H12" s="483">
        <f t="shared" si="3"/>
        <v>0</v>
      </c>
      <c r="I12" s="108">
        <f t="shared" si="2"/>
        <v>132469</v>
      </c>
      <c r="J12" s="521" t="s">
        <v>237</v>
      </c>
      <c r="K12" s="484">
        <v>4</v>
      </c>
    </row>
    <row r="13" spans="1:14" s="12" customFormat="1" ht="19.149999999999999" customHeight="1" x14ac:dyDescent="0.2">
      <c r="A13" s="480">
        <v>5</v>
      </c>
      <c r="B13" s="473" t="s">
        <v>924</v>
      </c>
      <c r="C13" s="478">
        <f t="shared" si="1"/>
        <v>33012</v>
      </c>
      <c r="D13" s="478">
        <f t="shared" si="1"/>
        <v>84120</v>
      </c>
      <c r="E13" s="478">
        <f t="shared" si="1"/>
        <v>22656</v>
      </c>
      <c r="F13" s="478">
        <f t="shared" si="1"/>
        <v>20959</v>
      </c>
      <c r="G13" s="478">
        <f t="shared" si="1"/>
        <v>6455</v>
      </c>
      <c r="H13" s="478">
        <f t="shared" si="3"/>
        <v>147</v>
      </c>
      <c r="I13" s="349">
        <f t="shared" si="2"/>
        <v>167349</v>
      </c>
      <c r="J13" s="520" t="s">
        <v>238</v>
      </c>
      <c r="K13" s="481">
        <v>5</v>
      </c>
    </row>
    <row r="14" spans="1:14" s="12" customFormat="1" ht="19.149999999999999" customHeight="1" x14ac:dyDescent="0.2">
      <c r="A14" s="482">
        <v>6</v>
      </c>
      <c r="B14" s="471" t="s">
        <v>925</v>
      </c>
      <c r="C14" s="483">
        <f t="shared" si="1"/>
        <v>477</v>
      </c>
      <c r="D14" s="483">
        <f t="shared" si="1"/>
        <v>860</v>
      </c>
      <c r="E14" s="483">
        <f t="shared" si="1"/>
        <v>2943</v>
      </c>
      <c r="F14" s="483">
        <f t="shared" si="1"/>
        <v>8525</v>
      </c>
      <c r="G14" s="483">
        <f t="shared" si="1"/>
        <v>11450</v>
      </c>
      <c r="H14" s="483">
        <f t="shared" si="3"/>
        <v>849</v>
      </c>
      <c r="I14" s="108">
        <f t="shared" si="2"/>
        <v>25104</v>
      </c>
      <c r="J14" s="521" t="s">
        <v>1200</v>
      </c>
      <c r="K14" s="484">
        <v>6</v>
      </c>
    </row>
    <row r="15" spans="1:14" s="12" customFormat="1" ht="19.149999999999999" customHeight="1" x14ac:dyDescent="0.2">
      <c r="A15" s="480">
        <v>7</v>
      </c>
      <c r="B15" s="473" t="s">
        <v>926</v>
      </c>
      <c r="C15" s="478">
        <f t="shared" si="1"/>
        <v>102195</v>
      </c>
      <c r="D15" s="478">
        <f t="shared" si="1"/>
        <v>150669</v>
      </c>
      <c r="E15" s="478">
        <f t="shared" si="1"/>
        <v>94758</v>
      </c>
      <c r="F15" s="478">
        <f t="shared" si="1"/>
        <v>126281</v>
      </c>
      <c r="G15" s="478">
        <f t="shared" si="1"/>
        <v>110214</v>
      </c>
      <c r="H15" s="478">
        <f t="shared" si="3"/>
        <v>12330</v>
      </c>
      <c r="I15" s="349">
        <f t="shared" si="2"/>
        <v>596447</v>
      </c>
      <c r="J15" s="520" t="s">
        <v>1476</v>
      </c>
      <c r="K15" s="481">
        <v>7</v>
      </c>
    </row>
    <row r="16" spans="1:14" s="12" customFormat="1" ht="19.149999999999999" customHeight="1" x14ac:dyDescent="0.2">
      <c r="A16" s="482">
        <v>8</v>
      </c>
      <c r="B16" s="471" t="s">
        <v>927</v>
      </c>
      <c r="C16" s="483">
        <f t="shared" si="1"/>
        <v>6692</v>
      </c>
      <c r="D16" s="483">
        <f t="shared" si="1"/>
        <v>72418</v>
      </c>
      <c r="E16" s="483">
        <f t="shared" si="1"/>
        <v>92516</v>
      </c>
      <c r="F16" s="483">
        <f t="shared" si="1"/>
        <v>50228</v>
      </c>
      <c r="G16" s="483">
        <f t="shared" si="1"/>
        <v>385</v>
      </c>
      <c r="H16" s="483">
        <f t="shared" si="3"/>
        <v>31</v>
      </c>
      <c r="I16" s="108">
        <f t="shared" si="2"/>
        <v>222270</v>
      </c>
      <c r="J16" s="521" t="s">
        <v>1187</v>
      </c>
      <c r="K16" s="484">
        <v>8</v>
      </c>
    </row>
    <row r="17" spans="1:11" s="12" customFormat="1" ht="19.149999999999999" customHeight="1" x14ac:dyDescent="0.2">
      <c r="A17" s="480">
        <v>9</v>
      </c>
      <c r="B17" s="473" t="s">
        <v>928</v>
      </c>
      <c r="C17" s="478">
        <f t="shared" si="1"/>
        <v>21267</v>
      </c>
      <c r="D17" s="478">
        <f t="shared" si="1"/>
        <v>15595</v>
      </c>
      <c r="E17" s="478">
        <f t="shared" si="1"/>
        <v>195320</v>
      </c>
      <c r="F17" s="478">
        <f t="shared" si="1"/>
        <v>108292</v>
      </c>
      <c r="G17" s="478">
        <f t="shared" si="1"/>
        <v>48601</v>
      </c>
      <c r="H17" s="478">
        <f t="shared" si="3"/>
        <v>3685</v>
      </c>
      <c r="I17" s="349">
        <f t="shared" si="2"/>
        <v>392760</v>
      </c>
      <c r="J17" s="520" t="s">
        <v>239</v>
      </c>
      <c r="K17" s="481">
        <v>9</v>
      </c>
    </row>
    <row r="18" spans="1:11" s="91" customFormat="1" ht="19.149999999999999" customHeight="1" x14ac:dyDescent="0.2">
      <c r="A18" s="522"/>
      <c r="B18" s="202" t="s">
        <v>706</v>
      </c>
      <c r="C18" s="107">
        <f t="shared" ref="C18" si="4">SUM(C19:C27)</f>
        <v>505670</v>
      </c>
      <c r="D18" s="107">
        <f t="shared" ref="D18" si="5">SUM(D19:D27)</f>
        <v>404960</v>
      </c>
      <c r="E18" s="107">
        <f t="shared" ref="E18" si="6">SUM(E19:E27)</f>
        <v>339605</v>
      </c>
      <c r="F18" s="107">
        <f t="shared" ref="F18" si="7">SUM(F19:F27)</f>
        <v>272646</v>
      </c>
      <c r="G18" s="107">
        <f t="shared" ref="G18" si="8">SUM(G19:G27)</f>
        <v>172981</v>
      </c>
      <c r="H18" s="107">
        <f>SUM(H19:H27)</f>
        <v>17038</v>
      </c>
      <c r="I18" s="107">
        <f t="shared" si="2"/>
        <v>1712900</v>
      </c>
      <c r="J18" s="446" t="s">
        <v>13</v>
      </c>
      <c r="K18" s="523"/>
    </row>
    <row r="19" spans="1:11" s="12" customFormat="1" ht="19.149999999999999" customHeight="1" x14ac:dyDescent="0.2">
      <c r="A19" s="424">
        <v>1</v>
      </c>
      <c r="B19" s="347" t="s">
        <v>920</v>
      </c>
      <c r="C19" s="348">
        <v>49569</v>
      </c>
      <c r="D19" s="348">
        <v>493</v>
      </c>
      <c r="E19" s="348">
        <v>47</v>
      </c>
      <c r="F19" s="348">
        <v>51</v>
      </c>
      <c r="G19" s="348">
        <v>21</v>
      </c>
      <c r="H19" s="348" t="s">
        <v>16</v>
      </c>
      <c r="I19" s="349">
        <f t="shared" si="2"/>
        <v>50181</v>
      </c>
      <c r="J19" s="524" t="s">
        <v>234</v>
      </c>
      <c r="K19" s="425">
        <v>1</v>
      </c>
    </row>
    <row r="20" spans="1:11" s="12" customFormat="1" ht="19.149999999999999" customHeight="1" x14ac:dyDescent="0.2">
      <c r="A20" s="360">
        <v>2</v>
      </c>
      <c r="B20" s="433" t="s">
        <v>921</v>
      </c>
      <c r="C20" s="30">
        <v>174056</v>
      </c>
      <c r="D20" s="30">
        <v>642</v>
      </c>
      <c r="E20" s="30">
        <v>0</v>
      </c>
      <c r="F20" s="30" t="s">
        <v>16</v>
      </c>
      <c r="G20" s="30" t="s">
        <v>16</v>
      </c>
      <c r="H20" s="30" t="s">
        <v>16</v>
      </c>
      <c r="I20" s="108">
        <f t="shared" si="2"/>
        <v>174698</v>
      </c>
      <c r="J20" s="525" t="s">
        <v>235</v>
      </c>
      <c r="K20" s="361">
        <v>2</v>
      </c>
    </row>
    <row r="21" spans="1:11" s="12" customFormat="1" ht="19.149999999999999" customHeight="1" x14ac:dyDescent="0.2">
      <c r="A21" s="424">
        <v>3</v>
      </c>
      <c r="B21" s="347" t="s">
        <v>922</v>
      </c>
      <c r="C21" s="348">
        <v>117744</v>
      </c>
      <c r="D21" s="348">
        <v>38870</v>
      </c>
      <c r="E21" s="348">
        <v>0</v>
      </c>
      <c r="F21" s="348" t="s">
        <v>16</v>
      </c>
      <c r="G21" s="348" t="s">
        <v>16</v>
      </c>
      <c r="H21" s="348" t="s">
        <v>16</v>
      </c>
      <c r="I21" s="349">
        <f t="shared" si="2"/>
        <v>156614</v>
      </c>
      <c r="J21" s="524" t="s">
        <v>236</v>
      </c>
      <c r="K21" s="425">
        <v>3</v>
      </c>
    </row>
    <row r="22" spans="1:11" s="12" customFormat="1" ht="19.149999999999999" customHeight="1" x14ac:dyDescent="0.2">
      <c r="A22" s="360">
        <v>4</v>
      </c>
      <c r="B22" s="433" t="s">
        <v>923</v>
      </c>
      <c r="C22" s="30">
        <v>23823</v>
      </c>
      <c r="D22" s="30">
        <v>66748</v>
      </c>
      <c r="E22" s="30">
        <v>3641</v>
      </c>
      <c r="F22" s="30">
        <v>400</v>
      </c>
      <c r="G22" s="30">
        <v>111</v>
      </c>
      <c r="H22" s="30" t="s">
        <v>16</v>
      </c>
      <c r="I22" s="108">
        <f t="shared" si="2"/>
        <v>94723</v>
      </c>
      <c r="J22" s="525" t="s">
        <v>237</v>
      </c>
      <c r="K22" s="361">
        <v>4</v>
      </c>
    </row>
    <row r="23" spans="1:11" s="12" customFormat="1" ht="19.149999999999999" customHeight="1" x14ac:dyDescent="0.2">
      <c r="A23" s="424">
        <v>5</v>
      </c>
      <c r="B23" s="347" t="s">
        <v>924</v>
      </c>
      <c r="C23" s="348">
        <v>16088</v>
      </c>
      <c r="D23" s="348">
        <v>63658</v>
      </c>
      <c r="E23" s="348">
        <v>19005</v>
      </c>
      <c r="F23" s="348">
        <v>18531</v>
      </c>
      <c r="G23" s="348">
        <v>6145</v>
      </c>
      <c r="H23" s="348">
        <v>143</v>
      </c>
      <c r="I23" s="349">
        <f t="shared" si="2"/>
        <v>123570</v>
      </c>
      <c r="J23" s="524" t="s">
        <v>238</v>
      </c>
      <c r="K23" s="425">
        <v>5</v>
      </c>
    </row>
    <row r="24" spans="1:11" s="12" customFormat="1" ht="19.149999999999999" customHeight="1" x14ac:dyDescent="0.2">
      <c r="A24" s="360">
        <v>6</v>
      </c>
      <c r="B24" s="433" t="s">
        <v>925</v>
      </c>
      <c r="C24" s="30">
        <v>451</v>
      </c>
      <c r="D24" s="30">
        <v>846</v>
      </c>
      <c r="E24" s="30">
        <v>2908</v>
      </c>
      <c r="F24" s="30">
        <v>8484</v>
      </c>
      <c r="G24" s="30">
        <v>11447</v>
      </c>
      <c r="H24" s="30">
        <v>849</v>
      </c>
      <c r="I24" s="108">
        <f t="shared" si="2"/>
        <v>24985</v>
      </c>
      <c r="J24" s="525" t="s">
        <v>1200</v>
      </c>
      <c r="K24" s="361">
        <v>6</v>
      </c>
    </row>
    <row r="25" spans="1:11" s="12" customFormat="1" ht="19.149999999999999" customHeight="1" x14ac:dyDescent="0.2">
      <c r="A25" s="424">
        <v>7</v>
      </c>
      <c r="B25" s="347" t="s">
        <v>926</v>
      </c>
      <c r="C25" s="348">
        <v>101658</v>
      </c>
      <c r="D25" s="348">
        <v>148437</v>
      </c>
      <c r="E25" s="348">
        <v>93929</v>
      </c>
      <c r="F25" s="348">
        <v>125928</v>
      </c>
      <c r="G25" s="348">
        <v>110195</v>
      </c>
      <c r="H25" s="348">
        <v>12330</v>
      </c>
      <c r="I25" s="349">
        <f t="shared" si="2"/>
        <v>592477</v>
      </c>
      <c r="J25" s="524" t="s">
        <v>1476</v>
      </c>
      <c r="K25" s="425">
        <v>7</v>
      </c>
    </row>
    <row r="26" spans="1:11" s="12" customFormat="1" ht="19.149999999999999" customHeight="1" x14ac:dyDescent="0.2">
      <c r="A26" s="360">
        <v>8</v>
      </c>
      <c r="B26" s="433" t="s">
        <v>927</v>
      </c>
      <c r="C26" s="30">
        <v>6578</v>
      </c>
      <c r="D26" s="30">
        <v>71894</v>
      </c>
      <c r="E26" s="30">
        <v>92444</v>
      </c>
      <c r="F26" s="30">
        <v>50062</v>
      </c>
      <c r="G26" s="30">
        <v>342</v>
      </c>
      <c r="H26" s="30">
        <v>31</v>
      </c>
      <c r="I26" s="108">
        <f t="shared" si="2"/>
        <v>221351</v>
      </c>
      <c r="J26" s="525" t="s">
        <v>1187</v>
      </c>
      <c r="K26" s="361">
        <v>8</v>
      </c>
    </row>
    <row r="27" spans="1:11" s="12" customFormat="1" ht="19.149999999999999" customHeight="1" x14ac:dyDescent="0.2">
      <c r="A27" s="424">
        <v>9</v>
      </c>
      <c r="B27" s="347" t="s">
        <v>928</v>
      </c>
      <c r="C27" s="348">
        <v>15703</v>
      </c>
      <c r="D27" s="348">
        <v>13372</v>
      </c>
      <c r="E27" s="348">
        <v>127631</v>
      </c>
      <c r="F27" s="348">
        <v>69190</v>
      </c>
      <c r="G27" s="348">
        <v>44720</v>
      </c>
      <c r="H27" s="348">
        <v>3685</v>
      </c>
      <c r="I27" s="349">
        <f t="shared" si="2"/>
        <v>274301</v>
      </c>
      <c r="J27" s="524" t="s">
        <v>239</v>
      </c>
      <c r="K27" s="425">
        <v>9</v>
      </c>
    </row>
    <row r="28" spans="1:11" s="82" customFormat="1" ht="19.149999999999999" customHeight="1" x14ac:dyDescent="0.2">
      <c r="A28" s="522"/>
      <c r="B28" s="202" t="s">
        <v>1468</v>
      </c>
      <c r="C28" s="107">
        <f t="shared" ref="C28" si="9">SUM(C29:C37)</f>
        <v>158656</v>
      </c>
      <c r="D28" s="107">
        <f t="shared" ref="D28" si="10">SUM(D29:D37)</f>
        <v>56260</v>
      </c>
      <c r="E28" s="107">
        <f t="shared" ref="E28" si="11">SUM(E29:E37)</f>
        <v>73320</v>
      </c>
      <c r="F28" s="107">
        <f>SUM(F29:F37)</f>
        <v>42488</v>
      </c>
      <c r="G28" s="107">
        <f t="shared" ref="G28" si="12">SUM(G29:G37)</f>
        <v>4384</v>
      </c>
      <c r="H28" s="107">
        <f>SUM(H29:H37)</f>
        <v>4</v>
      </c>
      <c r="I28" s="107">
        <f t="shared" si="2"/>
        <v>335112</v>
      </c>
      <c r="J28" s="446" t="s">
        <v>14</v>
      </c>
      <c r="K28" s="523"/>
    </row>
    <row r="29" spans="1:11" s="12" customFormat="1" ht="19.149999999999999" customHeight="1" x14ac:dyDescent="0.2">
      <c r="A29" s="424">
        <v>1</v>
      </c>
      <c r="B29" s="347" t="s">
        <v>920</v>
      </c>
      <c r="C29" s="348">
        <v>8716</v>
      </c>
      <c r="D29" s="348">
        <v>2</v>
      </c>
      <c r="E29" s="348">
        <v>0</v>
      </c>
      <c r="F29" s="348" t="s">
        <v>16</v>
      </c>
      <c r="G29" s="348" t="s">
        <v>16</v>
      </c>
      <c r="H29" s="348" t="s">
        <v>16</v>
      </c>
      <c r="I29" s="349">
        <f t="shared" si="2"/>
        <v>8718</v>
      </c>
      <c r="J29" s="524" t="s">
        <v>234</v>
      </c>
      <c r="K29" s="425">
        <v>1</v>
      </c>
    </row>
    <row r="30" spans="1:11" s="12" customFormat="1" ht="19.149999999999999" customHeight="1" x14ac:dyDescent="0.2">
      <c r="A30" s="360">
        <v>2</v>
      </c>
      <c r="B30" s="433" t="s">
        <v>921</v>
      </c>
      <c r="C30" s="30">
        <v>90768</v>
      </c>
      <c r="D30" s="30">
        <v>267</v>
      </c>
      <c r="E30" s="30">
        <v>0</v>
      </c>
      <c r="F30" s="30" t="s">
        <v>16</v>
      </c>
      <c r="G30" s="30" t="s">
        <v>16</v>
      </c>
      <c r="H30" s="30" t="s">
        <v>16</v>
      </c>
      <c r="I30" s="108">
        <f t="shared" si="2"/>
        <v>91035</v>
      </c>
      <c r="J30" s="525" t="s">
        <v>235</v>
      </c>
      <c r="K30" s="361">
        <v>2</v>
      </c>
    </row>
    <row r="31" spans="1:11" s="12" customFormat="1" ht="19.149999999999999" customHeight="1" x14ac:dyDescent="0.2">
      <c r="A31" s="424">
        <v>3</v>
      </c>
      <c r="B31" s="347" t="s">
        <v>922</v>
      </c>
      <c r="C31" s="348">
        <v>21948</v>
      </c>
      <c r="D31" s="348">
        <v>8419</v>
      </c>
      <c r="E31" s="348">
        <v>0</v>
      </c>
      <c r="F31" s="348" t="s">
        <v>16</v>
      </c>
      <c r="G31" s="348" t="s">
        <v>16</v>
      </c>
      <c r="H31" s="348" t="s">
        <v>16</v>
      </c>
      <c r="I31" s="349">
        <f t="shared" si="2"/>
        <v>30367</v>
      </c>
      <c r="J31" s="524" t="s">
        <v>236</v>
      </c>
      <c r="K31" s="425">
        <v>3</v>
      </c>
    </row>
    <row r="32" spans="1:11" s="12" customFormat="1" ht="19.149999999999999" customHeight="1" x14ac:dyDescent="0.2">
      <c r="A32" s="360">
        <v>4</v>
      </c>
      <c r="B32" s="433" t="s">
        <v>923</v>
      </c>
      <c r="C32" s="30">
        <v>14059</v>
      </c>
      <c r="D32" s="30">
        <v>22117</v>
      </c>
      <c r="E32" s="30">
        <v>1044</v>
      </c>
      <c r="F32" s="30">
        <v>398</v>
      </c>
      <c r="G32" s="30">
        <v>128</v>
      </c>
      <c r="H32" s="30" t="s">
        <v>16</v>
      </c>
      <c r="I32" s="108">
        <f t="shared" si="2"/>
        <v>37746</v>
      </c>
      <c r="J32" s="525" t="s">
        <v>237</v>
      </c>
      <c r="K32" s="361">
        <v>4</v>
      </c>
    </row>
    <row r="33" spans="1:11" s="12" customFormat="1" ht="19.149999999999999" customHeight="1" x14ac:dyDescent="0.2">
      <c r="A33" s="424">
        <v>5</v>
      </c>
      <c r="B33" s="347" t="s">
        <v>924</v>
      </c>
      <c r="C33" s="348">
        <v>16924</v>
      </c>
      <c r="D33" s="348">
        <v>20462</v>
      </c>
      <c r="E33" s="348">
        <v>3651</v>
      </c>
      <c r="F33" s="348">
        <v>2428</v>
      </c>
      <c r="G33" s="348">
        <v>310</v>
      </c>
      <c r="H33" s="348">
        <v>4</v>
      </c>
      <c r="I33" s="349">
        <f t="shared" si="2"/>
        <v>43779</v>
      </c>
      <c r="J33" s="524" t="s">
        <v>238</v>
      </c>
      <c r="K33" s="425">
        <v>5</v>
      </c>
    </row>
    <row r="34" spans="1:11" s="12" customFormat="1" ht="19.149999999999999" customHeight="1" x14ac:dyDescent="0.2">
      <c r="A34" s="360">
        <v>6</v>
      </c>
      <c r="B34" s="433" t="s">
        <v>925</v>
      </c>
      <c r="C34" s="30">
        <v>26</v>
      </c>
      <c r="D34" s="30">
        <v>14</v>
      </c>
      <c r="E34" s="30">
        <v>35</v>
      </c>
      <c r="F34" s="30">
        <v>41</v>
      </c>
      <c r="G34" s="30">
        <v>3</v>
      </c>
      <c r="H34" s="30" t="s">
        <v>16</v>
      </c>
      <c r="I34" s="108">
        <f t="shared" si="2"/>
        <v>119</v>
      </c>
      <c r="J34" s="525" t="s">
        <v>1200</v>
      </c>
      <c r="K34" s="361">
        <v>6</v>
      </c>
    </row>
    <row r="35" spans="1:11" s="12" customFormat="1" ht="19.149999999999999" customHeight="1" x14ac:dyDescent="0.2">
      <c r="A35" s="424">
        <v>7</v>
      </c>
      <c r="B35" s="347" t="s">
        <v>926</v>
      </c>
      <c r="C35" s="348">
        <v>537</v>
      </c>
      <c r="D35" s="348">
        <v>2232</v>
      </c>
      <c r="E35" s="348">
        <v>829</v>
      </c>
      <c r="F35" s="348">
        <v>353</v>
      </c>
      <c r="G35" s="348">
        <v>19</v>
      </c>
      <c r="H35" s="348" t="s">
        <v>16</v>
      </c>
      <c r="I35" s="349">
        <f t="shared" si="2"/>
        <v>3970</v>
      </c>
      <c r="J35" s="524" t="s">
        <v>1476</v>
      </c>
      <c r="K35" s="425">
        <v>7</v>
      </c>
    </row>
    <row r="36" spans="1:11" s="12" customFormat="1" ht="19.149999999999999" customHeight="1" x14ac:dyDescent="0.2">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
      <c r="A37" s="448">
        <v>9</v>
      </c>
      <c r="B37" s="355" t="s">
        <v>928</v>
      </c>
      <c r="C37" s="356">
        <v>5564</v>
      </c>
      <c r="D37" s="356">
        <v>2223</v>
      </c>
      <c r="E37" s="356">
        <v>67689</v>
      </c>
      <c r="F37" s="356">
        <v>39102</v>
      </c>
      <c r="G37" s="356">
        <v>3881</v>
      </c>
      <c r="H37" s="356" t="s">
        <v>16</v>
      </c>
      <c r="I37" s="357">
        <f t="shared" si="2"/>
        <v>118459</v>
      </c>
      <c r="J37" s="526" t="s">
        <v>239</v>
      </c>
      <c r="K37" s="449">
        <v>9</v>
      </c>
    </row>
  </sheetData>
  <mergeCells count="9">
    <mergeCell ref="A1:K1"/>
    <mergeCell ref="A2:K2"/>
    <mergeCell ref="A3:K3"/>
    <mergeCell ref="C4:I4"/>
    <mergeCell ref="B5:B7"/>
    <mergeCell ref="A5:A7"/>
    <mergeCell ref="C5:I5"/>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CBB1-429D-490E-9D75-B131DCBA7CA3}">
  <dimension ref="A2:I42"/>
  <sheetViews>
    <sheetView view="pageBreakPreview" zoomScale="60" zoomScaleNormal="100" workbookViewId="0">
      <selection activeCell="A90" sqref="A90"/>
    </sheetView>
  </sheetViews>
  <sheetFormatPr defaultColWidth="9" defaultRowHeight="15" x14ac:dyDescent="0.25"/>
  <cols>
    <col min="1" max="3" width="10.375" style="1344" customWidth="1"/>
    <col min="4" max="4" width="10.375" style="1346" customWidth="1"/>
    <col min="5" max="6" width="10.375" style="1344" customWidth="1"/>
    <col min="7" max="7" width="16.625" style="1344" customWidth="1"/>
    <col min="8" max="8" width="11.125" style="1344" customWidth="1"/>
    <col min="9" max="256" width="9" style="1344"/>
    <col min="257" max="262" width="10.375" style="1344" customWidth="1"/>
    <col min="263" max="263" width="16.625" style="1344" customWidth="1"/>
    <col min="264" max="264" width="11.125" style="1344" customWidth="1"/>
    <col min="265" max="512" width="9" style="1344"/>
    <col min="513" max="518" width="10.375" style="1344" customWidth="1"/>
    <col min="519" max="519" width="16.625" style="1344" customWidth="1"/>
    <col min="520" max="520" width="11.125" style="1344" customWidth="1"/>
    <col min="521" max="768" width="9" style="1344"/>
    <col min="769" max="774" width="10.375" style="1344" customWidth="1"/>
    <col min="775" max="775" width="16.625" style="1344" customWidth="1"/>
    <col min="776" max="776" width="11.125" style="1344" customWidth="1"/>
    <col min="777" max="1024" width="9" style="1344"/>
    <col min="1025" max="1030" width="10.375" style="1344" customWidth="1"/>
    <col min="1031" max="1031" width="16.625" style="1344" customWidth="1"/>
    <col min="1032" max="1032" width="11.125" style="1344" customWidth="1"/>
    <col min="1033" max="1280" width="9" style="1344"/>
    <col min="1281" max="1286" width="10.375" style="1344" customWidth="1"/>
    <col min="1287" max="1287" width="16.625" style="1344" customWidth="1"/>
    <col min="1288" max="1288" width="11.125" style="1344" customWidth="1"/>
    <col min="1289" max="1536" width="9" style="1344"/>
    <col min="1537" max="1542" width="10.375" style="1344" customWidth="1"/>
    <col min="1543" max="1543" width="16.625" style="1344" customWidth="1"/>
    <col min="1544" max="1544" width="11.125" style="1344" customWidth="1"/>
    <col min="1545" max="1792" width="9" style="1344"/>
    <col min="1793" max="1798" width="10.375" style="1344" customWidth="1"/>
    <col min="1799" max="1799" width="16.625" style="1344" customWidth="1"/>
    <col min="1800" max="1800" width="11.125" style="1344" customWidth="1"/>
    <col min="1801" max="2048" width="9" style="1344"/>
    <col min="2049" max="2054" width="10.375" style="1344" customWidth="1"/>
    <col min="2055" max="2055" width="16.625" style="1344" customWidth="1"/>
    <col min="2056" max="2056" width="11.125" style="1344" customWidth="1"/>
    <col min="2057" max="2304" width="9" style="1344"/>
    <col min="2305" max="2310" width="10.375" style="1344" customWidth="1"/>
    <col min="2311" max="2311" width="16.625" style="1344" customWidth="1"/>
    <col min="2312" max="2312" width="11.125" style="1344" customWidth="1"/>
    <col min="2313" max="2560" width="9" style="1344"/>
    <col min="2561" max="2566" width="10.375" style="1344" customWidth="1"/>
    <col min="2567" max="2567" width="16.625" style="1344" customWidth="1"/>
    <col min="2568" max="2568" width="11.125" style="1344" customWidth="1"/>
    <col min="2569" max="2816" width="9" style="1344"/>
    <col min="2817" max="2822" width="10.375" style="1344" customWidth="1"/>
    <col min="2823" max="2823" width="16.625" style="1344" customWidth="1"/>
    <col min="2824" max="2824" width="11.125" style="1344" customWidth="1"/>
    <col min="2825" max="3072" width="9" style="1344"/>
    <col min="3073" max="3078" width="10.375" style="1344" customWidth="1"/>
    <col min="3079" max="3079" width="16.625" style="1344" customWidth="1"/>
    <col min="3080" max="3080" width="11.125" style="1344" customWidth="1"/>
    <col min="3081" max="3328" width="9" style="1344"/>
    <col min="3329" max="3334" width="10.375" style="1344" customWidth="1"/>
    <col min="3335" max="3335" width="16.625" style="1344" customWidth="1"/>
    <col min="3336" max="3336" width="11.125" style="1344" customWidth="1"/>
    <col min="3337" max="3584" width="9" style="1344"/>
    <col min="3585" max="3590" width="10.375" style="1344" customWidth="1"/>
    <col min="3591" max="3591" width="16.625" style="1344" customWidth="1"/>
    <col min="3592" max="3592" width="11.125" style="1344" customWidth="1"/>
    <col min="3593" max="3840" width="9" style="1344"/>
    <col min="3841" max="3846" width="10.375" style="1344" customWidth="1"/>
    <col min="3847" max="3847" width="16.625" style="1344" customWidth="1"/>
    <col min="3848" max="3848" width="11.125" style="1344" customWidth="1"/>
    <col min="3849" max="4096" width="9" style="1344"/>
    <col min="4097" max="4102" width="10.375" style="1344" customWidth="1"/>
    <col min="4103" max="4103" width="16.625" style="1344" customWidth="1"/>
    <col min="4104" max="4104" width="11.125" style="1344" customWidth="1"/>
    <col min="4105" max="4352" width="9" style="1344"/>
    <col min="4353" max="4358" width="10.375" style="1344" customWidth="1"/>
    <col min="4359" max="4359" width="16.625" style="1344" customWidth="1"/>
    <col min="4360" max="4360" width="11.125" style="1344" customWidth="1"/>
    <col min="4361" max="4608" width="9" style="1344"/>
    <col min="4609" max="4614" width="10.375" style="1344" customWidth="1"/>
    <col min="4615" max="4615" width="16.625" style="1344" customWidth="1"/>
    <col min="4616" max="4616" width="11.125" style="1344" customWidth="1"/>
    <col min="4617" max="4864" width="9" style="1344"/>
    <col min="4865" max="4870" width="10.375" style="1344" customWidth="1"/>
    <col min="4871" max="4871" width="16.625" style="1344" customWidth="1"/>
    <col min="4872" max="4872" width="11.125" style="1344" customWidth="1"/>
    <col min="4873" max="5120" width="9" style="1344"/>
    <col min="5121" max="5126" width="10.375" style="1344" customWidth="1"/>
    <col min="5127" max="5127" width="16.625" style="1344" customWidth="1"/>
    <col min="5128" max="5128" width="11.125" style="1344" customWidth="1"/>
    <col min="5129" max="5376" width="9" style="1344"/>
    <col min="5377" max="5382" width="10.375" style="1344" customWidth="1"/>
    <col min="5383" max="5383" width="16.625" style="1344" customWidth="1"/>
    <col min="5384" max="5384" width="11.125" style="1344" customWidth="1"/>
    <col min="5385" max="5632" width="9" style="1344"/>
    <col min="5633" max="5638" width="10.375" style="1344" customWidth="1"/>
    <col min="5639" max="5639" width="16.625" style="1344" customWidth="1"/>
    <col min="5640" max="5640" width="11.125" style="1344" customWidth="1"/>
    <col min="5641" max="5888" width="9" style="1344"/>
    <col min="5889" max="5894" width="10.375" style="1344" customWidth="1"/>
    <col min="5895" max="5895" width="16.625" style="1344" customWidth="1"/>
    <col min="5896" max="5896" width="11.125" style="1344" customWidth="1"/>
    <col min="5897" max="6144" width="9" style="1344"/>
    <col min="6145" max="6150" width="10.375" style="1344" customWidth="1"/>
    <col min="6151" max="6151" width="16.625" style="1344" customWidth="1"/>
    <col min="6152" max="6152" width="11.125" style="1344" customWidth="1"/>
    <col min="6153" max="6400" width="9" style="1344"/>
    <col min="6401" max="6406" width="10.375" style="1344" customWidth="1"/>
    <col min="6407" max="6407" width="16.625" style="1344" customWidth="1"/>
    <col min="6408" max="6408" width="11.125" style="1344" customWidth="1"/>
    <col min="6409" max="6656" width="9" style="1344"/>
    <col min="6657" max="6662" width="10.375" style="1344" customWidth="1"/>
    <col min="6663" max="6663" width="16.625" style="1344" customWidth="1"/>
    <col min="6664" max="6664" width="11.125" style="1344" customWidth="1"/>
    <col min="6665" max="6912" width="9" style="1344"/>
    <col min="6913" max="6918" width="10.375" style="1344" customWidth="1"/>
    <col min="6919" max="6919" width="16.625" style="1344" customWidth="1"/>
    <col min="6920" max="6920" width="11.125" style="1344" customWidth="1"/>
    <col min="6921" max="7168" width="9" style="1344"/>
    <col min="7169" max="7174" width="10.375" style="1344" customWidth="1"/>
    <col min="7175" max="7175" width="16.625" style="1344" customWidth="1"/>
    <col min="7176" max="7176" width="11.125" style="1344" customWidth="1"/>
    <col min="7177" max="7424" width="9" style="1344"/>
    <col min="7425" max="7430" width="10.375" style="1344" customWidth="1"/>
    <col min="7431" max="7431" width="16.625" style="1344" customWidth="1"/>
    <col min="7432" max="7432" width="11.125" style="1344" customWidth="1"/>
    <col min="7433" max="7680" width="9" style="1344"/>
    <col min="7681" max="7686" width="10.375" style="1344" customWidth="1"/>
    <col min="7687" max="7687" width="16.625" style="1344" customWidth="1"/>
    <col min="7688" max="7688" width="11.125" style="1344" customWidth="1"/>
    <col min="7689" max="7936" width="9" style="1344"/>
    <col min="7937" max="7942" width="10.375" style="1344" customWidth="1"/>
    <col min="7943" max="7943" width="16.625" style="1344" customWidth="1"/>
    <col min="7944" max="7944" width="11.125" style="1344" customWidth="1"/>
    <col min="7945" max="8192" width="9" style="1344"/>
    <col min="8193" max="8198" width="10.375" style="1344" customWidth="1"/>
    <col min="8199" max="8199" width="16.625" style="1344" customWidth="1"/>
    <col min="8200" max="8200" width="11.125" style="1344" customWidth="1"/>
    <col min="8201" max="8448" width="9" style="1344"/>
    <col min="8449" max="8454" width="10.375" style="1344" customWidth="1"/>
    <col min="8455" max="8455" width="16.625" style="1344" customWidth="1"/>
    <col min="8456" max="8456" width="11.125" style="1344" customWidth="1"/>
    <col min="8457" max="8704" width="9" style="1344"/>
    <col min="8705" max="8710" width="10.375" style="1344" customWidth="1"/>
    <col min="8711" max="8711" width="16.625" style="1344" customWidth="1"/>
    <col min="8712" max="8712" width="11.125" style="1344" customWidth="1"/>
    <col min="8713" max="8960" width="9" style="1344"/>
    <col min="8961" max="8966" width="10.375" style="1344" customWidth="1"/>
    <col min="8967" max="8967" width="16.625" style="1344" customWidth="1"/>
    <col min="8968" max="8968" width="11.125" style="1344" customWidth="1"/>
    <col min="8969" max="9216" width="9" style="1344"/>
    <col min="9217" max="9222" width="10.375" style="1344" customWidth="1"/>
    <col min="9223" max="9223" width="16.625" style="1344" customWidth="1"/>
    <col min="9224" max="9224" width="11.125" style="1344" customWidth="1"/>
    <col min="9225" max="9472" width="9" style="1344"/>
    <col min="9473" max="9478" width="10.375" style="1344" customWidth="1"/>
    <col min="9479" max="9479" width="16.625" style="1344" customWidth="1"/>
    <col min="9480" max="9480" width="11.125" style="1344" customWidth="1"/>
    <col min="9481" max="9728" width="9" style="1344"/>
    <col min="9729" max="9734" width="10.375" style="1344" customWidth="1"/>
    <col min="9735" max="9735" width="16.625" style="1344" customWidth="1"/>
    <col min="9736" max="9736" width="11.125" style="1344" customWidth="1"/>
    <col min="9737" max="9984" width="9" style="1344"/>
    <col min="9985" max="9990" width="10.375" style="1344" customWidth="1"/>
    <col min="9991" max="9991" width="16.625" style="1344" customWidth="1"/>
    <col min="9992" max="9992" width="11.125" style="1344" customWidth="1"/>
    <col min="9993" max="10240" width="9" style="1344"/>
    <col min="10241" max="10246" width="10.375" style="1344" customWidth="1"/>
    <col min="10247" max="10247" width="16.625" style="1344" customWidth="1"/>
    <col min="10248" max="10248" width="11.125" style="1344" customWidth="1"/>
    <col min="10249" max="10496" width="9" style="1344"/>
    <col min="10497" max="10502" width="10.375" style="1344" customWidth="1"/>
    <col min="10503" max="10503" width="16.625" style="1344" customWidth="1"/>
    <col min="10504" max="10504" width="11.125" style="1344" customWidth="1"/>
    <col min="10505" max="10752" width="9" style="1344"/>
    <col min="10753" max="10758" width="10.375" style="1344" customWidth="1"/>
    <col min="10759" max="10759" width="16.625" style="1344" customWidth="1"/>
    <col min="10760" max="10760" width="11.125" style="1344" customWidth="1"/>
    <col min="10761" max="11008" width="9" style="1344"/>
    <col min="11009" max="11014" width="10.375" style="1344" customWidth="1"/>
    <col min="11015" max="11015" width="16.625" style="1344" customWidth="1"/>
    <col min="11016" max="11016" width="11.125" style="1344" customWidth="1"/>
    <col min="11017" max="11264" width="9" style="1344"/>
    <col min="11265" max="11270" width="10.375" style="1344" customWidth="1"/>
    <col min="11271" max="11271" width="16.625" style="1344" customWidth="1"/>
    <col min="11272" max="11272" width="11.125" style="1344" customWidth="1"/>
    <col min="11273" max="11520" width="9" style="1344"/>
    <col min="11521" max="11526" width="10.375" style="1344" customWidth="1"/>
    <col min="11527" max="11527" width="16.625" style="1344" customWidth="1"/>
    <col min="11528" max="11528" width="11.125" style="1344" customWidth="1"/>
    <col min="11529" max="11776" width="9" style="1344"/>
    <col min="11777" max="11782" width="10.375" style="1344" customWidth="1"/>
    <col min="11783" max="11783" width="16.625" style="1344" customWidth="1"/>
    <col min="11784" max="11784" width="11.125" style="1344" customWidth="1"/>
    <col min="11785" max="12032" width="9" style="1344"/>
    <col min="12033" max="12038" width="10.375" style="1344" customWidth="1"/>
    <col min="12039" max="12039" width="16.625" style="1344" customWidth="1"/>
    <col min="12040" max="12040" width="11.125" style="1344" customWidth="1"/>
    <col min="12041" max="12288" width="9" style="1344"/>
    <col min="12289" max="12294" width="10.375" style="1344" customWidth="1"/>
    <col min="12295" max="12295" width="16.625" style="1344" customWidth="1"/>
    <col min="12296" max="12296" width="11.125" style="1344" customWidth="1"/>
    <col min="12297" max="12544" width="9" style="1344"/>
    <col min="12545" max="12550" width="10.375" style="1344" customWidth="1"/>
    <col min="12551" max="12551" width="16.625" style="1344" customWidth="1"/>
    <col min="12552" max="12552" width="11.125" style="1344" customWidth="1"/>
    <col min="12553" max="12800" width="9" style="1344"/>
    <col min="12801" max="12806" width="10.375" style="1344" customWidth="1"/>
    <col min="12807" max="12807" width="16.625" style="1344" customWidth="1"/>
    <col min="12808" max="12808" width="11.125" style="1344" customWidth="1"/>
    <col min="12809" max="13056" width="9" style="1344"/>
    <col min="13057" max="13062" width="10.375" style="1344" customWidth="1"/>
    <col min="13063" max="13063" width="16.625" style="1344" customWidth="1"/>
    <col min="13064" max="13064" width="11.125" style="1344" customWidth="1"/>
    <col min="13065" max="13312" width="9" style="1344"/>
    <col min="13313" max="13318" width="10.375" style="1344" customWidth="1"/>
    <col min="13319" max="13319" width="16.625" style="1344" customWidth="1"/>
    <col min="13320" max="13320" width="11.125" style="1344" customWidth="1"/>
    <col min="13321" max="13568" width="9" style="1344"/>
    <col min="13569" max="13574" width="10.375" style="1344" customWidth="1"/>
    <col min="13575" max="13575" width="16.625" style="1344" customWidth="1"/>
    <col min="13576" max="13576" width="11.125" style="1344" customWidth="1"/>
    <col min="13577" max="13824" width="9" style="1344"/>
    <col min="13825" max="13830" width="10.375" style="1344" customWidth="1"/>
    <col min="13831" max="13831" width="16.625" style="1344" customWidth="1"/>
    <col min="13832" max="13832" width="11.125" style="1344" customWidth="1"/>
    <col min="13833" max="14080" width="9" style="1344"/>
    <col min="14081" max="14086" width="10.375" style="1344" customWidth="1"/>
    <col min="14087" max="14087" width="16.625" style="1344" customWidth="1"/>
    <col min="14088" max="14088" width="11.125" style="1344" customWidth="1"/>
    <col min="14089" max="14336" width="9" style="1344"/>
    <col min="14337" max="14342" width="10.375" style="1344" customWidth="1"/>
    <col min="14343" max="14343" width="16.625" style="1344" customWidth="1"/>
    <col min="14344" max="14344" width="11.125" style="1344" customWidth="1"/>
    <col min="14345" max="14592" width="9" style="1344"/>
    <col min="14593" max="14598" width="10.375" style="1344" customWidth="1"/>
    <col min="14599" max="14599" width="16.625" style="1344" customWidth="1"/>
    <col min="14600" max="14600" width="11.125" style="1344" customWidth="1"/>
    <col min="14601" max="14848" width="9" style="1344"/>
    <col min="14849" max="14854" width="10.375" style="1344" customWidth="1"/>
    <col min="14855" max="14855" width="16.625" style="1344" customWidth="1"/>
    <col min="14856" max="14856" width="11.125" style="1344" customWidth="1"/>
    <col min="14857" max="15104" width="9" style="1344"/>
    <col min="15105" max="15110" width="10.375" style="1344" customWidth="1"/>
    <col min="15111" max="15111" width="16.625" style="1344" customWidth="1"/>
    <col min="15112" max="15112" width="11.125" style="1344" customWidth="1"/>
    <col min="15113" max="15360" width="9" style="1344"/>
    <col min="15361" max="15366" width="10.375" style="1344" customWidth="1"/>
    <col min="15367" max="15367" width="16.625" style="1344" customWidth="1"/>
    <col min="15368" max="15368" width="11.125" style="1344" customWidth="1"/>
    <col min="15369" max="15616" width="9" style="1344"/>
    <col min="15617" max="15622" width="10.375" style="1344" customWidth="1"/>
    <col min="15623" max="15623" width="16.625" style="1344" customWidth="1"/>
    <col min="15624" max="15624" width="11.125" style="1344" customWidth="1"/>
    <col min="15625" max="15872" width="9" style="1344"/>
    <col min="15873" max="15878" width="10.375" style="1344" customWidth="1"/>
    <col min="15879" max="15879" width="16.625" style="1344" customWidth="1"/>
    <col min="15880" max="15880" width="11.125" style="1344" customWidth="1"/>
    <col min="15881" max="16128" width="9" style="1344"/>
    <col min="16129" max="16134" width="10.375" style="1344" customWidth="1"/>
    <col min="16135" max="16135" width="16.625" style="1344" customWidth="1"/>
    <col min="16136" max="16136" width="11.1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1423</v>
      </c>
      <c r="I42" s="1435" t="s">
        <v>1424</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0B08F-85D8-4BF8-9378-F6C1EFD1CA33}">
  <sheetPr>
    <tabColor theme="5" tint="-0.499984740745262"/>
    <pageSetUpPr fitToPage="1"/>
  </sheetPr>
  <dimension ref="A1:N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1060</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86</v>
      </c>
    </row>
    <row r="3" spans="1:14" s="7" customFormat="1" ht="21" customHeight="1" x14ac:dyDescent="0.2">
      <c r="A3" s="1647" t="s">
        <v>1600</v>
      </c>
      <c r="B3" s="1647"/>
      <c r="C3" s="1647"/>
      <c r="D3" s="1647"/>
      <c r="E3" s="1647"/>
      <c r="F3" s="1647"/>
      <c r="G3" s="1647"/>
      <c r="H3" s="1647"/>
      <c r="I3" s="1647"/>
      <c r="J3" s="1647"/>
      <c r="K3" s="1647"/>
    </row>
    <row r="4" spans="1:14" s="12" customFormat="1" x14ac:dyDescent="0.2">
      <c r="A4" s="34" t="s">
        <v>65</v>
      </c>
      <c r="B4" s="34"/>
      <c r="C4" s="1648"/>
      <c r="D4" s="1648"/>
      <c r="E4" s="1648"/>
      <c r="F4" s="1648"/>
      <c r="G4" s="1648"/>
      <c r="H4" s="1648"/>
      <c r="I4" s="1648"/>
      <c r="J4" s="23"/>
      <c r="K4" s="23" t="s">
        <v>1852</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68698</v>
      </c>
      <c r="D8" s="429">
        <f t="shared" si="0"/>
        <v>36282</v>
      </c>
      <c r="E8" s="429">
        <f t="shared" si="0"/>
        <v>4996</v>
      </c>
      <c r="F8" s="429">
        <f t="shared" si="0"/>
        <v>2634</v>
      </c>
      <c r="G8" s="429">
        <f t="shared" si="0"/>
        <v>868</v>
      </c>
      <c r="H8" s="429">
        <f>SUM(H9:H17)</f>
        <v>12</v>
      </c>
      <c r="I8" s="429">
        <f>SUM(C8:H8)</f>
        <v>113490</v>
      </c>
      <c r="J8" s="430" t="s">
        <v>883</v>
      </c>
      <c r="K8" s="445"/>
    </row>
    <row r="9" spans="1:14" s="12" customFormat="1" ht="19.149999999999999" customHeight="1" x14ac:dyDescent="0.2">
      <c r="A9" s="480">
        <v>1</v>
      </c>
      <c r="B9" s="473" t="s">
        <v>920</v>
      </c>
      <c r="C9" s="478">
        <f t="shared" ref="C9:H14" si="1">C19+C29</f>
        <v>12705</v>
      </c>
      <c r="D9" s="478">
        <f t="shared" si="1"/>
        <v>426</v>
      </c>
      <c r="E9" s="478">
        <f t="shared" si="1"/>
        <v>46</v>
      </c>
      <c r="F9" s="478">
        <f t="shared" si="1"/>
        <v>51</v>
      </c>
      <c r="G9" s="478">
        <f t="shared" si="1"/>
        <v>16</v>
      </c>
      <c r="H9" s="478">
        <f>H19+H29</f>
        <v>0</v>
      </c>
      <c r="I9" s="349">
        <f t="shared" ref="I9:I36" si="2">SUM(C9:H9)</f>
        <v>13244</v>
      </c>
      <c r="J9" s="520" t="s">
        <v>234</v>
      </c>
      <c r="K9" s="481">
        <v>1</v>
      </c>
    </row>
    <row r="10" spans="1:14" s="12" customFormat="1" ht="19.149999999999999" customHeight="1" x14ac:dyDescent="0.2">
      <c r="A10" s="482">
        <v>2</v>
      </c>
      <c r="B10" s="471" t="s">
        <v>921</v>
      </c>
      <c r="C10" s="483">
        <f t="shared" si="1"/>
        <v>38930</v>
      </c>
      <c r="D10" s="483">
        <f t="shared" si="1"/>
        <v>156</v>
      </c>
      <c r="E10" s="483">
        <f t="shared" si="1"/>
        <v>0</v>
      </c>
      <c r="F10" s="483">
        <f t="shared" si="1"/>
        <v>0</v>
      </c>
      <c r="G10" s="483">
        <f t="shared" si="1"/>
        <v>0</v>
      </c>
      <c r="H10" s="483">
        <f t="shared" si="1"/>
        <v>0</v>
      </c>
      <c r="I10" s="108">
        <f t="shared" si="2"/>
        <v>39086</v>
      </c>
      <c r="J10" s="521" t="s">
        <v>235</v>
      </c>
      <c r="K10" s="484">
        <v>2</v>
      </c>
    </row>
    <row r="11" spans="1:14" s="12" customFormat="1" ht="19.149999999999999" customHeight="1" x14ac:dyDescent="0.2">
      <c r="A11" s="480">
        <v>3</v>
      </c>
      <c r="B11" s="473" t="s">
        <v>922</v>
      </c>
      <c r="C11" s="478">
        <f t="shared" si="1"/>
        <v>10003</v>
      </c>
      <c r="D11" s="478">
        <f t="shared" si="1"/>
        <v>10391</v>
      </c>
      <c r="E11" s="478">
        <f t="shared" si="1"/>
        <v>0</v>
      </c>
      <c r="F11" s="478">
        <f t="shared" si="1"/>
        <v>0</v>
      </c>
      <c r="G11" s="478">
        <f t="shared" si="1"/>
        <v>0</v>
      </c>
      <c r="H11" s="478">
        <f t="shared" si="1"/>
        <v>0</v>
      </c>
      <c r="I11" s="349">
        <f t="shared" si="2"/>
        <v>20394</v>
      </c>
      <c r="J11" s="520" t="s">
        <v>236</v>
      </c>
      <c r="K11" s="481">
        <v>3</v>
      </c>
    </row>
    <row r="12" spans="1:14" s="12" customFormat="1" ht="19.149999999999999" customHeight="1" x14ac:dyDescent="0.2">
      <c r="A12" s="482">
        <v>4</v>
      </c>
      <c r="B12" s="471" t="s">
        <v>923</v>
      </c>
      <c r="C12" s="483">
        <f>C22+C32</f>
        <v>6931</v>
      </c>
      <c r="D12" s="483">
        <f t="shared" si="1"/>
        <v>24703</v>
      </c>
      <c r="E12" s="483">
        <f t="shared" si="1"/>
        <v>3709</v>
      </c>
      <c r="F12" s="483">
        <f t="shared" si="1"/>
        <v>473</v>
      </c>
      <c r="G12" s="483">
        <f t="shared" si="1"/>
        <v>144</v>
      </c>
      <c r="H12" s="483">
        <f t="shared" si="1"/>
        <v>0</v>
      </c>
      <c r="I12" s="108">
        <f t="shared" si="2"/>
        <v>35960</v>
      </c>
      <c r="J12" s="521" t="s">
        <v>237</v>
      </c>
      <c r="K12" s="484">
        <v>4</v>
      </c>
    </row>
    <row r="13" spans="1:14" s="12" customFormat="1" ht="19.149999999999999" customHeight="1" x14ac:dyDescent="0.2">
      <c r="A13" s="480">
        <v>5</v>
      </c>
      <c r="B13" s="473" t="s">
        <v>924</v>
      </c>
      <c r="C13" s="478">
        <f t="shared" si="1"/>
        <v>0</v>
      </c>
      <c r="D13" s="478">
        <f t="shared" si="1"/>
        <v>62</v>
      </c>
      <c r="E13" s="478">
        <f t="shared" si="1"/>
        <v>746</v>
      </c>
      <c r="F13" s="478">
        <f t="shared" si="1"/>
        <v>557</v>
      </c>
      <c r="G13" s="478">
        <f t="shared" si="1"/>
        <v>19</v>
      </c>
      <c r="H13" s="478">
        <f t="shared" si="1"/>
        <v>4</v>
      </c>
      <c r="I13" s="349">
        <f t="shared" si="2"/>
        <v>1388</v>
      </c>
      <c r="J13" s="520" t="s">
        <v>238</v>
      </c>
      <c r="K13" s="481">
        <v>5</v>
      </c>
    </row>
    <row r="14" spans="1:14" s="12" customFormat="1" ht="19.149999999999999" customHeight="1" x14ac:dyDescent="0.2">
      <c r="A14" s="482">
        <v>6</v>
      </c>
      <c r="B14" s="471" t="s">
        <v>925</v>
      </c>
      <c r="C14" s="483">
        <f t="shared" si="1"/>
        <v>0</v>
      </c>
      <c r="D14" s="483">
        <f t="shared" si="1"/>
        <v>4</v>
      </c>
      <c r="E14" s="483">
        <f t="shared" si="1"/>
        <v>4</v>
      </c>
      <c r="F14" s="483">
        <f t="shared" si="1"/>
        <v>0</v>
      </c>
      <c r="G14" s="483">
        <f t="shared" si="1"/>
        <v>2</v>
      </c>
      <c r="H14" s="483">
        <f t="shared" si="1"/>
        <v>1</v>
      </c>
      <c r="I14" s="108">
        <f t="shared" si="2"/>
        <v>11</v>
      </c>
      <c r="J14" s="521" t="s">
        <v>1200</v>
      </c>
      <c r="K14" s="484">
        <v>6</v>
      </c>
    </row>
    <row r="15" spans="1:14" s="12" customFormat="1" ht="19.149999999999999" customHeight="1" x14ac:dyDescent="0.2">
      <c r="A15" s="480">
        <v>7</v>
      </c>
      <c r="B15" s="473" t="s">
        <v>926</v>
      </c>
      <c r="C15" s="478">
        <f t="shared" ref="C15:F15" si="3">C25+C35</f>
        <v>95</v>
      </c>
      <c r="D15" s="478">
        <f t="shared" si="3"/>
        <v>335</v>
      </c>
      <c r="E15" s="478">
        <f t="shared" si="3"/>
        <v>117</v>
      </c>
      <c r="F15" s="478">
        <f t="shared" si="3"/>
        <v>102</v>
      </c>
      <c r="G15" s="478">
        <f>G25+G35</f>
        <v>37</v>
      </c>
      <c r="H15" s="478">
        <f>H25+H35</f>
        <v>4</v>
      </c>
      <c r="I15" s="349">
        <f t="shared" si="2"/>
        <v>690</v>
      </c>
      <c r="J15" s="520" t="s">
        <v>1476</v>
      </c>
      <c r="K15" s="481">
        <v>7</v>
      </c>
    </row>
    <row r="16" spans="1:14" s="12" customFormat="1" ht="19.149999999999999" customHeight="1" x14ac:dyDescent="0.2">
      <c r="A16" s="482">
        <v>8</v>
      </c>
      <c r="B16" s="471" t="s">
        <v>927</v>
      </c>
      <c r="C16" s="483">
        <f t="shared" ref="C16:F16" si="4">C26</f>
        <v>34</v>
      </c>
      <c r="D16" s="483">
        <f t="shared" si="4"/>
        <v>187</v>
      </c>
      <c r="E16" s="483">
        <f t="shared" si="4"/>
        <v>96</v>
      </c>
      <c r="F16" s="483">
        <f t="shared" si="4"/>
        <v>1036</v>
      </c>
      <c r="G16" s="483">
        <f>G26</f>
        <v>180</v>
      </c>
      <c r="H16" s="483" t="str">
        <f>H26</f>
        <v>0</v>
      </c>
      <c r="I16" s="108">
        <f t="shared" si="2"/>
        <v>1533</v>
      </c>
      <c r="J16" s="521" t="s">
        <v>1187</v>
      </c>
      <c r="K16" s="484">
        <v>8</v>
      </c>
    </row>
    <row r="17" spans="1:11" s="12" customFormat="1" ht="19.149999999999999" customHeight="1" x14ac:dyDescent="0.2">
      <c r="A17" s="480">
        <v>9</v>
      </c>
      <c r="B17" s="473" t="s">
        <v>928</v>
      </c>
      <c r="C17" s="478">
        <f t="shared" ref="C17:H17" si="5">C27+C36</f>
        <v>0</v>
      </c>
      <c r="D17" s="478">
        <f t="shared" si="5"/>
        <v>18</v>
      </c>
      <c r="E17" s="478">
        <f t="shared" si="5"/>
        <v>278</v>
      </c>
      <c r="F17" s="478">
        <f t="shared" si="5"/>
        <v>415</v>
      </c>
      <c r="G17" s="478">
        <f t="shared" si="5"/>
        <v>470</v>
      </c>
      <c r="H17" s="478">
        <f t="shared" si="5"/>
        <v>3</v>
      </c>
      <c r="I17" s="349">
        <f t="shared" si="2"/>
        <v>1184</v>
      </c>
      <c r="J17" s="520" t="s">
        <v>239</v>
      </c>
      <c r="K17" s="481">
        <v>9</v>
      </c>
    </row>
    <row r="18" spans="1:11" s="91" customFormat="1" ht="19.149999999999999" customHeight="1" x14ac:dyDescent="0.2">
      <c r="A18" s="522"/>
      <c r="B18" s="202" t="s">
        <v>706</v>
      </c>
      <c r="C18" s="107">
        <f t="shared" ref="C18:G18" si="6">SUM(C19:C27)</f>
        <v>38131</v>
      </c>
      <c r="D18" s="107">
        <f t="shared" si="6"/>
        <v>22105</v>
      </c>
      <c r="E18" s="107">
        <f t="shared" si="6"/>
        <v>4142</v>
      </c>
      <c r="F18" s="107">
        <f t="shared" si="6"/>
        <v>2229</v>
      </c>
      <c r="G18" s="107">
        <f t="shared" si="6"/>
        <v>651</v>
      </c>
      <c r="H18" s="107">
        <f>SUM(H19:H27)</f>
        <v>8</v>
      </c>
      <c r="I18" s="107">
        <f t="shared" si="2"/>
        <v>67266</v>
      </c>
      <c r="J18" s="446" t="s">
        <v>13</v>
      </c>
      <c r="K18" s="523"/>
    </row>
    <row r="19" spans="1:11" s="12" customFormat="1" ht="19.149999999999999" customHeight="1" x14ac:dyDescent="0.2">
      <c r="A19" s="424">
        <v>1</v>
      </c>
      <c r="B19" s="347" t="s">
        <v>920</v>
      </c>
      <c r="C19" s="348">
        <v>9408</v>
      </c>
      <c r="D19" s="348">
        <v>425</v>
      </c>
      <c r="E19" s="348">
        <v>46</v>
      </c>
      <c r="F19" s="348">
        <v>51</v>
      </c>
      <c r="G19" s="348">
        <v>16</v>
      </c>
      <c r="H19" s="348" t="s">
        <v>16</v>
      </c>
      <c r="I19" s="349">
        <f t="shared" si="2"/>
        <v>9946</v>
      </c>
      <c r="J19" s="524" t="s">
        <v>234</v>
      </c>
      <c r="K19" s="425">
        <v>1</v>
      </c>
    </row>
    <row r="20" spans="1:11" s="12" customFormat="1" ht="19.149999999999999" customHeight="1" x14ac:dyDescent="0.2">
      <c r="A20" s="360">
        <v>2</v>
      </c>
      <c r="B20" s="433" t="s">
        <v>921</v>
      </c>
      <c r="C20" s="30">
        <v>17490</v>
      </c>
      <c r="D20" s="30">
        <v>96</v>
      </c>
      <c r="E20" s="30">
        <v>0</v>
      </c>
      <c r="F20" s="30" t="s">
        <v>16</v>
      </c>
      <c r="G20" s="30" t="s">
        <v>16</v>
      </c>
      <c r="H20" s="30" t="s">
        <v>16</v>
      </c>
      <c r="I20" s="108">
        <f t="shared" si="2"/>
        <v>17586</v>
      </c>
      <c r="J20" s="525" t="s">
        <v>235</v>
      </c>
      <c r="K20" s="361">
        <v>2</v>
      </c>
    </row>
    <row r="21" spans="1:11" s="12" customFormat="1" ht="19.149999999999999" customHeight="1" x14ac:dyDescent="0.2">
      <c r="A21" s="424">
        <v>3</v>
      </c>
      <c r="B21" s="347" t="s">
        <v>922</v>
      </c>
      <c r="C21" s="348">
        <v>6667</v>
      </c>
      <c r="D21" s="348">
        <v>7232</v>
      </c>
      <c r="E21" s="348">
        <v>0</v>
      </c>
      <c r="F21" s="348" t="s">
        <v>16</v>
      </c>
      <c r="G21" s="348" t="s">
        <v>16</v>
      </c>
      <c r="H21" s="348" t="s">
        <v>16</v>
      </c>
      <c r="I21" s="349">
        <f t="shared" si="2"/>
        <v>13899</v>
      </c>
      <c r="J21" s="524" t="s">
        <v>236</v>
      </c>
      <c r="K21" s="425">
        <v>3</v>
      </c>
    </row>
    <row r="22" spans="1:11" s="12" customFormat="1" ht="19.149999999999999" customHeight="1" x14ac:dyDescent="0.2">
      <c r="A22" s="360">
        <v>4</v>
      </c>
      <c r="B22" s="433" t="s">
        <v>923</v>
      </c>
      <c r="C22" s="30">
        <v>4460</v>
      </c>
      <c r="D22" s="30">
        <v>13788</v>
      </c>
      <c r="E22" s="30">
        <v>2995</v>
      </c>
      <c r="F22" s="30">
        <v>140</v>
      </c>
      <c r="G22" s="30">
        <v>16</v>
      </c>
      <c r="H22" s="30" t="s">
        <v>16</v>
      </c>
      <c r="I22" s="108">
        <f t="shared" si="2"/>
        <v>21399</v>
      </c>
      <c r="J22" s="525" t="s">
        <v>237</v>
      </c>
      <c r="K22" s="361">
        <v>4</v>
      </c>
    </row>
    <row r="23" spans="1:11" s="12" customFormat="1" ht="19.149999999999999" customHeight="1" x14ac:dyDescent="0.2">
      <c r="A23" s="424">
        <v>5</v>
      </c>
      <c r="B23" s="347" t="s">
        <v>924</v>
      </c>
      <c r="C23" s="348" t="s">
        <v>16</v>
      </c>
      <c r="D23" s="348">
        <v>62</v>
      </c>
      <c r="E23" s="348">
        <v>735</v>
      </c>
      <c r="F23" s="348">
        <v>545</v>
      </c>
      <c r="G23" s="348">
        <v>3</v>
      </c>
      <c r="H23" s="348" t="s">
        <v>16</v>
      </c>
      <c r="I23" s="349">
        <f t="shared" si="2"/>
        <v>1345</v>
      </c>
      <c r="J23" s="524" t="s">
        <v>238</v>
      </c>
      <c r="K23" s="425">
        <v>5</v>
      </c>
    </row>
    <row r="24" spans="1:11" s="12" customFormat="1" ht="19.149999999999999" customHeight="1" x14ac:dyDescent="0.2">
      <c r="A24" s="360">
        <v>6</v>
      </c>
      <c r="B24" s="433" t="s">
        <v>925</v>
      </c>
      <c r="C24" s="30" t="s">
        <v>16</v>
      </c>
      <c r="D24" s="30">
        <v>4</v>
      </c>
      <c r="E24" s="30">
        <v>3</v>
      </c>
      <c r="F24" s="30" t="s">
        <v>16</v>
      </c>
      <c r="G24" s="30">
        <v>2</v>
      </c>
      <c r="H24" s="30">
        <v>1</v>
      </c>
      <c r="I24" s="108">
        <f t="shared" si="2"/>
        <v>10</v>
      </c>
      <c r="J24" s="525" t="s">
        <v>1200</v>
      </c>
      <c r="K24" s="361">
        <v>6</v>
      </c>
    </row>
    <row r="25" spans="1:11" s="12" customFormat="1" ht="19.149999999999999" customHeight="1" x14ac:dyDescent="0.2">
      <c r="A25" s="424">
        <v>7</v>
      </c>
      <c r="B25" s="347" t="s">
        <v>926</v>
      </c>
      <c r="C25" s="348">
        <v>72</v>
      </c>
      <c r="D25" s="348">
        <v>300</v>
      </c>
      <c r="E25" s="348">
        <v>106</v>
      </c>
      <c r="F25" s="348">
        <v>97</v>
      </c>
      <c r="G25" s="348">
        <v>35</v>
      </c>
      <c r="H25" s="348">
        <v>4</v>
      </c>
      <c r="I25" s="349">
        <f t="shared" si="2"/>
        <v>614</v>
      </c>
      <c r="J25" s="524" t="s">
        <v>1476</v>
      </c>
      <c r="K25" s="425">
        <v>7</v>
      </c>
    </row>
    <row r="26" spans="1:11" s="12" customFormat="1" ht="19.149999999999999" customHeight="1" x14ac:dyDescent="0.2">
      <c r="A26" s="360">
        <v>8</v>
      </c>
      <c r="B26" s="433" t="s">
        <v>927</v>
      </c>
      <c r="C26" s="30">
        <v>34</v>
      </c>
      <c r="D26" s="30">
        <v>187</v>
      </c>
      <c r="E26" s="30">
        <v>96</v>
      </c>
      <c r="F26" s="30">
        <v>1036</v>
      </c>
      <c r="G26" s="30">
        <v>180</v>
      </c>
      <c r="H26" s="30" t="s">
        <v>16</v>
      </c>
      <c r="I26" s="108">
        <f t="shared" si="2"/>
        <v>1533</v>
      </c>
      <c r="J26" s="525" t="s">
        <v>1187</v>
      </c>
      <c r="K26" s="361">
        <v>8</v>
      </c>
    </row>
    <row r="27" spans="1:11" s="12" customFormat="1" ht="19.149999999999999" customHeight="1" x14ac:dyDescent="0.2">
      <c r="A27" s="424">
        <v>9</v>
      </c>
      <c r="B27" s="347" t="s">
        <v>928</v>
      </c>
      <c r="C27" s="348" t="s">
        <v>16</v>
      </c>
      <c r="D27" s="348">
        <v>11</v>
      </c>
      <c r="E27" s="348">
        <v>161</v>
      </c>
      <c r="F27" s="348">
        <v>360</v>
      </c>
      <c r="G27" s="348">
        <v>399</v>
      </c>
      <c r="H27" s="348">
        <v>3</v>
      </c>
      <c r="I27" s="349">
        <f t="shared" si="2"/>
        <v>934</v>
      </c>
      <c r="J27" s="524" t="s">
        <v>239</v>
      </c>
      <c r="K27" s="425">
        <v>9</v>
      </c>
    </row>
    <row r="28" spans="1:11" s="82" customFormat="1" ht="19.149999999999999" customHeight="1" x14ac:dyDescent="0.2">
      <c r="A28" s="522"/>
      <c r="B28" s="202" t="s">
        <v>1468</v>
      </c>
      <c r="C28" s="107">
        <f t="shared" ref="C28:H28" si="7">SUM(C29:C36)</f>
        <v>30567</v>
      </c>
      <c r="D28" s="107">
        <f t="shared" si="7"/>
        <v>14177</v>
      </c>
      <c r="E28" s="107">
        <f t="shared" si="7"/>
        <v>854</v>
      </c>
      <c r="F28" s="107">
        <f t="shared" si="7"/>
        <v>405</v>
      </c>
      <c r="G28" s="107">
        <f t="shared" si="7"/>
        <v>217</v>
      </c>
      <c r="H28" s="107">
        <f t="shared" si="7"/>
        <v>4</v>
      </c>
      <c r="I28" s="107">
        <f t="shared" si="2"/>
        <v>46224</v>
      </c>
      <c r="J28" s="446" t="s">
        <v>14</v>
      </c>
      <c r="K28" s="523"/>
    </row>
    <row r="29" spans="1:11" s="12" customFormat="1" ht="19.149999999999999" customHeight="1" x14ac:dyDescent="0.2">
      <c r="A29" s="424">
        <v>1</v>
      </c>
      <c r="B29" s="347" t="s">
        <v>920</v>
      </c>
      <c r="C29" s="348">
        <v>3297</v>
      </c>
      <c r="D29" s="348">
        <v>1</v>
      </c>
      <c r="E29" s="348">
        <v>0</v>
      </c>
      <c r="F29" s="348" t="s">
        <v>16</v>
      </c>
      <c r="G29" s="348" t="s">
        <v>16</v>
      </c>
      <c r="H29" s="348" t="s">
        <v>16</v>
      </c>
      <c r="I29" s="349">
        <f t="shared" si="2"/>
        <v>3298</v>
      </c>
      <c r="J29" s="524" t="s">
        <v>234</v>
      </c>
      <c r="K29" s="425">
        <v>1</v>
      </c>
    </row>
    <row r="30" spans="1:11" s="12" customFormat="1" ht="19.149999999999999" customHeight="1" x14ac:dyDescent="0.2">
      <c r="A30" s="360">
        <v>2</v>
      </c>
      <c r="B30" s="433" t="s">
        <v>921</v>
      </c>
      <c r="C30" s="30">
        <v>21440</v>
      </c>
      <c r="D30" s="30">
        <v>60</v>
      </c>
      <c r="E30" s="30">
        <v>0</v>
      </c>
      <c r="F30" s="30" t="s">
        <v>16</v>
      </c>
      <c r="G30" s="30" t="s">
        <v>16</v>
      </c>
      <c r="H30" s="30" t="s">
        <v>16</v>
      </c>
      <c r="I30" s="108">
        <f t="shared" si="2"/>
        <v>21500</v>
      </c>
      <c r="J30" s="525" t="s">
        <v>235</v>
      </c>
      <c r="K30" s="361">
        <v>2</v>
      </c>
    </row>
    <row r="31" spans="1:11" s="12" customFormat="1" ht="19.149999999999999" customHeight="1" x14ac:dyDescent="0.2">
      <c r="A31" s="424">
        <v>3</v>
      </c>
      <c r="B31" s="347" t="s">
        <v>922</v>
      </c>
      <c r="C31" s="348">
        <v>3336</v>
      </c>
      <c r="D31" s="348">
        <v>3159</v>
      </c>
      <c r="E31" s="348">
        <v>0</v>
      </c>
      <c r="F31" s="348" t="s">
        <v>16</v>
      </c>
      <c r="G31" s="348" t="s">
        <v>16</v>
      </c>
      <c r="H31" s="348" t="s">
        <v>16</v>
      </c>
      <c r="I31" s="349">
        <f t="shared" si="2"/>
        <v>6495</v>
      </c>
      <c r="J31" s="524" t="s">
        <v>236</v>
      </c>
      <c r="K31" s="425">
        <v>3</v>
      </c>
    </row>
    <row r="32" spans="1:11" s="12" customFormat="1" ht="19.149999999999999" customHeight="1" x14ac:dyDescent="0.2">
      <c r="A32" s="360">
        <v>4</v>
      </c>
      <c r="B32" s="433" t="s">
        <v>923</v>
      </c>
      <c r="C32" s="30">
        <v>2471</v>
      </c>
      <c r="D32" s="30">
        <v>10915</v>
      </c>
      <c r="E32" s="30">
        <v>714</v>
      </c>
      <c r="F32" s="30">
        <v>333</v>
      </c>
      <c r="G32" s="30">
        <v>128</v>
      </c>
      <c r="H32" s="30" t="s">
        <v>16</v>
      </c>
      <c r="I32" s="108">
        <f t="shared" si="2"/>
        <v>14561</v>
      </c>
      <c r="J32" s="525" t="s">
        <v>237</v>
      </c>
      <c r="K32" s="361">
        <v>4</v>
      </c>
    </row>
    <row r="33" spans="1:11" s="12" customFormat="1" ht="19.149999999999999" customHeight="1" x14ac:dyDescent="0.2">
      <c r="A33" s="424">
        <v>5</v>
      </c>
      <c r="B33" s="347" t="s">
        <v>924</v>
      </c>
      <c r="C33" s="348" t="s">
        <v>16</v>
      </c>
      <c r="D33" s="348">
        <v>0</v>
      </c>
      <c r="E33" s="348">
        <v>11</v>
      </c>
      <c r="F33" s="348">
        <v>12</v>
      </c>
      <c r="G33" s="348">
        <v>16</v>
      </c>
      <c r="H33" s="348">
        <v>4</v>
      </c>
      <c r="I33" s="349">
        <f t="shared" si="2"/>
        <v>43</v>
      </c>
      <c r="J33" s="524" t="s">
        <v>238</v>
      </c>
      <c r="K33" s="425">
        <v>5</v>
      </c>
    </row>
    <row r="34" spans="1:11" s="12" customFormat="1" ht="19.149999999999999" customHeight="1" x14ac:dyDescent="0.2">
      <c r="A34" s="360">
        <v>6</v>
      </c>
      <c r="B34" s="433" t="s">
        <v>925</v>
      </c>
      <c r="C34" s="30" t="s">
        <v>16</v>
      </c>
      <c r="D34" s="30">
        <v>0</v>
      </c>
      <c r="E34" s="30">
        <v>1</v>
      </c>
      <c r="F34" s="30" t="s">
        <v>16</v>
      </c>
      <c r="G34" s="30" t="s">
        <v>16</v>
      </c>
      <c r="H34" s="30" t="s">
        <v>16</v>
      </c>
      <c r="I34" s="108">
        <f t="shared" si="2"/>
        <v>1</v>
      </c>
      <c r="J34" s="525" t="s">
        <v>1200</v>
      </c>
      <c r="K34" s="361">
        <v>6</v>
      </c>
    </row>
    <row r="35" spans="1:11" s="12" customFormat="1" ht="19.149999999999999" customHeight="1" x14ac:dyDescent="0.2">
      <c r="A35" s="424">
        <v>7</v>
      </c>
      <c r="B35" s="347" t="s">
        <v>926</v>
      </c>
      <c r="C35" s="348">
        <v>23</v>
      </c>
      <c r="D35" s="348">
        <v>35</v>
      </c>
      <c r="E35" s="348">
        <v>11</v>
      </c>
      <c r="F35" s="348">
        <v>5</v>
      </c>
      <c r="G35" s="348">
        <v>2</v>
      </c>
      <c r="H35" s="348" t="s">
        <v>16</v>
      </c>
      <c r="I35" s="349">
        <f t="shared" si="2"/>
        <v>76</v>
      </c>
      <c r="J35" s="524" t="s">
        <v>1476</v>
      </c>
      <c r="K35" s="425">
        <v>7</v>
      </c>
    </row>
    <row r="36" spans="1:11" s="12" customFormat="1" ht="19.149999999999999" customHeight="1" x14ac:dyDescent="0.2">
      <c r="A36" s="362">
        <v>9</v>
      </c>
      <c r="B36" s="439" t="s">
        <v>928</v>
      </c>
      <c r="C36" s="1057" t="s">
        <v>16</v>
      </c>
      <c r="D36" s="1057">
        <v>7</v>
      </c>
      <c r="E36" s="1057">
        <v>117</v>
      </c>
      <c r="F36" s="1057">
        <v>55</v>
      </c>
      <c r="G36" s="1057">
        <v>71</v>
      </c>
      <c r="H36" s="1057" t="s">
        <v>16</v>
      </c>
      <c r="I36" s="1058">
        <f t="shared" si="2"/>
        <v>250</v>
      </c>
      <c r="J36" s="527" t="s">
        <v>239</v>
      </c>
      <c r="K36" s="363">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6A11-48DA-4421-BC55-3F72BA0461DD}">
  <sheetPr>
    <tabColor theme="5" tint="-0.499984740745262"/>
    <pageSetUpPr fitToPage="1"/>
  </sheetPr>
  <dimension ref="A1:N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3.375" style="17" customWidth="1"/>
    <col min="10" max="10" width="36.75" style="17" customWidth="1"/>
    <col min="11" max="11" width="5.625" style="16" customWidth="1"/>
    <col min="12" max="16384" width="9.125" style="17"/>
  </cols>
  <sheetData>
    <row r="1" spans="1:14" s="7" customFormat="1" ht="21" customHeight="1" x14ac:dyDescent="0.25">
      <c r="A1" s="1645" t="s">
        <v>1061</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88</v>
      </c>
    </row>
    <row r="3" spans="1:14" s="7" customFormat="1" ht="21" customHeight="1" x14ac:dyDescent="0.2">
      <c r="A3" s="1647" t="s">
        <v>1599</v>
      </c>
      <c r="B3" s="1647"/>
      <c r="C3" s="1647"/>
      <c r="D3" s="1647"/>
      <c r="E3" s="1647"/>
      <c r="F3" s="1647"/>
      <c r="G3" s="1647"/>
      <c r="H3" s="1647"/>
      <c r="I3" s="1647"/>
      <c r="J3" s="1647"/>
      <c r="K3" s="1647"/>
    </row>
    <row r="4" spans="1:14" s="12" customFormat="1" x14ac:dyDescent="0.2">
      <c r="A4" s="34" t="s">
        <v>67</v>
      </c>
      <c r="B4" s="34"/>
      <c r="C4" s="1648"/>
      <c r="D4" s="1648"/>
      <c r="E4" s="1648"/>
      <c r="F4" s="1648"/>
      <c r="G4" s="1648"/>
      <c r="H4" s="1648"/>
      <c r="I4" s="1648"/>
      <c r="J4" s="23"/>
      <c r="K4" s="23" t="s">
        <v>1853</v>
      </c>
    </row>
    <row r="5" spans="1:14" s="81" customFormat="1" ht="22.9" customHeight="1" x14ac:dyDescent="0.2">
      <c r="A5" s="1692" t="s">
        <v>979</v>
      </c>
      <c r="B5" s="1678" t="s">
        <v>1169</v>
      </c>
      <c r="C5" s="1689" t="s">
        <v>1140</v>
      </c>
      <c r="D5" s="1690"/>
      <c r="E5" s="1690"/>
      <c r="F5" s="1690"/>
      <c r="G5" s="1690"/>
      <c r="H5" s="1690"/>
      <c r="I5" s="1691"/>
      <c r="J5" s="1680" t="s">
        <v>1168</v>
      </c>
      <c r="K5" s="168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19.149999999999999" customHeight="1" x14ac:dyDescent="0.2">
      <c r="A8" s="444"/>
      <c r="B8" s="427" t="s">
        <v>1220</v>
      </c>
      <c r="C8" s="429">
        <f t="shared" ref="C8:G8" si="0">SUM(C9:C17)</f>
        <v>595628</v>
      </c>
      <c r="D8" s="429">
        <f t="shared" si="0"/>
        <v>424938</v>
      </c>
      <c r="E8" s="429">
        <f t="shared" si="0"/>
        <v>407929</v>
      </c>
      <c r="F8" s="429">
        <f t="shared" si="0"/>
        <v>312500</v>
      </c>
      <c r="G8" s="429">
        <f t="shared" si="0"/>
        <v>176497</v>
      </c>
      <c r="H8" s="429">
        <f>SUM(H9:H17)</f>
        <v>17030</v>
      </c>
      <c r="I8" s="429">
        <f>SUM(C8:H8)</f>
        <v>1934522</v>
      </c>
      <c r="J8" s="430" t="s">
        <v>883</v>
      </c>
      <c r="K8" s="445"/>
    </row>
    <row r="9" spans="1:14" s="12" customFormat="1" ht="19.149999999999999" customHeight="1" x14ac:dyDescent="0.2">
      <c r="A9" s="480">
        <v>1</v>
      </c>
      <c r="B9" s="473" t="s">
        <v>920</v>
      </c>
      <c r="C9" s="478">
        <f t="shared" ref="C9:H17" si="1">C19+C29</f>
        <v>45580</v>
      </c>
      <c r="D9" s="478">
        <f t="shared" si="1"/>
        <v>69</v>
      </c>
      <c r="E9" s="478">
        <f t="shared" si="1"/>
        <v>1</v>
      </c>
      <c r="F9" s="478">
        <f t="shared" si="1"/>
        <v>0</v>
      </c>
      <c r="G9" s="478">
        <f t="shared" si="1"/>
        <v>5</v>
      </c>
      <c r="H9" s="478">
        <f>H19+H29</f>
        <v>0</v>
      </c>
      <c r="I9" s="349">
        <f t="shared" ref="I9:I37" si="2">SUM(C9:H9)</f>
        <v>45655</v>
      </c>
      <c r="J9" s="520" t="s">
        <v>234</v>
      </c>
      <c r="K9" s="481">
        <v>1</v>
      </c>
    </row>
    <row r="10" spans="1:14" s="12" customFormat="1" ht="19.149999999999999" customHeight="1" x14ac:dyDescent="0.2">
      <c r="A10" s="482">
        <v>2</v>
      </c>
      <c r="B10" s="471" t="s">
        <v>921</v>
      </c>
      <c r="C10" s="483">
        <f t="shared" si="1"/>
        <v>225894</v>
      </c>
      <c r="D10" s="483">
        <f t="shared" si="1"/>
        <v>753</v>
      </c>
      <c r="E10" s="483">
        <f t="shared" si="1"/>
        <v>0</v>
      </c>
      <c r="F10" s="483">
        <f t="shared" si="1"/>
        <v>0</v>
      </c>
      <c r="G10" s="483">
        <f t="shared" si="1"/>
        <v>0</v>
      </c>
      <c r="H10" s="483">
        <f t="shared" si="1"/>
        <v>0</v>
      </c>
      <c r="I10" s="108">
        <f t="shared" si="2"/>
        <v>226647</v>
      </c>
      <c r="J10" s="521" t="s">
        <v>235</v>
      </c>
      <c r="K10" s="484">
        <v>2</v>
      </c>
    </row>
    <row r="11" spans="1:14" s="12" customFormat="1" ht="19.149999999999999" customHeight="1" x14ac:dyDescent="0.2">
      <c r="A11" s="480">
        <v>3</v>
      </c>
      <c r="B11" s="473" t="s">
        <v>922</v>
      </c>
      <c r="C11" s="478">
        <f t="shared" si="1"/>
        <v>129689</v>
      </c>
      <c r="D11" s="478">
        <f t="shared" si="1"/>
        <v>36898</v>
      </c>
      <c r="E11" s="478">
        <f t="shared" si="1"/>
        <v>0</v>
      </c>
      <c r="F11" s="478">
        <f t="shared" si="1"/>
        <v>0</v>
      </c>
      <c r="G11" s="478">
        <f t="shared" si="1"/>
        <v>0</v>
      </c>
      <c r="H11" s="478">
        <f t="shared" si="1"/>
        <v>0</v>
      </c>
      <c r="I11" s="349">
        <f t="shared" si="2"/>
        <v>166587</v>
      </c>
      <c r="J11" s="520" t="s">
        <v>236</v>
      </c>
      <c r="K11" s="481">
        <v>3</v>
      </c>
    </row>
    <row r="12" spans="1:14" s="12" customFormat="1" ht="19.149999999999999" customHeight="1" x14ac:dyDescent="0.2">
      <c r="A12" s="482">
        <v>4</v>
      </c>
      <c r="B12" s="471" t="s">
        <v>923</v>
      </c>
      <c r="C12" s="483">
        <f>C22+C32</f>
        <v>30951</v>
      </c>
      <c r="D12" s="483">
        <f t="shared" si="1"/>
        <v>64162</v>
      </c>
      <c r="E12" s="483">
        <f t="shared" si="1"/>
        <v>976</v>
      </c>
      <c r="F12" s="483">
        <f t="shared" si="1"/>
        <v>325</v>
      </c>
      <c r="G12" s="483">
        <f t="shared" si="1"/>
        <v>95</v>
      </c>
      <c r="H12" s="483">
        <f t="shared" si="1"/>
        <v>0</v>
      </c>
      <c r="I12" s="108">
        <f t="shared" si="2"/>
        <v>96509</v>
      </c>
      <c r="J12" s="521" t="s">
        <v>237</v>
      </c>
      <c r="K12" s="484">
        <v>4</v>
      </c>
    </row>
    <row r="13" spans="1:14" s="12" customFormat="1" ht="19.149999999999999" customHeight="1" x14ac:dyDescent="0.2">
      <c r="A13" s="480">
        <v>5</v>
      </c>
      <c r="B13" s="473" t="s">
        <v>924</v>
      </c>
      <c r="C13" s="478">
        <f t="shared" si="1"/>
        <v>33012</v>
      </c>
      <c r="D13" s="478">
        <f t="shared" si="1"/>
        <v>84058</v>
      </c>
      <c r="E13" s="478">
        <f t="shared" si="1"/>
        <v>21910</v>
      </c>
      <c r="F13" s="478">
        <f t="shared" si="1"/>
        <v>20402</v>
      </c>
      <c r="G13" s="478">
        <f t="shared" si="1"/>
        <v>6436</v>
      </c>
      <c r="H13" s="478">
        <f t="shared" si="1"/>
        <v>143</v>
      </c>
      <c r="I13" s="349">
        <f t="shared" si="2"/>
        <v>165961</v>
      </c>
      <c r="J13" s="520" t="s">
        <v>238</v>
      </c>
      <c r="K13" s="481">
        <v>5</v>
      </c>
    </row>
    <row r="14" spans="1:14" s="12" customFormat="1" ht="19.149999999999999" customHeight="1" x14ac:dyDescent="0.2">
      <c r="A14" s="482">
        <v>6</v>
      </c>
      <c r="B14" s="471" t="s">
        <v>925</v>
      </c>
      <c r="C14" s="483">
        <f t="shared" si="1"/>
        <v>477</v>
      </c>
      <c r="D14" s="483">
        <f t="shared" si="1"/>
        <v>856</v>
      </c>
      <c r="E14" s="483">
        <f t="shared" si="1"/>
        <v>2939</v>
      </c>
      <c r="F14" s="483">
        <f t="shared" si="1"/>
        <v>8525</v>
      </c>
      <c r="G14" s="483">
        <f t="shared" si="1"/>
        <v>11448</v>
      </c>
      <c r="H14" s="483">
        <f t="shared" si="1"/>
        <v>848</v>
      </c>
      <c r="I14" s="108">
        <f t="shared" si="2"/>
        <v>25093</v>
      </c>
      <c r="J14" s="521" t="s">
        <v>1200</v>
      </c>
      <c r="K14" s="484">
        <v>6</v>
      </c>
    </row>
    <row r="15" spans="1:14" s="12" customFormat="1" ht="19.149999999999999" customHeight="1" x14ac:dyDescent="0.2">
      <c r="A15" s="480">
        <v>7</v>
      </c>
      <c r="B15" s="473" t="s">
        <v>926</v>
      </c>
      <c r="C15" s="478">
        <f t="shared" si="1"/>
        <v>102100</v>
      </c>
      <c r="D15" s="478">
        <f t="shared" si="1"/>
        <v>150334</v>
      </c>
      <c r="E15" s="478">
        <f t="shared" si="1"/>
        <v>94641</v>
      </c>
      <c r="F15" s="478">
        <f t="shared" si="1"/>
        <v>126179</v>
      </c>
      <c r="G15" s="478">
        <f t="shared" si="1"/>
        <v>110177</v>
      </c>
      <c r="H15" s="478">
        <f t="shared" si="1"/>
        <v>12326</v>
      </c>
      <c r="I15" s="349">
        <f t="shared" si="2"/>
        <v>595757</v>
      </c>
      <c r="J15" s="520" t="s">
        <v>1476</v>
      </c>
      <c r="K15" s="481">
        <v>7</v>
      </c>
    </row>
    <row r="16" spans="1:14" s="12" customFormat="1" ht="19.149999999999999" customHeight="1" x14ac:dyDescent="0.2">
      <c r="A16" s="482">
        <v>8</v>
      </c>
      <c r="B16" s="471" t="s">
        <v>927</v>
      </c>
      <c r="C16" s="483">
        <f t="shared" si="1"/>
        <v>6658</v>
      </c>
      <c r="D16" s="483">
        <f t="shared" si="1"/>
        <v>72231</v>
      </c>
      <c r="E16" s="483">
        <f t="shared" si="1"/>
        <v>92420</v>
      </c>
      <c r="F16" s="483">
        <f t="shared" si="1"/>
        <v>49192</v>
      </c>
      <c r="G16" s="483">
        <f t="shared" si="1"/>
        <v>205</v>
      </c>
      <c r="H16" s="483">
        <f t="shared" si="1"/>
        <v>31</v>
      </c>
      <c r="I16" s="108">
        <f t="shared" si="2"/>
        <v>220737</v>
      </c>
      <c r="J16" s="521" t="s">
        <v>1187</v>
      </c>
      <c r="K16" s="484">
        <v>8</v>
      </c>
    </row>
    <row r="17" spans="1:11" s="12" customFormat="1" ht="19.149999999999999" customHeight="1" x14ac:dyDescent="0.2">
      <c r="A17" s="480">
        <v>9</v>
      </c>
      <c r="B17" s="473" t="s">
        <v>928</v>
      </c>
      <c r="C17" s="478">
        <f t="shared" si="1"/>
        <v>21267</v>
      </c>
      <c r="D17" s="478">
        <f t="shared" si="1"/>
        <v>15577</v>
      </c>
      <c r="E17" s="478">
        <f t="shared" si="1"/>
        <v>195042</v>
      </c>
      <c r="F17" s="478">
        <f t="shared" si="1"/>
        <v>107877</v>
      </c>
      <c r="G17" s="478">
        <f t="shared" si="1"/>
        <v>48131</v>
      </c>
      <c r="H17" s="478">
        <f t="shared" si="1"/>
        <v>3682</v>
      </c>
      <c r="I17" s="349">
        <f t="shared" si="2"/>
        <v>391576</v>
      </c>
      <c r="J17" s="520" t="s">
        <v>239</v>
      </c>
      <c r="K17" s="481">
        <v>9</v>
      </c>
    </row>
    <row r="18" spans="1:11" s="91" customFormat="1" ht="19.149999999999999" customHeight="1" x14ac:dyDescent="0.2">
      <c r="A18" s="522"/>
      <c r="B18" s="202" t="s">
        <v>706</v>
      </c>
      <c r="C18" s="107">
        <f t="shared" ref="C18:G18" si="3">SUM(C19:C27)</f>
        <v>467539</v>
      </c>
      <c r="D18" s="107">
        <f t="shared" si="3"/>
        <v>382855</v>
      </c>
      <c r="E18" s="107">
        <f t="shared" si="3"/>
        <v>335463</v>
      </c>
      <c r="F18" s="107">
        <f t="shared" si="3"/>
        <v>270417</v>
      </c>
      <c r="G18" s="107">
        <f t="shared" si="3"/>
        <v>172330</v>
      </c>
      <c r="H18" s="107">
        <f>SUM(H19:H27)</f>
        <v>17030</v>
      </c>
      <c r="I18" s="107">
        <f t="shared" si="2"/>
        <v>1645634</v>
      </c>
      <c r="J18" s="446" t="s">
        <v>13</v>
      </c>
      <c r="K18" s="523"/>
    </row>
    <row r="19" spans="1:11" s="12" customFormat="1" ht="19.149999999999999" customHeight="1" x14ac:dyDescent="0.2">
      <c r="A19" s="424">
        <v>1</v>
      </c>
      <c r="B19" s="347" t="s">
        <v>920</v>
      </c>
      <c r="C19" s="348">
        <v>40161</v>
      </c>
      <c r="D19" s="348">
        <v>68</v>
      </c>
      <c r="E19" s="348">
        <v>1</v>
      </c>
      <c r="F19" s="348" t="s">
        <v>16</v>
      </c>
      <c r="G19" s="348">
        <v>5</v>
      </c>
      <c r="H19" s="348" t="s">
        <v>16</v>
      </c>
      <c r="I19" s="349">
        <f t="shared" si="2"/>
        <v>40235</v>
      </c>
      <c r="J19" s="524" t="s">
        <v>234</v>
      </c>
      <c r="K19" s="425">
        <v>1</v>
      </c>
    </row>
    <row r="20" spans="1:11" s="12" customFormat="1" ht="19.149999999999999" customHeight="1" x14ac:dyDescent="0.2">
      <c r="A20" s="360">
        <v>2</v>
      </c>
      <c r="B20" s="433" t="s">
        <v>921</v>
      </c>
      <c r="C20" s="30">
        <v>156566</v>
      </c>
      <c r="D20" s="30">
        <v>546</v>
      </c>
      <c r="E20" s="30">
        <v>0</v>
      </c>
      <c r="F20" s="30" t="s">
        <v>16</v>
      </c>
      <c r="G20" s="30" t="s">
        <v>16</v>
      </c>
      <c r="H20" s="30" t="s">
        <v>16</v>
      </c>
      <c r="I20" s="108">
        <f t="shared" si="2"/>
        <v>157112</v>
      </c>
      <c r="J20" s="525" t="s">
        <v>235</v>
      </c>
      <c r="K20" s="361">
        <v>2</v>
      </c>
    </row>
    <row r="21" spans="1:11" s="12" customFormat="1" ht="19.149999999999999" customHeight="1" x14ac:dyDescent="0.2">
      <c r="A21" s="424">
        <v>3</v>
      </c>
      <c r="B21" s="347" t="s">
        <v>922</v>
      </c>
      <c r="C21" s="348">
        <v>111077</v>
      </c>
      <c r="D21" s="348">
        <v>31638</v>
      </c>
      <c r="E21" s="348">
        <v>0</v>
      </c>
      <c r="F21" s="348" t="s">
        <v>16</v>
      </c>
      <c r="G21" s="348" t="s">
        <v>16</v>
      </c>
      <c r="H21" s="348" t="s">
        <v>16</v>
      </c>
      <c r="I21" s="349">
        <f t="shared" si="2"/>
        <v>142715</v>
      </c>
      <c r="J21" s="524" t="s">
        <v>236</v>
      </c>
      <c r="K21" s="425">
        <v>3</v>
      </c>
    </row>
    <row r="22" spans="1:11" s="12" customFormat="1" ht="19.149999999999999" customHeight="1" x14ac:dyDescent="0.2">
      <c r="A22" s="360">
        <v>4</v>
      </c>
      <c r="B22" s="433" t="s">
        <v>923</v>
      </c>
      <c r="C22" s="30">
        <v>19363</v>
      </c>
      <c r="D22" s="30">
        <v>52960</v>
      </c>
      <c r="E22" s="30">
        <v>646</v>
      </c>
      <c r="F22" s="30">
        <v>260</v>
      </c>
      <c r="G22" s="30">
        <v>95</v>
      </c>
      <c r="H22" s="30" t="s">
        <v>16</v>
      </c>
      <c r="I22" s="108">
        <f t="shared" si="2"/>
        <v>73324</v>
      </c>
      <c r="J22" s="525" t="s">
        <v>237</v>
      </c>
      <c r="K22" s="361">
        <v>4</v>
      </c>
    </row>
    <row r="23" spans="1:11" s="12" customFormat="1" ht="19.149999999999999" customHeight="1" x14ac:dyDescent="0.2">
      <c r="A23" s="424">
        <v>5</v>
      </c>
      <c r="B23" s="347" t="s">
        <v>924</v>
      </c>
      <c r="C23" s="348">
        <v>16088</v>
      </c>
      <c r="D23" s="348">
        <v>63596</v>
      </c>
      <c r="E23" s="348">
        <v>18270</v>
      </c>
      <c r="F23" s="348">
        <v>17986</v>
      </c>
      <c r="G23" s="348">
        <v>6142</v>
      </c>
      <c r="H23" s="348">
        <v>143</v>
      </c>
      <c r="I23" s="349">
        <f t="shared" si="2"/>
        <v>122225</v>
      </c>
      <c r="J23" s="524" t="s">
        <v>238</v>
      </c>
      <c r="K23" s="425">
        <v>5</v>
      </c>
    </row>
    <row r="24" spans="1:11" s="12" customFormat="1" ht="19.149999999999999" customHeight="1" x14ac:dyDescent="0.2">
      <c r="A24" s="360">
        <v>6</v>
      </c>
      <c r="B24" s="433" t="s">
        <v>925</v>
      </c>
      <c r="C24" s="30">
        <v>451</v>
      </c>
      <c r="D24" s="30">
        <v>842</v>
      </c>
      <c r="E24" s="30">
        <v>2905</v>
      </c>
      <c r="F24" s="30">
        <v>8484</v>
      </c>
      <c r="G24" s="30">
        <v>11445</v>
      </c>
      <c r="H24" s="30">
        <v>848</v>
      </c>
      <c r="I24" s="108">
        <f t="shared" si="2"/>
        <v>24975</v>
      </c>
      <c r="J24" s="525" t="s">
        <v>1200</v>
      </c>
      <c r="K24" s="361">
        <v>6</v>
      </c>
    </row>
    <row r="25" spans="1:11" s="12" customFormat="1" ht="19.149999999999999" customHeight="1" x14ac:dyDescent="0.2">
      <c r="A25" s="424">
        <v>7</v>
      </c>
      <c r="B25" s="347" t="s">
        <v>926</v>
      </c>
      <c r="C25" s="348">
        <v>101586</v>
      </c>
      <c r="D25" s="348">
        <v>148137</v>
      </c>
      <c r="E25" s="348">
        <v>93823</v>
      </c>
      <c r="F25" s="348">
        <v>125831</v>
      </c>
      <c r="G25" s="348">
        <v>110160</v>
      </c>
      <c r="H25" s="348">
        <v>12326</v>
      </c>
      <c r="I25" s="349">
        <f t="shared" si="2"/>
        <v>591863</v>
      </c>
      <c r="J25" s="524" t="s">
        <v>1476</v>
      </c>
      <c r="K25" s="425">
        <v>7</v>
      </c>
    </row>
    <row r="26" spans="1:11" s="12" customFormat="1" ht="19.149999999999999" customHeight="1" x14ac:dyDescent="0.2">
      <c r="A26" s="360">
        <v>8</v>
      </c>
      <c r="B26" s="433" t="s">
        <v>927</v>
      </c>
      <c r="C26" s="30">
        <v>6544</v>
      </c>
      <c r="D26" s="30">
        <v>71707</v>
      </c>
      <c r="E26" s="30">
        <v>92348</v>
      </c>
      <c r="F26" s="30">
        <v>49026</v>
      </c>
      <c r="G26" s="30">
        <v>162</v>
      </c>
      <c r="H26" s="30">
        <v>31</v>
      </c>
      <c r="I26" s="108">
        <f t="shared" si="2"/>
        <v>219818</v>
      </c>
      <c r="J26" s="525" t="s">
        <v>1187</v>
      </c>
      <c r="K26" s="361">
        <v>8</v>
      </c>
    </row>
    <row r="27" spans="1:11" s="12" customFormat="1" ht="19.149999999999999" customHeight="1" x14ac:dyDescent="0.2">
      <c r="A27" s="424">
        <v>9</v>
      </c>
      <c r="B27" s="347" t="s">
        <v>928</v>
      </c>
      <c r="C27" s="348">
        <v>15703</v>
      </c>
      <c r="D27" s="348">
        <v>13361</v>
      </c>
      <c r="E27" s="348">
        <v>127470</v>
      </c>
      <c r="F27" s="348">
        <v>68830</v>
      </c>
      <c r="G27" s="348">
        <v>44321</v>
      </c>
      <c r="H27" s="348">
        <v>3682</v>
      </c>
      <c r="I27" s="349">
        <f t="shared" si="2"/>
        <v>273367</v>
      </c>
      <c r="J27" s="524" t="s">
        <v>239</v>
      </c>
      <c r="K27" s="425">
        <v>9</v>
      </c>
    </row>
    <row r="28" spans="1:11" s="82" customFormat="1" ht="19.149999999999999" customHeight="1" x14ac:dyDescent="0.2">
      <c r="A28" s="522"/>
      <c r="B28" s="202" t="s">
        <v>1468</v>
      </c>
      <c r="C28" s="107">
        <f t="shared" ref="C28:E28" si="4">SUM(C29:C37)</f>
        <v>128089</v>
      </c>
      <c r="D28" s="107">
        <f t="shared" si="4"/>
        <v>42083</v>
      </c>
      <c r="E28" s="107">
        <f t="shared" si="4"/>
        <v>72466</v>
      </c>
      <c r="F28" s="107">
        <f>SUM(F29:F37)</f>
        <v>42083</v>
      </c>
      <c r="G28" s="107">
        <f t="shared" ref="G28" si="5">SUM(G29:G37)</f>
        <v>4167</v>
      </c>
      <c r="H28" s="107">
        <f>SUM(H29:H37)</f>
        <v>0</v>
      </c>
      <c r="I28" s="107">
        <f t="shared" si="2"/>
        <v>288888</v>
      </c>
      <c r="J28" s="446" t="s">
        <v>14</v>
      </c>
      <c r="K28" s="523"/>
    </row>
    <row r="29" spans="1:11" s="12" customFormat="1" ht="19.149999999999999" customHeight="1" x14ac:dyDescent="0.2">
      <c r="A29" s="424">
        <v>1</v>
      </c>
      <c r="B29" s="347" t="s">
        <v>920</v>
      </c>
      <c r="C29" s="348">
        <v>5419</v>
      </c>
      <c r="D29" s="348">
        <v>1</v>
      </c>
      <c r="E29" s="348">
        <v>0</v>
      </c>
      <c r="F29" s="348" t="s">
        <v>16</v>
      </c>
      <c r="G29" s="348" t="s">
        <v>16</v>
      </c>
      <c r="H29" s="348">
        <v>0</v>
      </c>
      <c r="I29" s="349">
        <f t="shared" si="2"/>
        <v>5420</v>
      </c>
      <c r="J29" s="524" t="s">
        <v>234</v>
      </c>
      <c r="K29" s="425">
        <v>1</v>
      </c>
    </row>
    <row r="30" spans="1:11" s="12" customFormat="1" ht="19.149999999999999" customHeight="1" x14ac:dyDescent="0.2">
      <c r="A30" s="360">
        <v>2</v>
      </c>
      <c r="B30" s="433" t="s">
        <v>921</v>
      </c>
      <c r="C30" s="30">
        <v>69328</v>
      </c>
      <c r="D30" s="30">
        <v>207</v>
      </c>
      <c r="E30" s="30">
        <v>0</v>
      </c>
      <c r="F30" s="30" t="s">
        <v>16</v>
      </c>
      <c r="G30" s="30" t="s">
        <v>16</v>
      </c>
      <c r="H30" s="30" t="s">
        <v>16</v>
      </c>
      <c r="I30" s="108">
        <f t="shared" si="2"/>
        <v>69535</v>
      </c>
      <c r="J30" s="525" t="s">
        <v>235</v>
      </c>
      <c r="K30" s="361">
        <v>2</v>
      </c>
    </row>
    <row r="31" spans="1:11" s="12" customFormat="1" ht="19.149999999999999" customHeight="1" x14ac:dyDescent="0.2">
      <c r="A31" s="424">
        <v>3</v>
      </c>
      <c r="B31" s="347" t="s">
        <v>922</v>
      </c>
      <c r="C31" s="348">
        <v>18612</v>
      </c>
      <c r="D31" s="348">
        <v>5260</v>
      </c>
      <c r="E31" s="348">
        <v>0</v>
      </c>
      <c r="F31" s="348" t="s">
        <v>16</v>
      </c>
      <c r="G31" s="348" t="s">
        <v>16</v>
      </c>
      <c r="H31" s="348" t="s">
        <v>16</v>
      </c>
      <c r="I31" s="349">
        <f t="shared" si="2"/>
        <v>23872</v>
      </c>
      <c r="J31" s="524" t="s">
        <v>236</v>
      </c>
      <c r="K31" s="425">
        <v>3</v>
      </c>
    </row>
    <row r="32" spans="1:11" s="12" customFormat="1" ht="19.149999999999999" customHeight="1" x14ac:dyDescent="0.2">
      <c r="A32" s="360">
        <v>4</v>
      </c>
      <c r="B32" s="433" t="s">
        <v>923</v>
      </c>
      <c r="C32" s="30">
        <v>11588</v>
      </c>
      <c r="D32" s="30">
        <v>11202</v>
      </c>
      <c r="E32" s="30">
        <v>330</v>
      </c>
      <c r="F32" s="30">
        <v>65</v>
      </c>
      <c r="G32" s="30" t="s">
        <v>16</v>
      </c>
      <c r="H32" s="30" t="s">
        <v>16</v>
      </c>
      <c r="I32" s="108">
        <f t="shared" si="2"/>
        <v>23185</v>
      </c>
      <c r="J32" s="525" t="s">
        <v>237</v>
      </c>
      <c r="K32" s="361">
        <v>4</v>
      </c>
    </row>
    <row r="33" spans="1:11" s="12" customFormat="1" ht="19.149999999999999" customHeight="1" x14ac:dyDescent="0.2">
      <c r="A33" s="424">
        <v>5</v>
      </c>
      <c r="B33" s="347" t="s">
        <v>924</v>
      </c>
      <c r="C33" s="348">
        <v>16924</v>
      </c>
      <c r="D33" s="348">
        <v>20462</v>
      </c>
      <c r="E33" s="348">
        <v>3640</v>
      </c>
      <c r="F33" s="348">
        <v>2416</v>
      </c>
      <c r="G33" s="348">
        <v>294</v>
      </c>
      <c r="H33" s="348" t="s">
        <v>16</v>
      </c>
      <c r="I33" s="349">
        <f t="shared" si="2"/>
        <v>43736</v>
      </c>
      <c r="J33" s="524" t="s">
        <v>238</v>
      </c>
      <c r="K33" s="425">
        <v>5</v>
      </c>
    </row>
    <row r="34" spans="1:11" s="12" customFormat="1" ht="19.149999999999999" customHeight="1" x14ac:dyDescent="0.2">
      <c r="A34" s="360">
        <v>6</v>
      </c>
      <c r="B34" s="433" t="s">
        <v>925</v>
      </c>
      <c r="C34" s="30">
        <v>26</v>
      </c>
      <c r="D34" s="30">
        <v>14</v>
      </c>
      <c r="E34" s="30">
        <v>34</v>
      </c>
      <c r="F34" s="30">
        <v>41</v>
      </c>
      <c r="G34" s="30">
        <v>3</v>
      </c>
      <c r="H34" s="30" t="s">
        <v>16</v>
      </c>
      <c r="I34" s="108">
        <f t="shared" si="2"/>
        <v>118</v>
      </c>
      <c r="J34" s="525" t="s">
        <v>1200</v>
      </c>
      <c r="K34" s="361">
        <v>6</v>
      </c>
    </row>
    <row r="35" spans="1:11" s="12" customFormat="1" ht="19.149999999999999" customHeight="1" x14ac:dyDescent="0.2">
      <c r="A35" s="424">
        <v>7</v>
      </c>
      <c r="B35" s="347" t="s">
        <v>926</v>
      </c>
      <c r="C35" s="348">
        <v>514</v>
      </c>
      <c r="D35" s="348">
        <v>2197</v>
      </c>
      <c r="E35" s="348">
        <v>818</v>
      </c>
      <c r="F35" s="348">
        <v>348</v>
      </c>
      <c r="G35" s="348">
        <v>17</v>
      </c>
      <c r="H35" s="348" t="s">
        <v>16</v>
      </c>
      <c r="I35" s="349">
        <f t="shared" si="2"/>
        <v>3894</v>
      </c>
      <c r="J35" s="524" t="s">
        <v>1476</v>
      </c>
      <c r="K35" s="425">
        <v>7</v>
      </c>
    </row>
    <row r="36" spans="1:11" s="12" customFormat="1" ht="19.149999999999999" customHeight="1" x14ac:dyDescent="0.2">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
      <c r="A37" s="448">
        <v>9</v>
      </c>
      <c r="B37" s="355" t="s">
        <v>928</v>
      </c>
      <c r="C37" s="356">
        <v>5564</v>
      </c>
      <c r="D37" s="356">
        <v>2216</v>
      </c>
      <c r="E37" s="356">
        <v>67572</v>
      </c>
      <c r="F37" s="356">
        <v>39047</v>
      </c>
      <c r="G37" s="356">
        <v>3810</v>
      </c>
      <c r="H37" s="356" t="s">
        <v>16</v>
      </c>
      <c r="I37" s="357">
        <f t="shared" si="2"/>
        <v>118209</v>
      </c>
      <c r="J37" s="526" t="s">
        <v>239</v>
      </c>
      <c r="K37" s="449">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0" fitToHeight="0" orientation="landscape" r:id="rId1"/>
  <headerFooter alignWithMargins="0">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8B95-554C-46BA-8605-C200B6A0394B}">
  <sheetPr>
    <tabColor theme="5" tint="-0.249977111117893"/>
    <pageSetUpPr fitToPage="1"/>
  </sheetPr>
  <dimension ref="A1:N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1062</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1039</v>
      </c>
    </row>
    <row r="3" spans="1:14" s="7" customFormat="1" ht="21" customHeight="1" x14ac:dyDescent="0.2">
      <c r="A3" s="1647" t="s">
        <v>1577</v>
      </c>
      <c r="B3" s="1647"/>
      <c r="C3" s="1647"/>
      <c r="D3" s="1647"/>
      <c r="E3" s="1647"/>
      <c r="F3" s="1647"/>
      <c r="G3" s="1647"/>
      <c r="H3" s="1647"/>
      <c r="I3" s="1647"/>
      <c r="J3" s="1647"/>
      <c r="K3" s="1647"/>
    </row>
    <row r="4" spans="1:14" s="12" customFormat="1" x14ac:dyDescent="0.2">
      <c r="A4" s="34" t="s">
        <v>69</v>
      </c>
      <c r="B4" s="34"/>
      <c r="C4" s="1648"/>
      <c r="D4" s="1648"/>
      <c r="E4" s="1648"/>
      <c r="F4" s="1648"/>
      <c r="G4" s="1648"/>
      <c r="H4" s="1648"/>
      <c r="I4" s="1648"/>
      <c r="J4" s="24"/>
      <c r="K4" s="499" t="s">
        <v>70</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G8" si="0">SUM(C9:C28)</f>
        <v>664326</v>
      </c>
      <c r="D8" s="428">
        <f t="shared" si="0"/>
        <v>461220</v>
      </c>
      <c r="E8" s="428">
        <f t="shared" si="0"/>
        <v>412925</v>
      </c>
      <c r="F8" s="428">
        <f t="shared" si="0"/>
        <v>315134</v>
      </c>
      <c r="G8" s="428">
        <f t="shared" si="0"/>
        <v>177365</v>
      </c>
      <c r="H8" s="428">
        <f>SUM(H9:H28)</f>
        <v>17042</v>
      </c>
      <c r="I8" s="429">
        <f>SUM(C8:H8)</f>
        <v>2048012</v>
      </c>
      <c r="J8" s="447" t="s">
        <v>883</v>
      </c>
      <c r="K8" s="574"/>
    </row>
    <row r="9" spans="1:14" s="12" customFormat="1" ht="22.9" customHeight="1" x14ac:dyDescent="0.2">
      <c r="A9" s="534" t="s">
        <v>970</v>
      </c>
      <c r="B9" s="535" t="s">
        <v>248</v>
      </c>
      <c r="C9" s="479">
        <f t="shared" ref="C9:H9" si="1">C30+C51</f>
        <v>1605</v>
      </c>
      <c r="D9" s="479">
        <f t="shared" si="1"/>
        <v>1912</v>
      </c>
      <c r="E9" s="479">
        <f t="shared" si="1"/>
        <v>4088</v>
      </c>
      <c r="F9" s="479">
        <f t="shared" si="1"/>
        <v>9062</v>
      </c>
      <c r="G9" s="479">
        <f t="shared" si="1"/>
        <v>10804</v>
      </c>
      <c r="H9" s="479">
        <f t="shared" si="1"/>
        <v>806</v>
      </c>
      <c r="I9" s="423">
        <f t="shared" ref="I9:I70" si="2">SUM(C9:H9)</f>
        <v>28277</v>
      </c>
      <c r="J9" s="536" t="s">
        <v>890</v>
      </c>
      <c r="K9" s="537" t="s">
        <v>970</v>
      </c>
    </row>
    <row r="10" spans="1:14" s="352" customFormat="1" ht="22.9" customHeight="1" x14ac:dyDescent="0.2">
      <c r="A10" s="547" t="s">
        <v>981</v>
      </c>
      <c r="B10" s="548" t="s">
        <v>891</v>
      </c>
      <c r="C10" s="478">
        <f t="shared" ref="C10:H10" si="3">C31+C52</f>
        <v>18803</v>
      </c>
      <c r="D10" s="478">
        <f t="shared" si="3"/>
        <v>6411</v>
      </c>
      <c r="E10" s="478">
        <f t="shared" si="3"/>
        <v>4114</v>
      </c>
      <c r="F10" s="478">
        <f t="shared" si="3"/>
        <v>3071</v>
      </c>
      <c r="G10" s="478">
        <f t="shared" si="3"/>
        <v>812</v>
      </c>
      <c r="H10" s="478">
        <f t="shared" si="3"/>
        <v>122</v>
      </c>
      <c r="I10" s="349">
        <f t="shared" si="2"/>
        <v>33333</v>
      </c>
      <c r="J10" s="549" t="s">
        <v>249</v>
      </c>
      <c r="K10" s="550" t="s">
        <v>981</v>
      </c>
    </row>
    <row r="11" spans="1:14" s="38" customFormat="1" ht="22.9" customHeight="1" x14ac:dyDescent="0.2">
      <c r="A11" s="534" t="s">
        <v>982</v>
      </c>
      <c r="B11" s="535" t="s">
        <v>250</v>
      </c>
      <c r="C11" s="479">
        <f t="shared" ref="C11:H11" si="4">C32+C53</f>
        <v>21796</v>
      </c>
      <c r="D11" s="479">
        <f t="shared" si="4"/>
        <v>30153</v>
      </c>
      <c r="E11" s="479">
        <f t="shared" si="4"/>
        <v>22045</v>
      </c>
      <c r="F11" s="479">
        <f t="shared" si="4"/>
        <v>20199</v>
      </c>
      <c r="G11" s="479">
        <f t="shared" si="4"/>
        <v>9061</v>
      </c>
      <c r="H11" s="479">
        <f t="shared" si="4"/>
        <v>954</v>
      </c>
      <c r="I11" s="423">
        <f t="shared" si="2"/>
        <v>104208</v>
      </c>
      <c r="J11" s="536" t="s">
        <v>251</v>
      </c>
      <c r="K11" s="537" t="s">
        <v>982</v>
      </c>
    </row>
    <row r="12" spans="1:14" s="352" customFormat="1" ht="31.9" customHeight="1" x14ac:dyDescent="0.2">
      <c r="A12" s="547" t="s">
        <v>1163</v>
      </c>
      <c r="B12" s="548" t="s">
        <v>1165</v>
      </c>
      <c r="C12" s="478">
        <f t="shared" ref="C12:H12" si="5">C33+C54</f>
        <v>6713</v>
      </c>
      <c r="D12" s="478">
        <f t="shared" si="5"/>
        <v>2277</v>
      </c>
      <c r="E12" s="478">
        <f t="shared" si="5"/>
        <v>996</v>
      </c>
      <c r="F12" s="478">
        <f t="shared" si="5"/>
        <v>820</v>
      </c>
      <c r="G12" s="478">
        <f t="shared" si="5"/>
        <v>748</v>
      </c>
      <c r="H12" s="478">
        <f t="shared" si="5"/>
        <v>37</v>
      </c>
      <c r="I12" s="349">
        <f t="shared" si="2"/>
        <v>11591</v>
      </c>
      <c r="J12" s="549" t="s">
        <v>1164</v>
      </c>
      <c r="K12" s="550" t="s">
        <v>1163</v>
      </c>
    </row>
    <row r="13" spans="1:14" s="38" customFormat="1" ht="22.9" customHeight="1" x14ac:dyDescent="0.2">
      <c r="A13" s="534" t="s">
        <v>983</v>
      </c>
      <c r="B13" s="535" t="s">
        <v>254</v>
      </c>
      <c r="C13" s="479">
        <f t="shared" ref="C13:H13" si="6">C34+C55</f>
        <v>182887</v>
      </c>
      <c r="D13" s="479">
        <f t="shared" si="6"/>
        <v>130765</v>
      </c>
      <c r="E13" s="479">
        <f t="shared" si="6"/>
        <v>112268</v>
      </c>
      <c r="F13" s="479">
        <f t="shared" si="6"/>
        <v>121987</v>
      </c>
      <c r="G13" s="479">
        <f t="shared" si="6"/>
        <v>102521</v>
      </c>
      <c r="H13" s="479">
        <f t="shared" si="6"/>
        <v>11704</v>
      </c>
      <c r="I13" s="423">
        <f t="shared" si="2"/>
        <v>662132</v>
      </c>
      <c r="J13" s="536" t="s">
        <v>255</v>
      </c>
      <c r="K13" s="537" t="s">
        <v>983</v>
      </c>
    </row>
    <row r="14" spans="1:14" s="352" customFormat="1" ht="34.15" customHeight="1" x14ac:dyDescent="0.2">
      <c r="A14" s="547" t="s">
        <v>984</v>
      </c>
      <c r="B14" s="548" t="s">
        <v>1118</v>
      </c>
      <c r="C14" s="478">
        <f t="shared" ref="C14:H14" si="7">C35+C56</f>
        <v>78275</v>
      </c>
      <c r="D14" s="478">
        <f t="shared" si="7"/>
        <v>70042</v>
      </c>
      <c r="E14" s="478">
        <f t="shared" si="7"/>
        <v>44099</v>
      </c>
      <c r="F14" s="478">
        <f t="shared" si="7"/>
        <v>31930</v>
      </c>
      <c r="G14" s="478">
        <f t="shared" si="7"/>
        <v>17939</v>
      </c>
      <c r="H14" s="478">
        <f t="shared" si="7"/>
        <v>1163</v>
      </c>
      <c r="I14" s="349">
        <f t="shared" si="2"/>
        <v>243448</v>
      </c>
      <c r="J14" s="549" t="s">
        <v>1117</v>
      </c>
      <c r="K14" s="550" t="s">
        <v>984</v>
      </c>
    </row>
    <row r="15" spans="1:14" s="51" customFormat="1" ht="22.9" customHeight="1" x14ac:dyDescent="0.2">
      <c r="A15" s="534" t="s">
        <v>985</v>
      </c>
      <c r="B15" s="535" t="s">
        <v>256</v>
      </c>
      <c r="C15" s="479">
        <f t="shared" ref="C15:H15" si="8">C36+C57</f>
        <v>43910</v>
      </c>
      <c r="D15" s="479">
        <f t="shared" si="8"/>
        <v>51529</v>
      </c>
      <c r="E15" s="479">
        <f t="shared" si="8"/>
        <v>26148</v>
      </c>
      <c r="F15" s="479">
        <f t="shared" si="8"/>
        <v>14262</v>
      </c>
      <c r="G15" s="479">
        <f t="shared" si="8"/>
        <v>2635</v>
      </c>
      <c r="H15" s="479">
        <f t="shared" si="8"/>
        <v>380</v>
      </c>
      <c r="I15" s="423">
        <f t="shared" si="2"/>
        <v>138864</v>
      </c>
      <c r="J15" s="536" t="s">
        <v>257</v>
      </c>
      <c r="K15" s="537" t="s">
        <v>985</v>
      </c>
    </row>
    <row r="16" spans="1:14" s="352" customFormat="1" ht="22.9" customHeight="1" x14ac:dyDescent="0.2">
      <c r="A16" s="547" t="s">
        <v>986</v>
      </c>
      <c r="B16" s="548" t="s">
        <v>258</v>
      </c>
      <c r="C16" s="478">
        <f t="shared" ref="C16:H16" si="9">C37+C58</f>
        <v>17374</v>
      </c>
      <c r="D16" s="478">
        <f t="shared" si="9"/>
        <v>28599</v>
      </c>
      <c r="E16" s="478">
        <f t="shared" si="9"/>
        <v>16787</v>
      </c>
      <c r="F16" s="478">
        <f t="shared" si="9"/>
        <v>12781</v>
      </c>
      <c r="G16" s="478">
        <f t="shared" si="9"/>
        <v>2135</v>
      </c>
      <c r="H16" s="478">
        <f t="shared" si="9"/>
        <v>159</v>
      </c>
      <c r="I16" s="349">
        <f t="shared" si="2"/>
        <v>77835</v>
      </c>
      <c r="J16" s="549" t="s">
        <v>1029</v>
      </c>
      <c r="K16" s="550" t="s">
        <v>986</v>
      </c>
    </row>
    <row r="17" spans="1:11" s="38" customFormat="1" ht="22.9" customHeight="1" x14ac:dyDescent="0.2">
      <c r="A17" s="534" t="s">
        <v>987</v>
      </c>
      <c r="B17" s="535" t="s">
        <v>259</v>
      </c>
      <c r="C17" s="479">
        <f t="shared" ref="C17:H17" si="10">C38+C59</f>
        <v>16851</v>
      </c>
      <c r="D17" s="479">
        <f t="shared" si="10"/>
        <v>4049</v>
      </c>
      <c r="E17" s="479">
        <f t="shared" si="10"/>
        <v>1316</v>
      </c>
      <c r="F17" s="479">
        <f t="shared" si="10"/>
        <v>1117</v>
      </c>
      <c r="G17" s="479">
        <f t="shared" si="10"/>
        <v>301</v>
      </c>
      <c r="H17" s="479">
        <f t="shared" si="10"/>
        <v>8</v>
      </c>
      <c r="I17" s="423">
        <f t="shared" si="2"/>
        <v>23642</v>
      </c>
      <c r="J17" s="536" t="s">
        <v>260</v>
      </c>
      <c r="K17" s="537" t="s">
        <v>987</v>
      </c>
    </row>
    <row r="18" spans="1:11" s="352" customFormat="1" ht="22.9" customHeight="1" x14ac:dyDescent="0.2">
      <c r="A18" s="547" t="s">
        <v>988</v>
      </c>
      <c r="B18" s="548" t="s">
        <v>261</v>
      </c>
      <c r="C18" s="478">
        <f t="shared" ref="C18:H18" si="11">C39+C60</f>
        <v>14806</v>
      </c>
      <c r="D18" s="478">
        <f t="shared" si="11"/>
        <v>3843</v>
      </c>
      <c r="E18" s="478">
        <f t="shared" si="11"/>
        <v>916</v>
      </c>
      <c r="F18" s="478">
        <f t="shared" si="11"/>
        <v>559</v>
      </c>
      <c r="G18" s="478">
        <f t="shared" si="11"/>
        <v>212</v>
      </c>
      <c r="H18" s="478">
        <f t="shared" si="11"/>
        <v>14</v>
      </c>
      <c r="I18" s="349">
        <f t="shared" si="2"/>
        <v>20350</v>
      </c>
      <c r="J18" s="549" t="s">
        <v>262</v>
      </c>
      <c r="K18" s="550" t="s">
        <v>988</v>
      </c>
    </row>
    <row r="19" spans="1:11" s="38" customFormat="1" ht="22.9" customHeight="1" x14ac:dyDescent="0.2">
      <c r="A19" s="534">
        <v>68</v>
      </c>
      <c r="B19" s="535" t="s">
        <v>263</v>
      </c>
      <c r="C19" s="479">
        <f t="shared" ref="C19:H19" si="12">C40+C61</f>
        <v>6843</v>
      </c>
      <c r="D19" s="479">
        <f t="shared" si="12"/>
        <v>4144</v>
      </c>
      <c r="E19" s="479">
        <f t="shared" si="12"/>
        <v>4036</v>
      </c>
      <c r="F19" s="479">
        <f t="shared" si="12"/>
        <v>1479</v>
      </c>
      <c r="G19" s="479">
        <f t="shared" si="12"/>
        <v>2142</v>
      </c>
      <c r="H19" s="479">
        <f t="shared" si="12"/>
        <v>0</v>
      </c>
      <c r="I19" s="423">
        <f t="shared" si="2"/>
        <v>18644</v>
      </c>
      <c r="J19" s="536" t="s">
        <v>264</v>
      </c>
      <c r="K19" s="537">
        <v>68</v>
      </c>
    </row>
    <row r="20" spans="1:11" s="352" customFormat="1" ht="22.9" customHeight="1" x14ac:dyDescent="0.2">
      <c r="A20" s="547" t="s">
        <v>989</v>
      </c>
      <c r="B20" s="548" t="s">
        <v>265</v>
      </c>
      <c r="C20" s="478">
        <f t="shared" ref="C20:H20" si="13">C41+C62</f>
        <v>25523</v>
      </c>
      <c r="D20" s="478">
        <f t="shared" si="13"/>
        <v>8444</v>
      </c>
      <c r="E20" s="478">
        <f t="shared" si="13"/>
        <v>5814</v>
      </c>
      <c r="F20" s="478">
        <f t="shared" si="13"/>
        <v>6794</v>
      </c>
      <c r="G20" s="478">
        <f t="shared" si="13"/>
        <v>3127</v>
      </c>
      <c r="H20" s="478">
        <f t="shared" si="13"/>
        <v>21</v>
      </c>
      <c r="I20" s="349">
        <f t="shared" si="2"/>
        <v>49723</v>
      </c>
      <c r="J20" s="549" t="s">
        <v>266</v>
      </c>
      <c r="K20" s="550" t="s">
        <v>989</v>
      </c>
    </row>
    <row r="21" spans="1:11" s="38" customFormat="1" ht="22.9" customHeight="1" x14ac:dyDescent="0.2">
      <c r="A21" s="534" t="s">
        <v>990</v>
      </c>
      <c r="B21" s="535" t="s">
        <v>267</v>
      </c>
      <c r="C21" s="479">
        <f t="shared" ref="C21:H21" si="14">C42+C63</f>
        <v>42051</v>
      </c>
      <c r="D21" s="479">
        <f t="shared" si="14"/>
        <v>44051</v>
      </c>
      <c r="E21" s="479">
        <f t="shared" si="14"/>
        <v>58269</v>
      </c>
      <c r="F21" s="479">
        <f t="shared" si="14"/>
        <v>32524</v>
      </c>
      <c r="G21" s="479">
        <f t="shared" si="14"/>
        <v>11278</v>
      </c>
      <c r="H21" s="479">
        <f t="shared" si="14"/>
        <v>564</v>
      </c>
      <c r="I21" s="423">
        <f t="shared" si="2"/>
        <v>188737</v>
      </c>
      <c r="J21" s="536" t="s">
        <v>268</v>
      </c>
      <c r="K21" s="537" t="s">
        <v>990</v>
      </c>
    </row>
    <row r="22" spans="1:11" s="352" customFormat="1" ht="31.9" customHeight="1" x14ac:dyDescent="0.2">
      <c r="A22" s="547">
        <v>84</v>
      </c>
      <c r="B22" s="548" t="s">
        <v>269</v>
      </c>
      <c r="C22" s="478">
        <f t="shared" ref="C22:H22" si="15">C43+C64</f>
        <v>54491</v>
      </c>
      <c r="D22" s="478">
        <f t="shared" si="15"/>
        <v>37034</v>
      </c>
      <c r="E22" s="478">
        <f t="shared" si="15"/>
        <v>10486</v>
      </c>
      <c r="F22" s="478">
        <f t="shared" si="15"/>
        <v>6586</v>
      </c>
      <c r="G22" s="478">
        <f t="shared" si="15"/>
        <v>1557</v>
      </c>
      <c r="H22" s="478">
        <f t="shared" si="15"/>
        <v>70</v>
      </c>
      <c r="I22" s="349">
        <f t="shared" si="2"/>
        <v>110224</v>
      </c>
      <c r="J22" s="549" t="s">
        <v>892</v>
      </c>
      <c r="K22" s="550">
        <v>84</v>
      </c>
    </row>
    <row r="23" spans="1:11" s="51" customFormat="1" ht="22.9" customHeight="1" x14ac:dyDescent="0.2">
      <c r="A23" s="534">
        <v>85</v>
      </c>
      <c r="B23" s="535" t="s">
        <v>270</v>
      </c>
      <c r="C23" s="479">
        <f t="shared" ref="C23:H23" si="16">C44+C65</f>
        <v>47327</v>
      </c>
      <c r="D23" s="479">
        <f t="shared" si="16"/>
        <v>6620</v>
      </c>
      <c r="E23" s="479">
        <f t="shared" si="16"/>
        <v>2203</v>
      </c>
      <c r="F23" s="479">
        <f t="shared" si="16"/>
        <v>1201</v>
      </c>
      <c r="G23" s="479">
        <f t="shared" si="16"/>
        <v>426</v>
      </c>
      <c r="H23" s="479">
        <f t="shared" si="16"/>
        <v>13</v>
      </c>
      <c r="I23" s="423">
        <f t="shared" si="2"/>
        <v>57790</v>
      </c>
      <c r="J23" s="536" t="s">
        <v>271</v>
      </c>
      <c r="K23" s="537">
        <v>85</v>
      </c>
    </row>
    <row r="24" spans="1:11" s="352" customFormat="1" ht="22.9" customHeight="1" x14ac:dyDescent="0.2">
      <c r="A24" s="547" t="s">
        <v>991</v>
      </c>
      <c r="B24" s="548" t="s">
        <v>272</v>
      </c>
      <c r="C24" s="478">
        <f t="shared" ref="C24:H24" si="17">C45+C66</f>
        <v>58893</v>
      </c>
      <c r="D24" s="478">
        <f t="shared" si="17"/>
        <v>10919</v>
      </c>
      <c r="E24" s="478">
        <f t="shared" si="17"/>
        <v>1851</v>
      </c>
      <c r="F24" s="478">
        <f t="shared" si="17"/>
        <v>797</v>
      </c>
      <c r="G24" s="478">
        <f t="shared" si="17"/>
        <v>357</v>
      </c>
      <c r="H24" s="478">
        <f t="shared" si="17"/>
        <v>6</v>
      </c>
      <c r="I24" s="349">
        <f t="shared" si="2"/>
        <v>72823</v>
      </c>
      <c r="J24" s="549" t="s">
        <v>1030</v>
      </c>
      <c r="K24" s="550" t="s">
        <v>991</v>
      </c>
    </row>
    <row r="25" spans="1:11" s="51" customFormat="1" ht="22.9" customHeight="1" x14ac:dyDescent="0.2">
      <c r="A25" s="534" t="s">
        <v>992</v>
      </c>
      <c r="B25" s="535" t="s">
        <v>273</v>
      </c>
      <c r="C25" s="479">
        <f t="shared" ref="C25:H25" si="18">C46+C67</f>
        <v>7362</v>
      </c>
      <c r="D25" s="479">
        <f t="shared" si="18"/>
        <v>3383</v>
      </c>
      <c r="E25" s="479">
        <f t="shared" si="18"/>
        <v>1092</v>
      </c>
      <c r="F25" s="479">
        <f t="shared" si="18"/>
        <v>632</v>
      </c>
      <c r="G25" s="479">
        <f t="shared" si="18"/>
        <v>523</v>
      </c>
      <c r="H25" s="479">
        <f t="shared" si="18"/>
        <v>103</v>
      </c>
      <c r="I25" s="423">
        <f t="shared" si="2"/>
        <v>13095</v>
      </c>
      <c r="J25" s="536" t="s">
        <v>274</v>
      </c>
      <c r="K25" s="537" t="s">
        <v>992</v>
      </c>
    </row>
    <row r="26" spans="1:11" s="352" customFormat="1" ht="22.9" customHeight="1" x14ac:dyDescent="0.2">
      <c r="A26" s="547" t="s">
        <v>993</v>
      </c>
      <c r="B26" s="548" t="s">
        <v>275</v>
      </c>
      <c r="C26" s="478">
        <f t="shared" ref="C26:H26" si="19">C47+C68</f>
        <v>4652</v>
      </c>
      <c r="D26" s="478">
        <f t="shared" si="19"/>
        <v>4874</v>
      </c>
      <c r="E26" s="478">
        <f t="shared" si="19"/>
        <v>3414</v>
      </c>
      <c r="F26" s="478">
        <f t="shared" si="19"/>
        <v>3215</v>
      </c>
      <c r="G26" s="478">
        <f t="shared" si="19"/>
        <v>2179</v>
      </c>
      <c r="H26" s="478">
        <f t="shared" si="19"/>
        <v>305</v>
      </c>
      <c r="I26" s="349">
        <f t="shared" si="2"/>
        <v>18639</v>
      </c>
      <c r="J26" s="549" t="s">
        <v>276</v>
      </c>
      <c r="K26" s="550" t="s">
        <v>993</v>
      </c>
    </row>
    <row r="27" spans="1:11" s="38" customFormat="1" ht="34.15" customHeight="1" x14ac:dyDescent="0.2">
      <c r="A27" s="534" t="s">
        <v>994</v>
      </c>
      <c r="B27" s="535" t="s">
        <v>1529</v>
      </c>
      <c r="C27" s="479">
        <f t="shared" ref="C27:H27" si="20">C48+C69</f>
        <v>7164</v>
      </c>
      <c r="D27" s="479">
        <f t="shared" si="20"/>
        <v>11906</v>
      </c>
      <c r="E27" s="479">
        <f t="shared" si="20"/>
        <v>92900</v>
      </c>
      <c r="F27" s="479">
        <f t="shared" si="20"/>
        <v>46065</v>
      </c>
      <c r="G27" s="479">
        <f t="shared" si="20"/>
        <v>8593</v>
      </c>
      <c r="H27" s="479">
        <f t="shared" si="20"/>
        <v>612</v>
      </c>
      <c r="I27" s="423">
        <f t="shared" si="2"/>
        <v>167240</v>
      </c>
      <c r="J27" s="536" t="s">
        <v>1031</v>
      </c>
      <c r="K27" s="537" t="s">
        <v>994</v>
      </c>
    </row>
    <row r="28" spans="1:11" s="352" customFormat="1" ht="34.15" customHeight="1" x14ac:dyDescent="0.2">
      <c r="A28" s="547">
        <v>99</v>
      </c>
      <c r="B28" s="548" t="s">
        <v>277</v>
      </c>
      <c r="C28" s="478">
        <f t="shared" ref="C28:H28" si="21">C49+C70</f>
        <v>7000</v>
      </c>
      <c r="D28" s="478">
        <f t="shared" si="21"/>
        <v>265</v>
      </c>
      <c r="E28" s="478">
        <f t="shared" si="21"/>
        <v>83</v>
      </c>
      <c r="F28" s="478">
        <f t="shared" si="21"/>
        <v>53</v>
      </c>
      <c r="G28" s="478">
        <f t="shared" si="21"/>
        <v>15</v>
      </c>
      <c r="H28" s="478">
        <f t="shared" si="21"/>
        <v>1</v>
      </c>
      <c r="I28" s="349">
        <f t="shared" si="2"/>
        <v>7417</v>
      </c>
      <c r="J28" s="549" t="s">
        <v>1032</v>
      </c>
      <c r="K28" s="550">
        <v>99</v>
      </c>
    </row>
    <row r="29" spans="1:11" s="12" customFormat="1" ht="30" customHeight="1" x14ac:dyDescent="0.2">
      <c r="A29" s="573"/>
      <c r="B29" s="457" t="s">
        <v>706</v>
      </c>
      <c r="C29" s="428">
        <f t="shared" ref="C29" si="22">SUM(C30:C49)</f>
        <v>505670</v>
      </c>
      <c r="D29" s="428">
        <f t="shared" ref="D29" si="23">SUM(D30:D49)</f>
        <v>404960</v>
      </c>
      <c r="E29" s="428">
        <f t="shared" ref="E29" si="24">SUM(E30:E49)</f>
        <v>339605</v>
      </c>
      <c r="F29" s="428">
        <f>SUM(F30:F49)</f>
        <v>272646</v>
      </c>
      <c r="G29" s="428">
        <f t="shared" ref="G29" si="25">SUM(G30:G49)</f>
        <v>172981</v>
      </c>
      <c r="H29" s="428">
        <f>SUM(H30:H49)</f>
        <v>17038</v>
      </c>
      <c r="I29" s="429">
        <f>SUM(C29:H29)</f>
        <v>1712900</v>
      </c>
      <c r="J29" s="447" t="s">
        <v>13</v>
      </c>
      <c r="K29" s="574"/>
    </row>
    <row r="30" spans="1:11" s="12" customFormat="1" ht="22.9" customHeight="1" x14ac:dyDescent="0.2">
      <c r="A30" s="451" t="s">
        <v>970</v>
      </c>
      <c r="B30" s="313" t="s">
        <v>248</v>
      </c>
      <c r="C30" s="434">
        <v>1490</v>
      </c>
      <c r="D30" s="434">
        <v>1886</v>
      </c>
      <c r="E30" s="434">
        <v>4055</v>
      </c>
      <c r="F30" s="434">
        <v>9021</v>
      </c>
      <c r="G30" s="434">
        <v>10801</v>
      </c>
      <c r="H30" s="434">
        <v>806</v>
      </c>
      <c r="I30" s="423">
        <f t="shared" si="2"/>
        <v>28059</v>
      </c>
      <c r="J30" s="315" t="s">
        <v>890</v>
      </c>
      <c r="K30" s="452" t="s">
        <v>970</v>
      </c>
    </row>
    <row r="31" spans="1:11" s="352" customFormat="1" ht="22.9" customHeight="1" x14ac:dyDescent="0.2">
      <c r="A31" s="557" t="s">
        <v>981</v>
      </c>
      <c r="B31" s="558" t="s">
        <v>891</v>
      </c>
      <c r="C31" s="348">
        <v>16319</v>
      </c>
      <c r="D31" s="348">
        <v>5906</v>
      </c>
      <c r="E31" s="348">
        <v>4060</v>
      </c>
      <c r="F31" s="348">
        <v>3028</v>
      </c>
      <c r="G31" s="348">
        <v>812</v>
      </c>
      <c r="H31" s="348">
        <v>122</v>
      </c>
      <c r="I31" s="349">
        <f t="shared" si="2"/>
        <v>30247</v>
      </c>
      <c r="J31" s="559" t="s">
        <v>249</v>
      </c>
      <c r="K31" s="560" t="s">
        <v>981</v>
      </c>
    </row>
    <row r="32" spans="1:11" s="38" customFormat="1" ht="22.9" customHeight="1" x14ac:dyDescent="0.2">
      <c r="A32" s="451" t="s">
        <v>982</v>
      </c>
      <c r="B32" s="313" t="s">
        <v>250</v>
      </c>
      <c r="C32" s="434">
        <v>20146</v>
      </c>
      <c r="D32" s="434">
        <v>28835</v>
      </c>
      <c r="E32" s="434">
        <v>21318</v>
      </c>
      <c r="F32" s="434">
        <v>19941</v>
      </c>
      <c r="G32" s="434">
        <v>9052</v>
      </c>
      <c r="H32" s="434">
        <v>954</v>
      </c>
      <c r="I32" s="423">
        <f t="shared" si="2"/>
        <v>100246</v>
      </c>
      <c r="J32" s="315" t="s">
        <v>251</v>
      </c>
      <c r="K32" s="452" t="s">
        <v>982</v>
      </c>
    </row>
    <row r="33" spans="1:11" s="352" customFormat="1" ht="31.9" customHeight="1" x14ac:dyDescent="0.2">
      <c r="A33" s="557" t="s">
        <v>1163</v>
      </c>
      <c r="B33" s="558" t="s">
        <v>1165</v>
      </c>
      <c r="C33" s="348">
        <v>6094</v>
      </c>
      <c r="D33" s="348">
        <v>1868</v>
      </c>
      <c r="E33" s="348">
        <v>988</v>
      </c>
      <c r="F33" s="348">
        <v>818</v>
      </c>
      <c r="G33" s="348">
        <v>747</v>
      </c>
      <c r="H33" s="348">
        <v>37</v>
      </c>
      <c r="I33" s="349">
        <f t="shared" si="2"/>
        <v>10552</v>
      </c>
      <c r="J33" s="559" t="s">
        <v>1164</v>
      </c>
      <c r="K33" s="560" t="s">
        <v>1163</v>
      </c>
    </row>
    <row r="34" spans="1:11" s="38" customFormat="1" ht="22.9" customHeight="1" x14ac:dyDescent="0.2">
      <c r="A34" s="451" t="s">
        <v>983</v>
      </c>
      <c r="B34" s="313" t="s">
        <v>254</v>
      </c>
      <c r="C34" s="434">
        <v>177435</v>
      </c>
      <c r="D34" s="434">
        <v>128050</v>
      </c>
      <c r="E34" s="434">
        <v>111173</v>
      </c>
      <c r="F34" s="434">
        <v>121446</v>
      </c>
      <c r="G34" s="434">
        <v>102432</v>
      </c>
      <c r="H34" s="434">
        <v>11704</v>
      </c>
      <c r="I34" s="423">
        <f t="shared" si="2"/>
        <v>652240</v>
      </c>
      <c r="J34" s="315" t="s">
        <v>255</v>
      </c>
      <c r="K34" s="452" t="s">
        <v>983</v>
      </c>
    </row>
    <row r="35" spans="1:11" s="352" customFormat="1" ht="34.15" customHeight="1" x14ac:dyDescent="0.2">
      <c r="A35" s="557" t="s">
        <v>984</v>
      </c>
      <c r="B35" s="558" t="s">
        <v>1118</v>
      </c>
      <c r="C35" s="348">
        <v>64944</v>
      </c>
      <c r="D35" s="348">
        <v>62944</v>
      </c>
      <c r="E35" s="348">
        <v>42639</v>
      </c>
      <c r="F35" s="348">
        <v>31390</v>
      </c>
      <c r="G35" s="348">
        <v>17925</v>
      </c>
      <c r="H35" s="348">
        <v>1163</v>
      </c>
      <c r="I35" s="349">
        <f t="shared" si="2"/>
        <v>221005</v>
      </c>
      <c r="J35" s="559" t="s">
        <v>1117</v>
      </c>
      <c r="K35" s="560" t="s">
        <v>984</v>
      </c>
    </row>
    <row r="36" spans="1:11" s="51" customFormat="1" ht="22.9" customHeight="1" x14ac:dyDescent="0.2">
      <c r="A36" s="451" t="s">
        <v>985</v>
      </c>
      <c r="B36" s="313" t="s">
        <v>256</v>
      </c>
      <c r="C36" s="434">
        <v>32949</v>
      </c>
      <c r="D36" s="434">
        <v>47378</v>
      </c>
      <c r="E36" s="434">
        <v>25459</v>
      </c>
      <c r="F36" s="434">
        <v>13845</v>
      </c>
      <c r="G36" s="434">
        <v>2616</v>
      </c>
      <c r="H36" s="434">
        <v>380</v>
      </c>
      <c r="I36" s="423">
        <f t="shared" si="2"/>
        <v>122627</v>
      </c>
      <c r="J36" s="315" t="s">
        <v>257</v>
      </c>
      <c r="K36" s="452" t="s">
        <v>985</v>
      </c>
    </row>
    <row r="37" spans="1:11" s="352" customFormat="1" ht="22.9" customHeight="1" x14ac:dyDescent="0.2">
      <c r="A37" s="557" t="s">
        <v>986</v>
      </c>
      <c r="B37" s="558" t="s">
        <v>258</v>
      </c>
      <c r="C37" s="348">
        <v>13184</v>
      </c>
      <c r="D37" s="348">
        <v>23961</v>
      </c>
      <c r="E37" s="348">
        <v>15627</v>
      </c>
      <c r="F37" s="348">
        <v>12092</v>
      </c>
      <c r="G37" s="348">
        <v>2096</v>
      </c>
      <c r="H37" s="348">
        <v>159</v>
      </c>
      <c r="I37" s="349">
        <f t="shared" si="2"/>
        <v>67119</v>
      </c>
      <c r="J37" s="559" t="s">
        <v>1029</v>
      </c>
      <c r="K37" s="560" t="s">
        <v>986</v>
      </c>
    </row>
    <row r="38" spans="1:11" s="38" customFormat="1" ht="22.9" customHeight="1" x14ac:dyDescent="0.2">
      <c r="A38" s="451" t="s">
        <v>987</v>
      </c>
      <c r="B38" s="313" t="s">
        <v>259</v>
      </c>
      <c r="C38" s="434">
        <v>13445</v>
      </c>
      <c r="D38" s="434">
        <v>3468</v>
      </c>
      <c r="E38" s="434">
        <v>1266</v>
      </c>
      <c r="F38" s="434">
        <v>1094</v>
      </c>
      <c r="G38" s="434">
        <v>299</v>
      </c>
      <c r="H38" s="434">
        <v>8</v>
      </c>
      <c r="I38" s="423">
        <f t="shared" si="2"/>
        <v>19580</v>
      </c>
      <c r="J38" s="315" t="s">
        <v>260</v>
      </c>
      <c r="K38" s="452" t="s">
        <v>987</v>
      </c>
    </row>
    <row r="39" spans="1:11" s="352" customFormat="1" ht="22.9" customHeight="1" x14ac:dyDescent="0.2">
      <c r="A39" s="557" t="s">
        <v>988</v>
      </c>
      <c r="B39" s="558" t="s">
        <v>261</v>
      </c>
      <c r="C39" s="348">
        <v>10513</v>
      </c>
      <c r="D39" s="348">
        <v>2528</v>
      </c>
      <c r="E39" s="348">
        <v>840</v>
      </c>
      <c r="F39" s="348">
        <v>553</v>
      </c>
      <c r="G39" s="348">
        <v>209</v>
      </c>
      <c r="H39" s="348">
        <v>14</v>
      </c>
      <c r="I39" s="349">
        <f t="shared" si="2"/>
        <v>14657</v>
      </c>
      <c r="J39" s="559" t="s">
        <v>262</v>
      </c>
      <c r="K39" s="560" t="s">
        <v>988</v>
      </c>
    </row>
    <row r="40" spans="1:11" s="38" customFormat="1" ht="22.9" customHeight="1" x14ac:dyDescent="0.2">
      <c r="A40" s="451">
        <v>68</v>
      </c>
      <c r="B40" s="313" t="s">
        <v>263</v>
      </c>
      <c r="C40" s="434">
        <v>5827</v>
      </c>
      <c r="D40" s="434">
        <v>3783</v>
      </c>
      <c r="E40" s="434">
        <v>3917</v>
      </c>
      <c r="F40" s="434">
        <v>1444</v>
      </c>
      <c r="G40" s="434">
        <v>2142</v>
      </c>
      <c r="H40" s="434" t="s">
        <v>16</v>
      </c>
      <c r="I40" s="423">
        <f t="shared" si="2"/>
        <v>17113</v>
      </c>
      <c r="J40" s="315" t="s">
        <v>264</v>
      </c>
      <c r="K40" s="452">
        <v>68</v>
      </c>
    </row>
    <row r="41" spans="1:11" s="352" customFormat="1" ht="22.9" customHeight="1" x14ac:dyDescent="0.2">
      <c r="A41" s="557" t="s">
        <v>989</v>
      </c>
      <c r="B41" s="558" t="s">
        <v>265</v>
      </c>
      <c r="C41" s="348">
        <v>17637</v>
      </c>
      <c r="D41" s="348">
        <v>7448</v>
      </c>
      <c r="E41" s="348">
        <v>5715</v>
      </c>
      <c r="F41" s="348">
        <v>6770</v>
      </c>
      <c r="G41" s="348">
        <v>3125</v>
      </c>
      <c r="H41" s="348">
        <v>21</v>
      </c>
      <c r="I41" s="349">
        <f t="shared" si="2"/>
        <v>40716</v>
      </c>
      <c r="J41" s="559" t="s">
        <v>266</v>
      </c>
      <c r="K41" s="560" t="s">
        <v>989</v>
      </c>
    </row>
    <row r="42" spans="1:11" s="38" customFormat="1" ht="22.9" customHeight="1" x14ac:dyDescent="0.2">
      <c r="A42" s="451" t="s">
        <v>990</v>
      </c>
      <c r="B42" s="313" t="s">
        <v>267</v>
      </c>
      <c r="C42" s="434">
        <v>31189</v>
      </c>
      <c r="D42" s="434">
        <v>37526</v>
      </c>
      <c r="E42" s="434">
        <v>46874</v>
      </c>
      <c r="F42" s="434">
        <v>28672</v>
      </c>
      <c r="G42" s="434">
        <v>10923</v>
      </c>
      <c r="H42" s="434">
        <v>564</v>
      </c>
      <c r="I42" s="423">
        <f t="shared" si="2"/>
        <v>155748</v>
      </c>
      <c r="J42" s="315" t="s">
        <v>268</v>
      </c>
      <c r="K42" s="452" t="s">
        <v>990</v>
      </c>
    </row>
    <row r="43" spans="1:11" s="352" customFormat="1" ht="31.9" customHeight="1" x14ac:dyDescent="0.2">
      <c r="A43" s="557">
        <v>84</v>
      </c>
      <c r="B43" s="558" t="s">
        <v>269</v>
      </c>
      <c r="C43" s="348">
        <v>39996</v>
      </c>
      <c r="D43" s="348">
        <v>30910</v>
      </c>
      <c r="E43" s="348">
        <v>10168</v>
      </c>
      <c r="F43" s="348">
        <v>6465</v>
      </c>
      <c r="G43" s="348">
        <v>1505</v>
      </c>
      <c r="H43" s="348">
        <v>66</v>
      </c>
      <c r="I43" s="349">
        <f t="shared" si="2"/>
        <v>89110</v>
      </c>
      <c r="J43" s="559" t="s">
        <v>892</v>
      </c>
      <c r="K43" s="560">
        <v>84</v>
      </c>
    </row>
    <row r="44" spans="1:11" s="51" customFormat="1" ht="22.9" customHeight="1" x14ac:dyDescent="0.2">
      <c r="A44" s="451">
        <v>85</v>
      </c>
      <c r="B44" s="313" t="s">
        <v>270</v>
      </c>
      <c r="C44" s="434">
        <v>16228</v>
      </c>
      <c r="D44" s="434">
        <v>2361</v>
      </c>
      <c r="E44" s="434">
        <v>1199</v>
      </c>
      <c r="F44" s="434">
        <v>711</v>
      </c>
      <c r="G44" s="434">
        <v>253</v>
      </c>
      <c r="H44" s="434">
        <v>13</v>
      </c>
      <c r="I44" s="423">
        <f t="shared" si="2"/>
        <v>20765</v>
      </c>
      <c r="J44" s="315" t="s">
        <v>271</v>
      </c>
      <c r="K44" s="452">
        <v>85</v>
      </c>
    </row>
    <row r="45" spans="1:11" s="352" customFormat="1" ht="22.9" customHeight="1" x14ac:dyDescent="0.2">
      <c r="A45" s="557" t="s">
        <v>991</v>
      </c>
      <c r="B45" s="558" t="s">
        <v>272</v>
      </c>
      <c r="C45" s="348">
        <v>24971</v>
      </c>
      <c r="D45" s="348">
        <v>4609</v>
      </c>
      <c r="E45" s="348">
        <v>1262</v>
      </c>
      <c r="F45" s="348">
        <v>637</v>
      </c>
      <c r="G45" s="348">
        <v>321</v>
      </c>
      <c r="H45" s="348">
        <v>6</v>
      </c>
      <c r="I45" s="349">
        <f t="shared" si="2"/>
        <v>31806</v>
      </c>
      <c r="J45" s="559" t="s">
        <v>1030</v>
      </c>
      <c r="K45" s="560" t="s">
        <v>991</v>
      </c>
    </row>
    <row r="46" spans="1:11" s="51" customFormat="1" ht="22.9" customHeight="1" x14ac:dyDescent="0.2">
      <c r="A46" s="451" t="s">
        <v>992</v>
      </c>
      <c r="B46" s="313" t="s">
        <v>273</v>
      </c>
      <c r="C46" s="434">
        <v>4612</v>
      </c>
      <c r="D46" s="434">
        <v>2624</v>
      </c>
      <c r="E46" s="434">
        <v>914</v>
      </c>
      <c r="F46" s="434">
        <v>578</v>
      </c>
      <c r="G46" s="434">
        <v>516</v>
      </c>
      <c r="H46" s="434">
        <v>103</v>
      </c>
      <c r="I46" s="423">
        <f t="shared" si="2"/>
        <v>9347</v>
      </c>
      <c r="J46" s="315" t="s">
        <v>274</v>
      </c>
      <c r="K46" s="452" t="s">
        <v>992</v>
      </c>
    </row>
    <row r="47" spans="1:11" s="352" customFormat="1" ht="22.9" customHeight="1" x14ac:dyDescent="0.2">
      <c r="A47" s="557" t="s">
        <v>993</v>
      </c>
      <c r="B47" s="558" t="s">
        <v>275</v>
      </c>
      <c r="C47" s="348">
        <v>3448</v>
      </c>
      <c r="D47" s="348">
        <v>2127</v>
      </c>
      <c r="E47" s="348">
        <v>1710</v>
      </c>
      <c r="F47" s="348">
        <v>2635</v>
      </c>
      <c r="G47" s="348">
        <v>2117</v>
      </c>
      <c r="H47" s="348">
        <v>305</v>
      </c>
      <c r="I47" s="349">
        <f t="shared" si="2"/>
        <v>12342</v>
      </c>
      <c r="J47" s="559" t="s">
        <v>276</v>
      </c>
      <c r="K47" s="560" t="s">
        <v>993</v>
      </c>
    </row>
    <row r="48" spans="1:11" s="38" customFormat="1" ht="34.15" customHeight="1" x14ac:dyDescent="0.2">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
      <c r="A49" s="557">
        <v>99</v>
      </c>
      <c r="B49" s="558" t="s">
        <v>277</v>
      </c>
      <c r="C49" s="348">
        <v>4138</v>
      </c>
      <c r="D49" s="348">
        <v>219</v>
      </c>
      <c r="E49" s="348">
        <v>77</v>
      </c>
      <c r="F49" s="348">
        <v>47</v>
      </c>
      <c r="G49" s="348">
        <v>15</v>
      </c>
      <c r="H49" s="348">
        <v>1</v>
      </c>
      <c r="I49" s="349">
        <f t="shared" si="2"/>
        <v>4497</v>
      </c>
      <c r="J49" s="559" t="s">
        <v>1032</v>
      </c>
      <c r="K49" s="560">
        <v>99</v>
      </c>
    </row>
    <row r="50" spans="1:11" s="12" customFormat="1" ht="30" customHeight="1" x14ac:dyDescent="0.2">
      <c r="A50" s="573"/>
      <c r="B50" s="457" t="s">
        <v>1468</v>
      </c>
      <c r="C50" s="428">
        <f t="shared" ref="C50" si="26">SUM(C51:C70)</f>
        <v>158656</v>
      </c>
      <c r="D50" s="428">
        <f t="shared" ref="D50" si="27">SUM(D51:D70)</f>
        <v>56260</v>
      </c>
      <c r="E50" s="428">
        <f t="shared" ref="E50" si="28">SUM(E51:E70)</f>
        <v>73320</v>
      </c>
      <c r="F50" s="428">
        <f t="shared" ref="F50" si="29">SUM(F51:F70)</f>
        <v>42488</v>
      </c>
      <c r="G50" s="428">
        <f>SUM(G51:G70)</f>
        <v>4384</v>
      </c>
      <c r="H50" s="428">
        <f>SUM(H51:H70)</f>
        <v>4</v>
      </c>
      <c r="I50" s="429">
        <f>SUM(C50:H50)</f>
        <v>335112</v>
      </c>
      <c r="J50" s="447" t="s">
        <v>14</v>
      </c>
      <c r="K50" s="574"/>
    </row>
    <row r="51" spans="1:11" s="12" customFormat="1" ht="22.9" customHeight="1" x14ac:dyDescent="0.2">
      <c r="A51" s="451" t="s">
        <v>970</v>
      </c>
      <c r="B51" s="313" t="s">
        <v>248</v>
      </c>
      <c r="C51" s="434">
        <v>115</v>
      </c>
      <c r="D51" s="434">
        <v>26</v>
      </c>
      <c r="E51" s="434">
        <v>33</v>
      </c>
      <c r="F51" s="434">
        <v>41</v>
      </c>
      <c r="G51" s="434">
        <v>3</v>
      </c>
      <c r="H51" s="434" t="s">
        <v>16</v>
      </c>
      <c r="I51" s="423">
        <f t="shared" si="2"/>
        <v>218</v>
      </c>
      <c r="J51" s="315" t="s">
        <v>890</v>
      </c>
      <c r="K51" s="452" t="s">
        <v>970</v>
      </c>
    </row>
    <row r="52" spans="1:11" s="352" customFormat="1" ht="22.9" customHeight="1" x14ac:dyDescent="0.2">
      <c r="A52" s="557" t="s">
        <v>981</v>
      </c>
      <c r="B52" s="558" t="s">
        <v>891</v>
      </c>
      <c r="C52" s="348">
        <v>2484</v>
      </c>
      <c r="D52" s="348">
        <v>505</v>
      </c>
      <c r="E52" s="348">
        <v>54</v>
      </c>
      <c r="F52" s="348">
        <v>43</v>
      </c>
      <c r="G52" s="348" t="s">
        <v>16</v>
      </c>
      <c r="H52" s="348" t="s">
        <v>16</v>
      </c>
      <c r="I52" s="349">
        <f t="shared" si="2"/>
        <v>3086</v>
      </c>
      <c r="J52" s="559" t="s">
        <v>249</v>
      </c>
      <c r="K52" s="560" t="s">
        <v>981</v>
      </c>
    </row>
    <row r="53" spans="1:11" s="38" customFormat="1" ht="22.9" customHeight="1" x14ac:dyDescent="0.2">
      <c r="A53" s="451" t="s">
        <v>982</v>
      </c>
      <c r="B53" s="313" t="s">
        <v>250</v>
      </c>
      <c r="C53" s="434">
        <v>1650</v>
      </c>
      <c r="D53" s="434">
        <v>1318</v>
      </c>
      <c r="E53" s="434">
        <v>727</v>
      </c>
      <c r="F53" s="434">
        <v>258</v>
      </c>
      <c r="G53" s="434">
        <v>9</v>
      </c>
      <c r="H53" s="434" t="s">
        <v>16</v>
      </c>
      <c r="I53" s="423">
        <f t="shared" si="2"/>
        <v>3962</v>
      </c>
      <c r="J53" s="315" t="s">
        <v>251</v>
      </c>
      <c r="K53" s="452" t="s">
        <v>982</v>
      </c>
    </row>
    <row r="54" spans="1:11" s="352" customFormat="1" ht="31.9" customHeight="1" x14ac:dyDescent="0.2">
      <c r="A54" s="557" t="s">
        <v>1163</v>
      </c>
      <c r="B54" s="558" t="s">
        <v>1165</v>
      </c>
      <c r="C54" s="348">
        <v>619</v>
      </c>
      <c r="D54" s="348">
        <v>409</v>
      </c>
      <c r="E54" s="348">
        <v>8</v>
      </c>
      <c r="F54" s="348">
        <v>2</v>
      </c>
      <c r="G54" s="348">
        <v>1</v>
      </c>
      <c r="H54" s="348">
        <v>0</v>
      </c>
      <c r="I54" s="349">
        <f t="shared" si="2"/>
        <v>1039</v>
      </c>
      <c r="J54" s="559" t="s">
        <v>1164</v>
      </c>
      <c r="K54" s="560" t="s">
        <v>1163</v>
      </c>
    </row>
    <row r="55" spans="1:11" s="38" customFormat="1" ht="22.9" customHeight="1" x14ac:dyDescent="0.2">
      <c r="A55" s="451" t="s">
        <v>983</v>
      </c>
      <c r="B55" s="313" t="s">
        <v>254</v>
      </c>
      <c r="C55" s="434">
        <v>5452</v>
      </c>
      <c r="D55" s="434">
        <v>2715</v>
      </c>
      <c r="E55" s="434">
        <v>1095</v>
      </c>
      <c r="F55" s="434">
        <v>541</v>
      </c>
      <c r="G55" s="434">
        <v>89</v>
      </c>
      <c r="H55" s="434" t="s">
        <v>16</v>
      </c>
      <c r="I55" s="423">
        <f t="shared" si="2"/>
        <v>9892</v>
      </c>
      <c r="J55" s="315" t="s">
        <v>255</v>
      </c>
      <c r="K55" s="452" t="s">
        <v>983</v>
      </c>
    </row>
    <row r="56" spans="1:11" s="352" customFormat="1" ht="34.15" customHeight="1" x14ac:dyDescent="0.2">
      <c r="A56" s="557" t="s">
        <v>984</v>
      </c>
      <c r="B56" s="558" t="s">
        <v>1118</v>
      </c>
      <c r="C56" s="348">
        <v>13331</v>
      </c>
      <c r="D56" s="348">
        <v>7098</v>
      </c>
      <c r="E56" s="348">
        <v>1460</v>
      </c>
      <c r="F56" s="348">
        <v>540</v>
      </c>
      <c r="G56" s="348">
        <v>14</v>
      </c>
      <c r="H56" s="348" t="s">
        <v>16</v>
      </c>
      <c r="I56" s="349">
        <f t="shared" si="2"/>
        <v>22443</v>
      </c>
      <c r="J56" s="559" t="s">
        <v>1117</v>
      </c>
      <c r="K56" s="560" t="s">
        <v>984</v>
      </c>
    </row>
    <row r="57" spans="1:11" s="51" customFormat="1" ht="22.9" customHeight="1" x14ac:dyDescent="0.2">
      <c r="A57" s="451" t="s">
        <v>985</v>
      </c>
      <c r="B57" s="313" t="s">
        <v>256</v>
      </c>
      <c r="C57" s="434">
        <v>10961</v>
      </c>
      <c r="D57" s="434">
        <v>4151</v>
      </c>
      <c r="E57" s="434">
        <v>689</v>
      </c>
      <c r="F57" s="434">
        <v>417</v>
      </c>
      <c r="G57" s="434">
        <v>19</v>
      </c>
      <c r="H57" s="434" t="s">
        <v>16</v>
      </c>
      <c r="I57" s="423">
        <f t="shared" si="2"/>
        <v>16237</v>
      </c>
      <c r="J57" s="315" t="s">
        <v>257</v>
      </c>
      <c r="K57" s="452" t="s">
        <v>985</v>
      </c>
    </row>
    <row r="58" spans="1:11" s="352" customFormat="1" ht="22.9" customHeight="1" x14ac:dyDescent="0.2">
      <c r="A58" s="557" t="s">
        <v>986</v>
      </c>
      <c r="B58" s="558" t="s">
        <v>258</v>
      </c>
      <c r="C58" s="348">
        <v>4190</v>
      </c>
      <c r="D58" s="348">
        <v>4638</v>
      </c>
      <c r="E58" s="348">
        <v>1160</v>
      </c>
      <c r="F58" s="348">
        <v>689</v>
      </c>
      <c r="G58" s="348">
        <v>39</v>
      </c>
      <c r="H58" s="348" t="s">
        <v>16</v>
      </c>
      <c r="I58" s="349">
        <f t="shared" si="2"/>
        <v>10716</v>
      </c>
      <c r="J58" s="559" t="s">
        <v>1029</v>
      </c>
      <c r="K58" s="560" t="s">
        <v>986</v>
      </c>
    </row>
    <row r="59" spans="1:11" s="38" customFormat="1" ht="22.9" customHeight="1" x14ac:dyDescent="0.2">
      <c r="A59" s="451" t="s">
        <v>987</v>
      </c>
      <c r="B59" s="313" t="s">
        <v>259</v>
      </c>
      <c r="C59" s="434">
        <v>3406</v>
      </c>
      <c r="D59" s="434">
        <v>581</v>
      </c>
      <c r="E59" s="434">
        <v>50</v>
      </c>
      <c r="F59" s="434">
        <v>23</v>
      </c>
      <c r="G59" s="434">
        <v>2</v>
      </c>
      <c r="H59" s="434" t="s">
        <v>16</v>
      </c>
      <c r="I59" s="423">
        <f t="shared" si="2"/>
        <v>4062</v>
      </c>
      <c r="J59" s="315" t="s">
        <v>260</v>
      </c>
      <c r="K59" s="452" t="s">
        <v>987</v>
      </c>
    </row>
    <row r="60" spans="1:11" s="352" customFormat="1" ht="22.9" customHeight="1" x14ac:dyDescent="0.2">
      <c r="A60" s="557" t="s">
        <v>988</v>
      </c>
      <c r="B60" s="558" t="s">
        <v>261</v>
      </c>
      <c r="C60" s="348">
        <v>4293</v>
      </c>
      <c r="D60" s="348">
        <v>1315</v>
      </c>
      <c r="E60" s="348">
        <v>76</v>
      </c>
      <c r="F60" s="348">
        <v>6</v>
      </c>
      <c r="G60" s="348">
        <v>3</v>
      </c>
      <c r="H60" s="348" t="s">
        <v>16</v>
      </c>
      <c r="I60" s="349">
        <f t="shared" si="2"/>
        <v>5693</v>
      </c>
      <c r="J60" s="559" t="s">
        <v>262</v>
      </c>
      <c r="K60" s="560" t="s">
        <v>988</v>
      </c>
    </row>
    <row r="61" spans="1:11" s="38" customFormat="1" ht="22.9" customHeight="1" x14ac:dyDescent="0.2">
      <c r="A61" s="451">
        <v>68</v>
      </c>
      <c r="B61" s="313" t="s">
        <v>263</v>
      </c>
      <c r="C61" s="434">
        <v>1016</v>
      </c>
      <c r="D61" s="434">
        <v>361</v>
      </c>
      <c r="E61" s="434">
        <v>119</v>
      </c>
      <c r="F61" s="434">
        <v>35</v>
      </c>
      <c r="G61" s="434" t="s">
        <v>16</v>
      </c>
      <c r="H61" s="434" t="s">
        <v>16</v>
      </c>
      <c r="I61" s="423">
        <f t="shared" si="2"/>
        <v>1531</v>
      </c>
      <c r="J61" s="315" t="s">
        <v>264</v>
      </c>
      <c r="K61" s="452">
        <v>68</v>
      </c>
    </row>
    <row r="62" spans="1:11" s="352" customFormat="1" ht="22.9" customHeight="1" x14ac:dyDescent="0.2">
      <c r="A62" s="557" t="s">
        <v>989</v>
      </c>
      <c r="B62" s="558" t="s">
        <v>265</v>
      </c>
      <c r="C62" s="348">
        <v>7886</v>
      </c>
      <c r="D62" s="348">
        <v>996</v>
      </c>
      <c r="E62" s="348">
        <v>99</v>
      </c>
      <c r="F62" s="348">
        <v>24</v>
      </c>
      <c r="G62" s="348">
        <v>2</v>
      </c>
      <c r="H62" s="348" t="s">
        <v>16</v>
      </c>
      <c r="I62" s="349">
        <f t="shared" si="2"/>
        <v>9007</v>
      </c>
      <c r="J62" s="559" t="s">
        <v>266</v>
      </c>
      <c r="K62" s="560" t="s">
        <v>989</v>
      </c>
    </row>
    <row r="63" spans="1:11" s="38" customFormat="1" ht="22.9" customHeight="1" x14ac:dyDescent="0.2">
      <c r="A63" s="451" t="s">
        <v>990</v>
      </c>
      <c r="B63" s="313" t="s">
        <v>267</v>
      </c>
      <c r="C63" s="434">
        <v>10862</v>
      </c>
      <c r="D63" s="434">
        <v>6525</v>
      </c>
      <c r="E63" s="434">
        <v>11395</v>
      </c>
      <c r="F63" s="434">
        <v>3852</v>
      </c>
      <c r="G63" s="434">
        <v>355</v>
      </c>
      <c r="H63" s="434" t="s">
        <v>16</v>
      </c>
      <c r="I63" s="423">
        <f t="shared" si="2"/>
        <v>32989</v>
      </c>
      <c r="J63" s="315" t="s">
        <v>268</v>
      </c>
      <c r="K63" s="452" t="s">
        <v>990</v>
      </c>
    </row>
    <row r="64" spans="1:11" s="352" customFormat="1" ht="31.9" customHeight="1" x14ac:dyDescent="0.2">
      <c r="A64" s="557">
        <v>84</v>
      </c>
      <c r="B64" s="558" t="s">
        <v>269</v>
      </c>
      <c r="C64" s="348">
        <v>14495</v>
      </c>
      <c r="D64" s="348">
        <v>6124</v>
      </c>
      <c r="E64" s="348">
        <v>318</v>
      </c>
      <c r="F64" s="348">
        <v>121</v>
      </c>
      <c r="G64" s="348">
        <v>52</v>
      </c>
      <c r="H64" s="348">
        <v>4</v>
      </c>
      <c r="I64" s="349">
        <f t="shared" si="2"/>
        <v>21114</v>
      </c>
      <c r="J64" s="559" t="s">
        <v>892</v>
      </c>
      <c r="K64" s="560">
        <v>84</v>
      </c>
    </row>
    <row r="65" spans="1:11" s="51" customFormat="1" ht="22.9" customHeight="1" x14ac:dyDescent="0.2">
      <c r="A65" s="451">
        <v>85</v>
      </c>
      <c r="B65" s="313" t="s">
        <v>270</v>
      </c>
      <c r="C65" s="434">
        <v>31099</v>
      </c>
      <c r="D65" s="434">
        <v>4259</v>
      </c>
      <c r="E65" s="434">
        <v>1004</v>
      </c>
      <c r="F65" s="434">
        <v>490</v>
      </c>
      <c r="G65" s="434">
        <v>173</v>
      </c>
      <c r="H65" s="434" t="s">
        <v>16</v>
      </c>
      <c r="I65" s="423">
        <f t="shared" si="2"/>
        <v>37025</v>
      </c>
      <c r="J65" s="315" t="s">
        <v>271</v>
      </c>
      <c r="K65" s="452">
        <v>85</v>
      </c>
    </row>
    <row r="66" spans="1:11" s="352" customFormat="1" ht="22.9" customHeight="1" x14ac:dyDescent="0.2">
      <c r="A66" s="557" t="s">
        <v>991</v>
      </c>
      <c r="B66" s="558" t="s">
        <v>272</v>
      </c>
      <c r="C66" s="348">
        <v>33922</v>
      </c>
      <c r="D66" s="348">
        <v>6310</v>
      </c>
      <c r="E66" s="348">
        <v>589</v>
      </c>
      <c r="F66" s="348">
        <v>160</v>
      </c>
      <c r="G66" s="348">
        <v>36</v>
      </c>
      <c r="H66" s="348" t="s">
        <v>16</v>
      </c>
      <c r="I66" s="349">
        <f t="shared" si="2"/>
        <v>41017</v>
      </c>
      <c r="J66" s="559" t="s">
        <v>1030</v>
      </c>
      <c r="K66" s="560" t="s">
        <v>991</v>
      </c>
    </row>
    <row r="67" spans="1:11" s="51" customFormat="1" ht="22.9" customHeight="1" x14ac:dyDescent="0.2">
      <c r="A67" s="451" t="s">
        <v>992</v>
      </c>
      <c r="B67" s="313" t="s">
        <v>273</v>
      </c>
      <c r="C67" s="434">
        <v>2750</v>
      </c>
      <c r="D67" s="434">
        <v>759</v>
      </c>
      <c r="E67" s="434">
        <v>178</v>
      </c>
      <c r="F67" s="434">
        <v>54</v>
      </c>
      <c r="G67" s="434">
        <v>7</v>
      </c>
      <c r="H67" s="434" t="s">
        <v>16</v>
      </c>
      <c r="I67" s="423">
        <f t="shared" si="2"/>
        <v>3748</v>
      </c>
      <c r="J67" s="315" t="s">
        <v>274</v>
      </c>
      <c r="K67" s="452" t="s">
        <v>992</v>
      </c>
    </row>
    <row r="68" spans="1:11" s="352" customFormat="1" ht="22.9" customHeight="1" x14ac:dyDescent="0.2">
      <c r="A68" s="557" t="s">
        <v>993</v>
      </c>
      <c r="B68" s="558" t="s">
        <v>275</v>
      </c>
      <c r="C68" s="348">
        <v>1204</v>
      </c>
      <c r="D68" s="348">
        <v>2747</v>
      </c>
      <c r="E68" s="348">
        <v>1704</v>
      </c>
      <c r="F68" s="348">
        <v>580</v>
      </c>
      <c r="G68" s="348">
        <v>62</v>
      </c>
      <c r="H68" s="348" t="s">
        <v>16</v>
      </c>
      <c r="I68" s="349">
        <f t="shared" si="2"/>
        <v>6297</v>
      </c>
      <c r="J68" s="559" t="s">
        <v>276</v>
      </c>
      <c r="K68" s="560" t="s">
        <v>993</v>
      </c>
    </row>
    <row r="69" spans="1:11" s="38" customFormat="1" ht="34.15" customHeight="1" x14ac:dyDescent="0.2">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
      <c r="A70" s="566">
        <v>99</v>
      </c>
      <c r="B70" s="567" t="s">
        <v>277</v>
      </c>
      <c r="C70" s="356">
        <v>2862</v>
      </c>
      <c r="D70" s="356">
        <v>46</v>
      </c>
      <c r="E70" s="356">
        <v>6</v>
      </c>
      <c r="F70" s="356">
        <v>6</v>
      </c>
      <c r="G70" s="356" t="s">
        <v>16</v>
      </c>
      <c r="H70" s="356" t="s">
        <v>16</v>
      </c>
      <c r="I70" s="357">
        <f t="shared" si="2"/>
        <v>2920</v>
      </c>
      <c r="J70" s="568" t="s">
        <v>1032</v>
      </c>
      <c r="K70" s="569">
        <v>99</v>
      </c>
    </row>
  </sheetData>
  <mergeCells count="9">
    <mergeCell ref="A1:K1"/>
    <mergeCell ref="A2:K2"/>
    <mergeCell ref="A3:K3"/>
    <mergeCell ref="C4:I4"/>
    <mergeCell ref="J5:J7"/>
    <mergeCell ref="K5:K7"/>
    <mergeCell ref="B5:B7"/>
    <mergeCell ref="A5:A7"/>
    <mergeCell ref="C5:I5"/>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8" max="13" man="1"/>
    <brk id="49" max="1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88B3-3310-4E7B-99CA-0174D60C07F2}">
  <sheetPr>
    <tabColor theme="5" tint="-0.249977111117893"/>
    <pageSetUpPr fitToPage="1"/>
  </sheetPr>
  <dimension ref="A1:N67"/>
  <sheetViews>
    <sheetView view="pageBreakPreview" topLeftCell="A37"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1063</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91</v>
      </c>
    </row>
    <row r="3" spans="1:14" s="7" customFormat="1" ht="21" customHeight="1" x14ac:dyDescent="0.2">
      <c r="A3" s="1647" t="s">
        <v>1595</v>
      </c>
      <c r="B3" s="1647"/>
      <c r="C3" s="1647"/>
      <c r="D3" s="1647"/>
      <c r="E3" s="1647"/>
      <c r="F3" s="1647"/>
      <c r="G3" s="1647"/>
      <c r="H3" s="1647"/>
      <c r="I3" s="1647"/>
      <c r="J3" s="1647"/>
      <c r="K3" s="1647"/>
    </row>
    <row r="4" spans="1:14" s="12" customFormat="1" x14ac:dyDescent="0.2">
      <c r="A4" s="34" t="s">
        <v>76</v>
      </c>
      <c r="B4" s="34"/>
      <c r="C4" s="1648"/>
      <c r="D4" s="1648"/>
      <c r="E4" s="1648"/>
      <c r="F4" s="1648"/>
      <c r="G4" s="1648"/>
      <c r="H4" s="1648"/>
      <c r="I4" s="1648"/>
      <c r="J4" s="24"/>
      <c r="K4" s="855" t="s">
        <v>77</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H8" si="0">SUM(C9:C27)</f>
        <v>68698</v>
      </c>
      <c r="D8" s="428">
        <f t="shared" si="0"/>
        <v>36282</v>
      </c>
      <c r="E8" s="428">
        <f t="shared" si="0"/>
        <v>4996</v>
      </c>
      <c r="F8" s="428">
        <f t="shared" si="0"/>
        <v>2634</v>
      </c>
      <c r="G8" s="428">
        <f t="shared" si="0"/>
        <v>868</v>
      </c>
      <c r="H8" s="428">
        <f t="shared" si="0"/>
        <v>12</v>
      </c>
      <c r="I8" s="429">
        <f>SUM(C8:H8)</f>
        <v>113490</v>
      </c>
      <c r="J8" s="447" t="s">
        <v>883</v>
      </c>
      <c r="K8" s="574"/>
    </row>
    <row r="9" spans="1:14" s="12" customFormat="1" ht="22.9" customHeight="1" x14ac:dyDescent="0.2">
      <c r="A9" s="534" t="s">
        <v>970</v>
      </c>
      <c r="B9" s="535" t="s">
        <v>248</v>
      </c>
      <c r="C9" s="479">
        <f t="shared" ref="C9:H18" si="1">C29+C49</f>
        <v>17</v>
      </c>
      <c r="D9" s="479">
        <f t="shared" si="1"/>
        <v>8</v>
      </c>
      <c r="E9" s="479">
        <f t="shared" si="1"/>
        <v>2</v>
      </c>
      <c r="F9" s="479">
        <f t="shared" si="1"/>
        <v>1</v>
      </c>
      <c r="G9" s="479">
        <f t="shared" si="1"/>
        <v>3</v>
      </c>
      <c r="H9" s="479">
        <f t="shared" si="1"/>
        <v>1</v>
      </c>
      <c r="I9" s="423">
        <f t="shared" ref="I9:I67" si="2">SUM(C9:H9)</f>
        <v>32</v>
      </c>
      <c r="J9" s="536" t="s">
        <v>890</v>
      </c>
      <c r="K9" s="537" t="s">
        <v>970</v>
      </c>
    </row>
    <row r="10" spans="1:14" s="352" customFormat="1" ht="22.9" customHeight="1" x14ac:dyDescent="0.2">
      <c r="A10" s="547" t="s">
        <v>981</v>
      </c>
      <c r="B10" s="548" t="s">
        <v>891</v>
      </c>
      <c r="C10" s="478">
        <f t="shared" si="1"/>
        <v>4009</v>
      </c>
      <c r="D10" s="478">
        <f t="shared" si="1"/>
        <v>1639</v>
      </c>
      <c r="E10" s="478">
        <f t="shared" si="1"/>
        <v>124</v>
      </c>
      <c r="F10" s="478">
        <f t="shared" si="1"/>
        <v>53</v>
      </c>
      <c r="G10" s="478">
        <f t="shared" si="1"/>
        <v>6</v>
      </c>
      <c r="H10" s="478">
        <f t="shared" si="1"/>
        <v>0</v>
      </c>
      <c r="I10" s="349">
        <f t="shared" si="2"/>
        <v>5831</v>
      </c>
      <c r="J10" s="549" t="s">
        <v>249</v>
      </c>
      <c r="K10" s="550" t="s">
        <v>981</v>
      </c>
    </row>
    <row r="11" spans="1:14" s="38" customFormat="1" ht="22.9" customHeight="1" x14ac:dyDescent="0.2">
      <c r="A11" s="534" t="s">
        <v>982</v>
      </c>
      <c r="B11" s="535" t="s">
        <v>250</v>
      </c>
      <c r="C11" s="479">
        <f t="shared" si="1"/>
        <v>951</v>
      </c>
      <c r="D11" s="479">
        <f t="shared" si="1"/>
        <v>1583</v>
      </c>
      <c r="E11" s="479">
        <f t="shared" si="1"/>
        <v>34</v>
      </c>
      <c r="F11" s="479">
        <f t="shared" si="1"/>
        <v>7</v>
      </c>
      <c r="G11" s="479">
        <f t="shared" si="1"/>
        <v>5</v>
      </c>
      <c r="H11" s="479">
        <f t="shared" si="1"/>
        <v>0</v>
      </c>
      <c r="I11" s="423">
        <f t="shared" si="2"/>
        <v>2580</v>
      </c>
      <c r="J11" s="536" t="s">
        <v>251</v>
      </c>
      <c r="K11" s="537" t="s">
        <v>982</v>
      </c>
    </row>
    <row r="12" spans="1:14" s="352" customFormat="1" ht="31.9" customHeight="1" x14ac:dyDescent="0.2">
      <c r="A12" s="547" t="s">
        <v>1163</v>
      </c>
      <c r="B12" s="548" t="s">
        <v>1165</v>
      </c>
      <c r="C12" s="478">
        <f t="shared" si="1"/>
        <v>799</v>
      </c>
      <c r="D12" s="478">
        <f t="shared" si="1"/>
        <v>718</v>
      </c>
      <c r="E12" s="478">
        <f t="shared" si="1"/>
        <v>30</v>
      </c>
      <c r="F12" s="478">
        <f t="shared" si="1"/>
        <v>21</v>
      </c>
      <c r="G12" s="478">
        <f t="shared" si="1"/>
        <v>6</v>
      </c>
      <c r="H12" s="478">
        <f t="shared" si="1"/>
        <v>0</v>
      </c>
      <c r="I12" s="349">
        <f t="shared" si="2"/>
        <v>1574</v>
      </c>
      <c r="J12" s="549" t="s">
        <v>1164</v>
      </c>
      <c r="K12" s="550" t="s">
        <v>1163</v>
      </c>
    </row>
    <row r="13" spans="1:14" s="38" customFormat="1" ht="22.9" customHeight="1" x14ac:dyDescent="0.2">
      <c r="A13" s="534" t="s">
        <v>983</v>
      </c>
      <c r="B13" s="535" t="s">
        <v>254</v>
      </c>
      <c r="C13" s="479">
        <f t="shared" si="1"/>
        <v>777</v>
      </c>
      <c r="D13" s="479">
        <f t="shared" si="1"/>
        <v>736</v>
      </c>
      <c r="E13" s="479">
        <f t="shared" si="1"/>
        <v>11</v>
      </c>
      <c r="F13" s="479">
        <f t="shared" si="1"/>
        <v>7</v>
      </c>
      <c r="G13" s="479">
        <f t="shared" si="1"/>
        <v>3</v>
      </c>
      <c r="H13" s="479">
        <f t="shared" si="1"/>
        <v>0</v>
      </c>
      <c r="I13" s="423">
        <f t="shared" si="2"/>
        <v>1534</v>
      </c>
      <c r="J13" s="536" t="s">
        <v>255</v>
      </c>
      <c r="K13" s="537" t="s">
        <v>983</v>
      </c>
    </row>
    <row r="14" spans="1:14" s="352" customFormat="1" ht="34.15" customHeight="1" x14ac:dyDescent="0.2">
      <c r="A14" s="547" t="s">
        <v>984</v>
      </c>
      <c r="B14" s="548" t="s">
        <v>1118</v>
      </c>
      <c r="C14" s="478">
        <f t="shared" si="1"/>
        <v>1166</v>
      </c>
      <c r="D14" s="478">
        <f t="shared" si="1"/>
        <v>242</v>
      </c>
      <c r="E14" s="478">
        <f t="shared" si="1"/>
        <v>83</v>
      </c>
      <c r="F14" s="478">
        <f t="shared" si="1"/>
        <v>67</v>
      </c>
      <c r="G14" s="478">
        <f t="shared" si="1"/>
        <v>28</v>
      </c>
      <c r="H14" s="478">
        <f t="shared" si="1"/>
        <v>0</v>
      </c>
      <c r="I14" s="349">
        <f t="shared" si="2"/>
        <v>1586</v>
      </c>
      <c r="J14" s="549" t="s">
        <v>1117</v>
      </c>
      <c r="K14" s="550" t="s">
        <v>984</v>
      </c>
    </row>
    <row r="15" spans="1:14" s="51" customFormat="1" ht="22.9" customHeight="1" x14ac:dyDescent="0.2">
      <c r="A15" s="534" t="s">
        <v>985</v>
      </c>
      <c r="B15" s="535" t="s">
        <v>256</v>
      </c>
      <c r="C15" s="479">
        <f t="shared" si="1"/>
        <v>1459</v>
      </c>
      <c r="D15" s="479">
        <f t="shared" si="1"/>
        <v>526</v>
      </c>
      <c r="E15" s="479">
        <f t="shared" si="1"/>
        <v>34</v>
      </c>
      <c r="F15" s="479">
        <f t="shared" si="1"/>
        <v>75</v>
      </c>
      <c r="G15" s="479">
        <f t="shared" si="1"/>
        <v>23</v>
      </c>
      <c r="H15" s="479">
        <f t="shared" si="1"/>
        <v>0</v>
      </c>
      <c r="I15" s="423">
        <f t="shared" si="2"/>
        <v>2117</v>
      </c>
      <c r="J15" s="536" t="s">
        <v>257</v>
      </c>
      <c r="K15" s="537" t="s">
        <v>985</v>
      </c>
    </row>
    <row r="16" spans="1:14" s="352" customFormat="1" ht="22.9" customHeight="1" x14ac:dyDescent="0.2">
      <c r="A16" s="547" t="s">
        <v>986</v>
      </c>
      <c r="B16" s="548" t="s">
        <v>258</v>
      </c>
      <c r="C16" s="478">
        <f t="shared" si="1"/>
        <v>2117</v>
      </c>
      <c r="D16" s="478">
        <f t="shared" si="1"/>
        <v>26</v>
      </c>
      <c r="E16" s="478">
        <f t="shared" si="1"/>
        <v>2</v>
      </c>
      <c r="F16" s="478">
        <f t="shared" si="1"/>
        <v>1</v>
      </c>
      <c r="G16" s="478">
        <f t="shared" si="1"/>
        <v>0</v>
      </c>
      <c r="H16" s="478">
        <f t="shared" si="1"/>
        <v>0</v>
      </c>
      <c r="I16" s="349">
        <f t="shared" si="2"/>
        <v>2146</v>
      </c>
      <c r="J16" s="549" t="s">
        <v>1029</v>
      </c>
      <c r="K16" s="550" t="s">
        <v>986</v>
      </c>
    </row>
    <row r="17" spans="1:11" s="38" customFormat="1" ht="22.9" customHeight="1" x14ac:dyDescent="0.2">
      <c r="A17" s="534" t="s">
        <v>987</v>
      </c>
      <c r="B17" s="535" t="s">
        <v>259</v>
      </c>
      <c r="C17" s="479">
        <f t="shared" si="1"/>
        <v>2059</v>
      </c>
      <c r="D17" s="479">
        <f t="shared" si="1"/>
        <v>825</v>
      </c>
      <c r="E17" s="479">
        <f t="shared" si="1"/>
        <v>28</v>
      </c>
      <c r="F17" s="479">
        <f t="shared" si="1"/>
        <v>20</v>
      </c>
      <c r="G17" s="479">
        <f t="shared" si="1"/>
        <v>11</v>
      </c>
      <c r="H17" s="479">
        <f t="shared" si="1"/>
        <v>0</v>
      </c>
      <c r="I17" s="423">
        <f t="shared" si="2"/>
        <v>2943</v>
      </c>
      <c r="J17" s="536" t="s">
        <v>260</v>
      </c>
      <c r="K17" s="537" t="s">
        <v>987</v>
      </c>
    </row>
    <row r="18" spans="1:11" s="352" customFormat="1" ht="22.9" customHeight="1" x14ac:dyDescent="0.2">
      <c r="A18" s="547" t="s">
        <v>988</v>
      </c>
      <c r="B18" s="548" t="s">
        <v>261</v>
      </c>
      <c r="C18" s="478">
        <f t="shared" si="1"/>
        <v>2620</v>
      </c>
      <c r="D18" s="478">
        <f t="shared" si="1"/>
        <v>1288</v>
      </c>
      <c r="E18" s="478">
        <f t="shared" si="1"/>
        <v>19</v>
      </c>
      <c r="F18" s="478">
        <f t="shared" si="1"/>
        <v>10</v>
      </c>
      <c r="G18" s="478">
        <f t="shared" si="1"/>
        <v>2</v>
      </c>
      <c r="H18" s="478">
        <f t="shared" si="1"/>
        <v>0</v>
      </c>
      <c r="I18" s="349">
        <f t="shared" si="2"/>
        <v>3939</v>
      </c>
      <c r="J18" s="549" t="s">
        <v>262</v>
      </c>
      <c r="K18" s="550" t="s">
        <v>988</v>
      </c>
    </row>
    <row r="19" spans="1:11" s="38" customFormat="1" ht="22.9" customHeight="1" x14ac:dyDescent="0.2">
      <c r="A19" s="534">
        <v>68</v>
      </c>
      <c r="B19" s="535" t="s">
        <v>263</v>
      </c>
      <c r="C19" s="479">
        <f t="shared" ref="C19:H27" si="3">C39+C59</f>
        <v>348</v>
      </c>
      <c r="D19" s="479">
        <f t="shared" si="3"/>
        <v>132</v>
      </c>
      <c r="E19" s="479">
        <f t="shared" si="3"/>
        <v>24</v>
      </c>
      <c r="F19" s="479">
        <f t="shared" si="3"/>
        <v>7</v>
      </c>
      <c r="G19" s="479">
        <f t="shared" si="3"/>
        <v>0</v>
      </c>
      <c r="H19" s="479">
        <f t="shared" si="3"/>
        <v>0</v>
      </c>
      <c r="I19" s="423">
        <f t="shared" si="2"/>
        <v>511</v>
      </c>
      <c r="J19" s="536" t="s">
        <v>264</v>
      </c>
      <c r="K19" s="537">
        <v>68</v>
      </c>
    </row>
    <row r="20" spans="1:11" s="352" customFormat="1" ht="22.9" customHeight="1" x14ac:dyDescent="0.2">
      <c r="A20" s="547" t="s">
        <v>989</v>
      </c>
      <c r="B20" s="548" t="s">
        <v>265</v>
      </c>
      <c r="C20" s="478">
        <f t="shared" si="3"/>
        <v>726</v>
      </c>
      <c r="D20" s="478">
        <f t="shared" si="3"/>
        <v>381</v>
      </c>
      <c r="E20" s="478">
        <f t="shared" si="3"/>
        <v>8</v>
      </c>
      <c r="F20" s="478">
        <f t="shared" si="3"/>
        <v>4</v>
      </c>
      <c r="G20" s="478">
        <f t="shared" si="3"/>
        <v>2</v>
      </c>
      <c r="H20" s="478">
        <f t="shared" si="3"/>
        <v>0</v>
      </c>
      <c r="I20" s="349">
        <f t="shared" si="2"/>
        <v>1121</v>
      </c>
      <c r="J20" s="549" t="s">
        <v>266</v>
      </c>
      <c r="K20" s="550" t="s">
        <v>989</v>
      </c>
    </row>
    <row r="21" spans="1:11" s="38" customFormat="1" ht="22.9" customHeight="1" x14ac:dyDescent="0.2">
      <c r="A21" s="534" t="s">
        <v>990</v>
      </c>
      <c r="B21" s="535" t="s">
        <v>267</v>
      </c>
      <c r="C21" s="479">
        <f t="shared" si="3"/>
        <v>1108</v>
      </c>
      <c r="D21" s="479">
        <f t="shared" si="3"/>
        <v>1572</v>
      </c>
      <c r="E21" s="479">
        <f t="shared" si="3"/>
        <v>288</v>
      </c>
      <c r="F21" s="479">
        <f t="shared" si="3"/>
        <v>109</v>
      </c>
      <c r="G21" s="479">
        <f t="shared" si="3"/>
        <v>51</v>
      </c>
      <c r="H21" s="479">
        <f t="shared" si="3"/>
        <v>0</v>
      </c>
      <c r="I21" s="423">
        <f t="shared" si="2"/>
        <v>3128</v>
      </c>
      <c r="J21" s="536" t="s">
        <v>268</v>
      </c>
      <c r="K21" s="537" t="s">
        <v>990</v>
      </c>
    </row>
    <row r="22" spans="1:11" s="352" customFormat="1" ht="31.9" customHeight="1" x14ac:dyDescent="0.2">
      <c r="A22" s="547">
        <v>84</v>
      </c>
      <c r="B22" s="548" t="s">
        <v>269</v>
      </c>
      <c r="C22" s="478">
        <f t="shared" si="3"/>
        <v>34939</v>
      </c>
      <c r="D22" s="478">
        <f t="shared" si="3"/>
        <v>20005</v>
      </c>
      <c r="E22" s="478">
        <f t="shared" si="3"/>
        <v>3657</v>
      </c>
      <c r="F22" s="478">
        <f t="shared" si="3"/>
        <v>1737</v>
      </c>
      <c r="G22" s="478">
        <f t="shared" si="3"/>
        <v>415</v>
      </c>
      <c r="H22" s="478">
        <f t="shared" si="3"/>
        <v>6</v>
      </c>
      <c r="I22" s="349">
        <f t="shared" si="2"/>
        <v>60759</v>
      </c>
      <c r="J22" s="549" t="s">
        <v>892</v>
      </c>
      <c r="K22" s="550">
        <v>84</v>
      </c>
    </row>
    <row r="23" spans="1:11" s="51" customFormat="1" ht="22.9" customHeight="1" x14ac:dyDescent="0.2">
      <c r="A23" s="534">
        <v>85</v>
      </c>
      <c r="B23" s="535" t="s">
        <v>270</v>
      </c>
      <c r="C23" s="479">
        <f t="shared" si="3"/>
        <v>10245</v>
      </c>
      <c r="D23" s="479">
        <f t="shared" si="3"/>
        <v>3052</v>
      </c>
      <c r="E23" s="479">
        <f t="shared" si="3"/>
        <v>291</v>
      </c>
      <c r="F23" s="479">
        <f t="shared" si="3"/>
        <v>262</v>
      </c>
      <c r="G23" s="479">
        <f t="shared" si="3"/>
        <v>128</v>
      </c>
      <c r="H23" s="479">
        <f t="shared" si="3"/>
        <v>0</v>
      </c>
      <c r="I23" s="423">
        <f t="shared" si="2"/>
        <v>13978</v>
      </c>
      <c r="J23" s="536" t="s">
        <v>271</v>
      </c>
      <c r="K23" s="537">
        <v>85</v>
      </c>
    </row>
    <row r="24" spans="1:11" s="352" customFormat="1" ht="22.9" customHeight="1" x14ac:dyDescent="0.2">
      <c r="A24" s="547" t="s">
        <v>991</v>
      </c>
      <c r="B24" s="548" t="s">
        <v>272</v>
      </c>
      <c r="C24" s="478">
        <f t="shared" si="3"/>
        <v>3527</v>
      </c>
      <c r="D24" s="478">
        <f t="shared" si="3"/>
        <v>2757</v>
      </c>
      <c r="E24" s="478">
        <f t="shared" si="3"/>
        <v>323</v>
      </c>
      <c r="F24" s="478">
        <f t="shared" si="3"/>
        <v>231</v>
      </c>
      <c r="G24" s="478">
        <f t="shared" si="3"/>
        <v>170</v>
      </c>
      <c r="H24" s="478">
        <f t="shared" si="3"/>
        <v>2</v>
      </c>
      <c r="I24" s="349">
        <f t="shared" si="2"/>
        <v>7010</v>
      </c>
      <c r="J24" s="549" t="s">
        <v>1030</v>
      </c>
      <c r="K24" s="550" t="s">
        <v>991</v>
      </c>
    </row>
    <row r="25" spans="1:11" s="51" customFormat="1" ht="22.9" customHeight="1" x14ac:dyDescent="0.2">
      <c r="A25" s="534" t="s">
        <v>992</v>
      </c>
      <c r="B25" s="535" t="s">
        <v>273</v>
      </c>
      <c r="C25" s="479">
        <f t="shared" si="3"/>
        <v>1620</v>
      </c>
      <c r="D25" s="479">
        <f t="shared" si="3"/>
        <v>716</v>
      </c>
      <c r="E25" s="479">
        <f t="shared" si="3"/>
        <v>34</v>
      </c>
      <c r="F25" s="479">
        <f t="shared" si="3"/>
        <v>21</v>
      </c>
      <c r="G25" s="479">
        <f t="shared" si="3"/>
        <v>13</v>
      </c>
      <c r="H25" s="479">
        <f t="shared" si="3"/>
        <v>3</v>
      </c>
      <c r="I25" s="423">
        <f t="shared" si="2"/>
        <v>2407</v>
      </c>
      <c r="J25" s="536" t="s">
        <v>274</v>
      </c>
      <c r="K25" s="537" t="s">
        <v>992</v>
      </c>
    </row>
    <row r="26" spans="1:11" s="352" customFormat="1" ht="22.9" customHeight="1" x14ac:dyDescent="0.2">
      <c r="A26" s="547" t="s">
        <v>993</v>
      </c>
      <c r="B26" s="548" t="s">
        <v>275</v>
      </c>
      <c r="C26" s="478">
        <f t="shared" si="3"/>
        <v>116</v>
      </c>
      <c r="D26" s="478">
        <f t="shared" si="3"/>
        <v>62</v>
      </c>
      <c r="E26" s="478">
        <f t="shared" si="3"/>
        <v>3</v>
      </c>
      <c r="F26" s="478">
        <f t="shared" si="3"/>
        <v>1</v>
      </c>
      <c r="G26" s="478">
        <f t="shared" si="3"/>
        <v>1</v>
      </c>
      <c r="H26" s="478">
        <f t="shared" si="3"/>
        <v>0</v>
      </c>
      <c r="I26" s="349">
        <f t="shared" si="2"/>
        <v>183</v>
      </c>
      <c r="J26" s="549" t="s">
        <v>276</v>
      </c>
      <c r="K26" s="550" t="s">
        <v>993</v>
      </c>
    </row>
    <row r="27" spans="1:11" s="352" customFormat="1" ht="34.15" customHeight="1" x14ac:dyDescent="0.2">
      <c r="A27" s="547">
        <v>99</v>
      </c>
      <c r="B27" s="548" t="s">
        <v>277</v>
      </c>
      <c r="C27" s="478">
        <f t="shared" si="3"/>
        <v>95</v>
      </c>
      <c r="D27" s="478">
        <f t="shared" si="3"/>
        <v>14</v>
      </c>
      <c r="E27" s="478">
        <f t="shared" si="3"/>
        <v>1</v>
      </c>
      <c r="F27" s="478">
        <f t="shared" si="3"/>
        <v>0</v>
      </c>
      <c r="G27" s="478">
        <f t="shared" si="3"/>
        <v>1</v>
      </c>
      <c r="H27" s="478">
        <f t="shared" si="3"/>
        <v>0</v>
      </c>
      <c r="I27" s="349">
        <f t="shared" si="2"/>
        <v>111</v>
      </c>
      <c r="J27" s="549" t="s">
        <v>1032</v>
      </c>
      <c r="K27" s="550">
        <v>99</v>
      </c>
    </row>
    <row r="28" spans="1:11" s="12" customFormat="1" ht="30" customHeight="1" x14ac:dyDescent="0.2">
      <c r="A28" s="573"/>
      <c r="B28" s="457" t="s">
        <v>706</v>
      </c>
      <c r="C28" s="428">
        <f t="shared" ref="C28:H28" si="4">SUM(C29:C47)</f>
        <v>38131</v>
      </c>
      <c r="D28" s="428">
        <f t="shared" si="4"/>
        <v>22105</v>
      </c>
      <c r="E28" s="428">
        <f t="shared" si="4"/>
        <v>4142</v>
      </c>
      <c r="F28" s="428">
        <f t="shared" si="4"/>
        <v>2229</v>
      </c>
      <c r="G28" s="428">
        <f t="shared" si="4"/>
        <v>651</v>
      </c>
      <c r="H28" s="428">
        <f t="shared" si="4"/>
        <v>8</v>
      </c>
      <c r="I28" s="429">
        <f>SUM(C28:H28)</f>
        <v>67266</v>
      </c>
      <c r="J28" s="447" t="s">
        <v>13</v>
      </c>
      <c r="K28" s="574"/>
    </row>
    <row r="29" spans="1:11" s="12" customFormat="1" ht="22.9" customHeight="1" x14ac:dyDescent="0.2">
      <c r="A29" s="451" t="s">
        <v>970</v>
      </c>
      <c r="B29" s="313" t="s">
        <v>248</v>
      </c>
      <c r="C29" s="434">
        <v>14</v>
      </c>
      <c r="D29" s="434">
        <v>8</v>
      </c>
      <c r="E29" s="434">
        <v>2</v>
      </c>
      <c r="F29" s="434">
        <v>1</v>
      </c>
      <c r="G29" s="434">
        <v>3</v>
      </c>
      <c r="H29" s="434">
        <v>1</v>
      </c>
      <c r="I29" s="423">
        <f t="shared" si="2"/>
        <v>29</v>
      </c>
      <c r="J29" s="315" t="s">
        <v>890</v>
      </c>
      <c r="K29" s="452" t="s">
        <v>970</v>
      </c>
    </row>
    <row r="30" spans="1:11" s="352" customFormat="1" ht="22.9" customHeight="1" x14ac:dyDescent="0.2">
      <c r="A30" s="557" t="s">
        <v>981</v>
      </c>
      <c r="B30" s="558" t="s">
        <v>891</v>
      </c>
      <c r="C30" s="348">
        <v>2907</v>
      </c>
      <c r="D30" s="348">
        <v>1360</v>
      </c>
      <c r="E30" s="348">
        <v>116</v>
      </c>
      <c r="F30" s="348">
        <v>53</v>
      </c>
      <c r="G30" s="348">
        <v>6</v>
      </c>
      <c r="H30" s="348" t="s">
        <v>16</v>
      </c>
      <c r="I30" s="349">
        <f t="shared" si="2"/>
        <v>4442</v>
      </c>
      <c r="J30" s="559" t="s">
        <v>249</v>
      </c>
      <c r="K30" s="560" t="s">
        <v>981</v>
      </c>
    </row>
    <row r="31" spans="1:11" s="38" customFormat="1" ht="22.9" customHeight="1" x14ac:dyDescent="0.2">
      <c r="A31" s="451" t="s">
        <v>982</v>
      </c>
      <c r="B31" s="313" t="s">
        <v>250</v>
      </c>
      <c r="C31" s="434">
        <v>636</v>
      </c>
      <c r="D31" s="434">
        <v>1450</v>
      </c>
      <c r="E31" s="434">
        <v>33</v>
      </c>
      <c r="F31" s="434">
        <v>7</v>
      </c>
      <c r="G31" s="434">
        <v>4</v>
      </c>
      <c r="H31" s="434" t="s">
        <v>16</v>
      </c>
      <c r="I31" s="423">
        <f t="shared" si="2"/>
        <v>2130</v>
      </c>
      <c r="J31" s="315" t="s">
        <v>251</v>
      </c>
      <c r="K31" s="452" t="s">
        <v>982</v>
      </c>
    </row>
    <row r="32" spans="1:11" s="352" customFormat="1" ht="31.9" customHeight="1" x14ac:dyDescent="0.2">
      <c r="A32" s="557" t="s">
        <v>1163</v>
      </c>
      <c r="B32" s="558" t="s">
        <v>1165</v>
      </c>
      <c r="C32" s="348">
        <v>533</v>
      </c>
      <c r="D32" s="348">
        <v>377</v>
      </c>
      <c r="E32" s="348">
        <v>30</v>
      </c>
      <c r="F32" s="348">
        <v>21</v>
      </c>
      <c r="G32" s="348">
        <v>5</v>
      </c>
      <c r="H32" s="348">
        <v>0</v>
      </c>
      <c r="I32" s="349">
        <f t="shared" si="2"/>
        <v>966</v>
      </c>
      <c r="J32" s="559" t="s">
        <v>1164</v>
      </c>
      <c r="K32" s="560" t="s">
        <v>1163</v>
      </c>
    </row>
    <row r="33" spans="1:11" s="38" customFormat="1" ht="22.9" customHeight="1" x14ac:dyDescent="0.2">
      <c r="A33" s="451" t="s">
        <v>983</v>
      </c>
      <c r="B33" s="313" t="s">
        <v>254</v>
      </c>
      <c r="C33" s="434">
        <v>361</v>
      </c>
      <c r="D33" s="434">
        <v>494</v>
      </c>
      <c r="E33" s="434">
        <v>9</v>
      </c>
      <c r="F33" s="434">
        <v>7</v>
      </c>
      <c r="G33" s="434">
        <v>3</v>
      </c>
      <c r="H33" s="434" t="s">
        <v>16</v>
      </c>
      <c r="I33" s="423">
        <f t="shared" si="2"/>
        <v>874</v>
      </c>
      <c r="J33" s="315" t="s">
        <v>255</v>
      </c>
      <c r="K33" s="452" t="s">
        <v>983</v>
      </c>
    </row>
    <row r="34" spans="1:11" s="352" customFormat="1" ht="34.15" customHeight="1" x14ac:dyDescent="0.2">
      <c r="A34" s="557" t="s">
        <v>984</v>
      </c>
      <c r="B34" s="558" t="s">
        <v>1118</v>
      </c>
      <c r="C34" s="348">
        <v>788</v>
      </c>
      <c r="D34" s="348">
        <v>206</v>
      </c>
      <c r="E34" s="348">
        <v>81</v>
      </c>
      <c r="F34" s="348">
        <v>66</v>
      </c>
      <c r="G34" s="348">
        <v>24</v>
      </c>
      <c r="H34" s="348" t="s">
        <v>16</v>
      </c>
      <c r="I34" s="349">
        <f t="shared" si="2"/>
        <v>1165</v>
      </c>
      <c r="J34" s="559" t="s">
        <v>1117</v>
      </c>
      <c r="K34" s="560" t="s">
        <v>984</v>
      </c>
    </row>
    <row r="35" spans="1:11" s="51" customFormat="1" ht="22.9" customHeight="1" x14ac:dyDescent="0.2">
      <c r="A35" s="451" t="s">
        <v>985</v>
      </c>
      <c r="B35" s="313" t="s">
        <v>256</v>
      </c>
      <c r="C35" s="434">
        <v>1008</v>
      </c>
      <c r="D35" s="434">
        <v>362</v>
      </c>
      <c r="E35" s="434">
        <v>31</v>
      </c>
      <c r="F35" s="434">
        <v>75</v>
      </c>
      <c r="G35" s="434">
        <v>23</v>
      </c>
      <c r="H35" s="434" t="s">
        <v>16</v>
      </c>
      <c r="I35" s="423">
        <f t="shared" si="2"/>
        <v>1499</v>
      </c>
      <c r="J35" s="315" t="s">
        <v>257</v>
      </c>
      <c r="K35" s="452" t="s">
        <v>985</v>
      </c>
    </row>
    <row r="36" spans="1:11" s="352" customFormat="1" ht="22.9" customHeight="1" x14ac:dyDescent="0.2">
      <c r="A36" s="557" t="s">
        <v>986</v>
      </c>
      <c r="B36" s="558" t="s">
        <v>258</v>
      </c>
      <c r="C36" s="348">
        <v>1188</v>
      </c>
      <c r="D36" s="348">
        <v>11</v>
      </c>
      <c r="E36" s="348">
        <v>2</v>
      </c>
      <c r="F36" s="348">
        <v>1</v>
      </c>
      <c r="G36" s="348" t="s">
        <v>16</v>
      </c>
      <c r="H36" s="348" t="s">
        <v>16</v>
      </c>
      <c r="I36" s="349">
        <f t="shared" si="2"/>
        <v>1202</v>
      </c>
      <c r="J36" s="559" t="s">
        <v>1029</v>
      </c>
      <c r="K36" s="560" t="s">
        <v>986</v>
      </c>
    </row>
    <row r="37" spans="1:11" s="38" customFormat="1" ht="22.9" customHeight="1" x14ac:dyDescent="0.2">
      <c r="A37" s="451" t="s">
        <v>987</v>
      </c>
      <c r="B37" s="313" t="s">
        <v>259</v>
      </c>
      <c r="C37" s="434">
        <v>1210</v>
      </c>
      <c r="D37" s="434">
        <v>571</v>
      </c>
      <c r="E37" s="434">
        <v>23</v>
      </c>
      <c r="F37" s="434">
        <v>19</v>
      </c>
      <c r="G37" s="434">
        <v>9</v>
      </c>
      <c r="H37" s="434" t="s">
        <v>16</v>
      </c>
      <c r="I37" s="423">
        <f t="shared" si="2"/>
        <v>1832</v>
      </c>
      <c r="J37" s="315" t="s">
        <v>260</v>
      </c>
      <c r="K37" s="452" t="s">
        <v>987</v>
      </c>
    </row>
    <row r="38" spans="1:11" s="352" customFormat="1" ht="22.9" customHeight="1" x14ac:dyDescent="0.2">
      <c r="A38" s="557" t="s">
        <v>988</v>
      </c>
      <c r="B38" s="558" t="s">
        <v>261</v>
      </c>
      <c r="C38" s="348">
        <v>1321</v>
      </c>
      <c r="D38" s="348">
        <v>452</v>
      </c>
      <c r="E38" s="348">
        <v>11</v>
      </c>
      <c r="F38" s="348">
        <v>8</v>
      </c>
      <c r="G38" s="348" t="s">
        <v>16</v>
      </c>
      <c r="H38" s="348" t="s">
        <v>16</v>
      </c>
      <c r="I38" s="349">
        <f t="shared" si="2"/>
        <v>1792</v>
      </c>
      <c r="J38" s="559" t="s">
        <v>262</v>
      </c>
      <c r="K38" s="560" t="s">
        <v>988</v>
      </c>
    </row>
    <row r="39" spans="1:11" s="38" customFormat="1" ht="22.9" customHeight="1" x14ac:dyDescent="0.2">
      <c r="A39" s="451">
        <v>68</v>
      </c>
      <c r="B39" s="313" t="s">
        <v>263</v>
      </c>
      <c r="C39" s="434">
        <v>236</v>
      </c>
      <c r="D39" s="434">
        <v>71</v>
      </c>
      <c r="E39" s="434">
        <v>18</v>
      </c>
      <c r="F39" s="434">
        <v>5</v>
      </c>
      <c r="G39" s="434" t="s">
        <v>16</v>
      </c>
      <c r="H39" s="434" t="s">
        <v>16</v>
      </c>
      <c r="I39" s="423">
        <f t="shared" si="2"/>
        <v>330</v>
      </c>
      <c r="J39" s="315" t="s">
        <v>264</v>
      </c>
      <c r="K39" s="452">
        <v>68</v>
      </c>
    </row>
    <row r="40" spans="1:11" s="352" customFormat="1" ht="22.9" customHeight="1" x14ac:dyDescent="0.2">
      <c r="A40" s="557" t="s">
        <v>989</v>
      </c>
      <c r="B40" s="558" t="s">
        <v>265</v>
      </c>
      <c r="C40" s="348">
        <v>445</v>
      </c>
      <c r="D40" s="348">
        <v>200</v>
      </c>
      <c r="E40" s="348">
        <v>3</v>
      </c>
      <c r="F40" s="348">
        <v>4</v>
      </c>
      <c r="G40" s="348">
        <v>1</v>
      </c>
      <c r="H40" s="348" t="s">
        <v>16</v>
      </c>
      <c r="I40" s="349">
        <f t="shared" si="2"/>
        <v>653</v>
      </c>
      <c r="J40" s="559" t="s">
        <v>266</v>
      </c>
      <c r="K40" s="560" t="s">
        <v>989</v>
      </c>
    </row>
    <row r="41" spans="1:11" s="38" customFormat="1" ht="22.9" customHeight="1" x14ac:dyDescent="0.2">
      <c r="A41" s="451" t="s">
        <v>990</v>
      </c>
      <c r="B41" s="313" t="s">
        <v>267</v>
      </c>
      <c r="C41" s="434">
        <v>125</v>
      </c>
      <c r="D41" s="434">
        <v>407</v>
      </c>
      <c r="E41" s="434">
        <v>94</v>
      </c>
      <c r="F41" s="434">
        <v>82</v>
      </c>
      <c r="G41" s="434">
        <v>37</v>
      </c>
      <c r="H41" s="434" t="s">
        <v>16</v>
      </c>
      <c r="I41" s="423">
        <f t="shared" si="2"/>
        <v>745</v>
      </c>
      <c r="J41" s="315" t="s">
        <v>268</v>
      </c>
      <c r="K41" s="452" t="s">
        <v>990</v>
      </c>
    </row>
    <row r="42" spans="1:11" s="352" customFormat="1" ht="31.9" customHeight="1" x14ac:dyDescent="0.2">
      <c r="A42" s="557">
        <v>84</v>
      </c>
      <c r="B42" s="558" t="s">
        <v>269</v>
      </c>
      <c r="C42" s="348">
        <v>23725</v>
      </c>
      <c r="D42" s="348">
        <v>14496</v>
      </c>
      <c r="E42" s="348">
        <v>3470</v>
      </c>
      <c r="F42" s="348">
        <v>1659</v>
      </c>
      <c r="G42" s="348">
        <v>380</v>
      </c>
      <c r="H42" s="348">
        <v>2</v>
      </c>
      <c r="I42" s="349">
        <f t="shared" si="2"/>
        <v>43732</v>
      </c>
      <c r="J42" s="559" t="s">
        <v>892</v>
      </c>
      <c r="K42" s="560">
        <v>84</v>
      </c>
    </row>
    <row r="43" spans="1:11" s="51" customFormat="1" ht="22.9" customHeight="1" x14ac:dyDescent="0.2">
      <c r="A43" s="451">
        <v>85</v>
      </c>
      <c r="B43" s="313" t="s">
        <v>270</v>
      </c>
      <c r="C43" s="434">
        <v>1445</v>
      </c>
      <c r="D43" s="434">
        <v>471</v>
      </c>
      <c r="E43" s="434">
        <v>41</v>
      </c>
      <c r="F43" s="434">
        <v>25</v>
      </c>
      <c r="G43" s="434">
        <v>4</v>
      </c>
      <c r="H43" s="434" t="s">
        <v>16</v>
      </c>
      <c r="I43" s="423">
        <f t="shared" si="2"/>
        <v>1986</v>
      </c>
      <c r="J43" s="315" t="s">
        <v>271</v>
      </c>
      <c r="K43" s="452">
        <v>85</v>
      </c>
    </row>
    <row r="44" spans="1:11" s="352" customFormat="1" ht="22.9" customHeight="1" x14ac:dyDescent="0.2">
      <c r="A44" s="557" t="s">
        <v>991</v>
      </c>
      <c r="B44" s="558" t="s">
        <v>272</v>
      </c>
      <c r="C44" s="348">
        <v>992</v>
      </c>
      <c r="D44" s="348">
        <v>611</v>
      </c>
      <c r="E44" s="348">
        <v>148</v>
      </c>
      <c r="F44" s="348">
        <v>174</v>
      </c>
      <c r="G44" s="348">
        <v>138</v>
      </c>
      <c r="H44" s="348">
        <v>2</v>
      </c>
      <c r="I44" s="349">
        <f t="shared" si="2"/>
        <v>2065</v>
      </c>
      <c r="J44" s="559" t="s">
        <v>1030</v>
      </c>
      <c r="K44" s="560" t="s">
        <v>991</v>
      </c>
    </row>
    <row r="45" spans="1:11" s="51" customFormat="1" ht="22.9" customHeight="1" x14ac:dyDescent="0.2">
      <c r="A45" s="451" t="s">
        <v>992</v>
      </c>
      <c r="B45" s="313" t="s">
        <v>273</v>
      </c>
      <c r="C45" s="434">
        <v>1062</v>
      </c>
      <c r="D45" s="434">
        <v>514</v>
      </c>
      <c r="E45" s="434">
        <v>27</v>
      </c>
      <c r="F45" s="434">
        <v>21</v>
      </c>
      <c r="G45" s="434">
        <v>12</v>
      </c>
      <c r="H45" s="434">
        <v>3</v>
      </c>
      <c r="I45" s="423">
        <f t="shared" si="2"/>
        <v>1639</v>
      </c>
      <c r="J45" s="315" t="s">
        <v>274</v>
      </c>
      <c r="K45" s="452" t="s">
        <v>992</v>
      </c>
    </row>
    <row r="46" spans="1:11" s="352" customFormat="1" ht="22.9" customHeight="1" x14ac:dyDescent="0.2">
      <c r="A46" s="557" t="s">
        <v>993</v>
      </c>
      <c r="B46" s="558" t="s">
        <v>275</v>
      </c>
      <c r="C46" s="348">
        <v>55</v>
      </c>
      <c r="D46" s="348">
        <v>33</v>
      </c>
      <c r="E46" s="348">
        <v>2</v>
      </c>
      <c r="F46" s="348">
        <v>1</v>
      </c>
      <c r="G46" s="348">
        <v>1</v>
      </c>
      <c r="H46" s="348" t="s">
        <v>16</v>
      </c>
      <c r="I46" s="349">
        <f t="shared" si="2"/>
        <v>92</v>
      </c>
      <c r="J46" s="559" t="s">
        <v>276</v>
      </c>
      <c r="K46" s="560" t="s">
        <v>993</v>
      </c>
    </row>
    <row r="47" spans="1:11" s="352" customFormat="1" ht="34.15" customHeight="1" x14ac:dyDescent="0.2">
      <c r="A47" s="451">
        <v>99</v>
      </c>
      <c r="B47" s="313" t="s">
        <v>277</v>
      </c>
      <c r="C47" s="434">
        <v>80</v>
      </c>
      <c r="D47" s="434">
        <v>11</v>
      </c>
      <c r="E47" s="434">
        <v>1</v>
      </c>
      <c r="F47" s="434" t="s">
        <v>16</v>
      </c>
      <c r="G47" s="434">
        <v>1</v>
      </c>
      <c r="H47" s="434" t="s">
        <v>16</v>
      </c>
      <c r="I47" s="423">
        <f t="shared" si="2"/>
        <v>93</v>
      </c>
      <c r="J47" s="315" t="s">
        <v>1032</v>
      </c>
      <c r="K47" s="452">
        <v>99</v>
      </c>
    </row>
    <row r="48" spans="1:11" s="12" customFormat="1" ht="30" customHeight="1" x14ac:dyDescent="0.2">
      <c r="A48" s="573"/>
      <c r="B48" s="457" t="s">
        <v>1468</v>
      </c>
      <c r="C48" s="428">
        <f t="shared" ref="C48:H48" si="5">SUM(C49:C67)</f>
        <v>30567</v>
      </c>
      <c r="D48" s="428">
        <f t="shared" si="5"/>
        <v>14177</v>
      </c>
      <c r="E48" s="428">
        <f t="shared" si="5"/>
        <v>854</v>
      </c>
      <c r="F48" s="428">
        <f t="shared" si="5"/>
        <v>405</v>
      </c>
      <c r="G48" s="428">
        <f t="shared" si="5"/>
        <v>217</v>
      </c>
      <c r="H48" s="428">
        <f t="shared" si="5"/>
        <v>4</v>
      </c>
      <c r="I48" s="429">
        <f>SUM(C48:H48)</f>
        <v>46224</v>
      </c>
      <c r="J48" s="447" t="s">
        <v>14</v>
      </c>
      <c r="K48" s="574"/>
    </row>
    <row r="49" spans="1:11" s="12" customFormat="1" ht="22.9" customHeight="1" x14ac:dyDescent="0.2">
      <c r="A49" s="451" t="s">
        <v>970</v>
      </c>
      <c r="B49" s="313" t="s">
        <v>248</v>
      </c>
      <c r="C49" s="434">
        <v>3</v>
      </c>
      <c r="D49" s="434">
        <v>0</v>
      </c>
      <c r="E49" s="434">
        <v>0</v>
      </c>
      <c r="F49" s="434" t="s">
        <v>16</v>
      </c>
      <c r="G49" s="434" t="s">
        <v>16</v>
      </c>
      <c r="H49" s="434" t="s">
        <v>16</v>
      </c>
      <c r="I49" s="423">
        <f t="shared" si="2"/>
        <v>3</v>
      </c>
      <c r="J49" s="315" t="s">
        <v>890</v>
      </c>
      <c r="K49" s="452" t="s">
        <v>970</v>
      </c>
    </row>
    <row r="50" spans="1:11" s="352" customFormat="1" ht="22.9" customHeight="1" x14ac:dyDescent="0.2">
      <c r="A50" s="557" t="s">
        <v>981</v>
      </c>
      <c r="B50" s="558" t="s">
        <v>891</v>
      </c>
      <c r="C50" s="348">
        <v>1102</v>
      </c>
      <c r="D50" s="348">
        <v>279</v>
      </c>
      <c r="E50" s="348">
        <v>8</v>
      </c>
      <c r="F50" s="348" t="s">
        <v>16</v>
      </c>
      <c r="G50" s="348" t="s">
        <v>16</v>
      </c>
      <c r="H50" s="348" t="s">
        <v>16</v>
      </c>
      <c r="I50" s="349">
        <f t="shared" si="2"/>
        <v>1389</v>
      </c>
      <c r="J50" s="559" t="s">
        <v>249</v>
      </c>
      <c r="K50" s="560" t="s">
        <v>981</v>
      </c>
    </row>
    <row r="51" spans="1:11" s="38" customFormat="1" ht="22.9" customHeight="1" x14ac:dyDescent="0.2">
      <c r="A51" s="451" t="s">
        <v>982</v>
      </c>
      <c r="B51" s="313" t="s">
        <v>250</v>
      </c>
      <c r="C51" s="434">
        <v>315</v>
      </c>
      <c r="D51" s="434">
        <v>133</v>
      </c>
      <c r="E51" s="434">
        <v>1</v>
      </c>
      <c r="F51" s="434" t="s">
        <v>16</v>
      </c>
      <c r="G51" s="434">
        <v>1</v>
      </c>
      <c r="H51" s="434" t="s">
        <v>16</v>
      </c>
      <c r="I51" s="423">
        <f t="shared" si="2"/>
        <v>450</v>
      </c>
      <c r="J51" s="315" t="s">
        <v>251</v>
      </c>
      <c r="K51" s="452" t="s">
        <v>982</v>
      </c>
    </row>
    <row r="52" spans="1:11" s="352" customFormat="1" ht="31.9" customHeight="1" x14ac:dyDescent="0.2">
      <c r="A52" s="557" t="s">
        <v>1163</v>
      </c>
      <c r="B52" s="558" t="s">
        <v>1165</v>
      </c>
      <c r="C52" s="348">
        <v>266</v>
      </c>
      <c r="D52" s="348">
        <v>341</v>
      </c>
      <c r="E52" s="348">
        <v>0</v>
      </c>
      <c r="F52" s="348">
        <v>0</v>
      </c>
      <c r="G52" s="348">
        <v>1</v>
      </c>
      <c r="H52" s="348">
        <v>0</v>
      </c>
      <c r="I52" s="349">
        <f t="shared" si="2"/>
        <v>608</v>
      </c>
      <c r="J52" s="559" t="s">
        <v>1164</v>
      </c>
      <c r="K52" s="560" t="s">
        <v>1163</v>
      </c>
    </row>
    <row r="53" spans="1:11" s="38" customFormat="1" ht="22.9" customHeight="1" x14ac:dyDescent="0.2">
      <c r="A53" s="451" t="s">
        <v>983</v>
      </c>
      <c r="B53" s="313" t="s">
        <v>254</v>
      </c>
      <c r="C53" s="434">
        <v>416</v>
      </c>
      <c r="D53" s="434">
        <v>242</v>
      </c>
      <c r="E53" s="434">
        <v>2</v>
      </c>
      <c r="F53" s="434" t="s">
        <v>16</v>
      </c>
      <c r="G53" s="434" t="s">
        <v>16</v>
      </c>
      <c r="H53" s="434" t="s">
        <v>16</v>
      </c>
      <c r="I53" s="423">
        <f t="shared" si="2"/>
        <v>660</v>
      </c>
      <c r="J53" s="315" t="s">
        <v>255</v>
      </c>
      <c r="K53" s="452" t="s">
        <v>983</v>
      </c>
    </row>
    <row r="54" spans="1:11" s="352" customFormat="1" ht="34.15" customHeight="1" x14ac:dyDescent="0.2">
      <c r="A54" s="557" t="s">
        <v>984</v>
      </c>
      <c r="B54" s="558" t="s">
        <v>1118</v>
      </c>
      <c r="C54" s="348">
        <v>378</v>
      </c>
      <c r="D54" s="348">
        <v>36</v>
      </c>
      <c r="E54" s="348">
        <v>2</v>
      </c>
      <c r="F54" s="348">
        <v>1</v>
      </c>
      <c r="G54" s="348">
        <v>4</v>
      </c>
      <c r="H54" s="348" t="s">
        <v>16</v>
      </c>
      <c r="I54" s="349">
        <f t="shared" si="2"/>
        <v>421</v>
      </c>
      <c r="J54" s="559" t="s">
        <v>1117</v>
      </c>
      <c r="K54" s="560" t="s">
        <v>984</v>
      </c>
    </row>
    <row r="55" spans="1:11" s="51" customFormat="1" ht="22.9" customHeight="1" x14ac:dyDescent="0.2">
      <c r="A55" s="451" t="s">
        <v>985</v>
      </c>
      <c r="B55" s="313" t="s">
        <v>256</v>
      </c>
      <c r="C55" s="434">
        <v>451</v>
      </c>
      <c r="D55" s="434">
        <v>164</v>
      </c>
      <c r="E55" s="434">
        <v>3</v>
      </c>
      <c r="F55" s="434" t="s">
        <v>16</v>
      </c>
      <c r="G55" s="434" t="s">
        <v>16</v>
      </c>
      <c r="H55" s="434" t="s">
        <v>16</v>
      </c>
      <c r="I55" s="423">
        <f t="shared" si="2"/>
        <v>618</v>
      </c>
      <c r="J55" s="315" t="s">
        <v>257</v>
      </c>
      <c r="K55" s="452" t="s">
        <v>985</v>
      </c>
    </row>
    <row r="56" spans="1:11" s="352" customFormat="1" ht="22.9" customHeight="1" x14ac:dyDescent="0.2">
      <c r="A56" s="557" t="s">
        <v>986</v>
      </c>
      <c r="B56" s="558" t="s">
        <v>258</v>
      </c>
      <c r="C56" s="348">
        <v>929</v>
      </c>
      <c r="D56" s="348">
        <v>15</v>
      </c>
      <c r="E56" s="348">
        <v>0</v>
      </c>
      <c r="F56" s="348" t="s">
        <v>16</v>
      </c>
      <c r="G56" s="348" t="s">
        <v>16</v>
      </c>
      <c r="H56" s="348" t="s">
        <v>16</v>
      </c>
      <c r="I56" s="349">
        <f t="shared" si="2"/>
        <v>944</v>
      </c>
      <c r="J56" s="559" t="s">
        <v>1029</v>
      </c>
      <c r="K56" s="560" t="s">
        <v>986</v>
      </c>
    </row>
    <row r="57" spans="1:11" s="38" customFormat="1" ht="22.9" customHeight="1" x14ac:dyDescent="0.2">
      <c r="A57" s="451" t="s">
        <v>987</v>
      </c>
      <c r="B57" s="313" t="s">
        <v>259</v>
      </c>
      <c r="C57" s="434">
        <v>849</v>
      </c>
      <c r="D57" s="434">
        <v>254</v>
      </c>
      <c r="E57" s="434">
        <v>5</v>
      </c>
      <c r="F57" s="434">
        <v>1</v>
      </c>
      <c r="G57" s="434">
        <v>2</v>
      </c>
      <c r="H57" s="434" t="s">
        <v>16</v>
      </c>
      <c r="I57" s="423">
        <f t="shared" si="2"/>
        <v>1111</v>
      </c>
      <c r="J57" s="315" t="s">
        <v>260</v>
      </c>
      <c r="K57" s="452" t="s">
        <v>987</v>
      </c>
    </row>
    <row r="58" spans="1:11" s="352" customFormat="1" ht="22.9" customHeight="1" x14ac:dyDescent="0.2">
      <c r="A58" s="557" t="s">
        <v>988</v>
      </c>
      <c r="B58" s="558" t="s">
        <v>261</v>
      </c>
      <c r="C58" s="348">
        <v>1299</v>
      </c>
      <c r="D58" s="348">
        <v>836</v>
      </c>
      <c r="E58" s="348">
        <v>8</v>
      </c>
      <c r="F58" s="348">
        <v>2</v>
      </c>
      <c r="G58" s="348">
        <v>2</v>
      </c>
      <c r="H58" s="348" t="s">
        <v>16</v>
      </c>
      <c r="I58" s="349">
        <f t="shared" si="2"/>
        <v>2147</v>
      </c>
      <c r="J58" s="559" t="s">
        <v>262</v>
      </c>
      <c r="K58" s="560" t="s">
        <v>988</v>
      </c>
    </row>
    <row r="59" spans="1:11" s="38" customFormat="1" ht="22.9" customHeight="1" x14ac:dyDescent="0.2">
      <c r="A59" s="451">
        <v>68</v>
      </c>
      <c r="B59" s="313" t="s">
        <v>263</v>
      </c>
      <c r="C59" s="434">
        <v>112</v>
      </c>
      <c r="D59" s="434">
        <v>61</v>
      </c>
      <c r="E59" s="434">
        <v>6</v>
      </c>
      <c r="F59" s="434">
        <v>2</v>
      </c>
      <c r="G59" s="434" t="s">
        <v>16</v>
      </c>
      <c r="H59" s="434" t="s">
        <v>16</v>
      </c>
      <c r="I59" s="423">
        <f t="shared" si="2"/>
        <v>181</v>
      </c>
      <c r="J59" s="315" t="s">
        <v>264</v>
      </c>
      <c r="K59" s="452">
        <v>68</v>
      </c>
    </row>
    <row r="60" spans="1:11" s="352" customFormat="1" ht="22.9" customHeight="1" x14ac:dyDescent="0.2">
      <c r="A60" s="557" t="s">
        <v>989</v>
      </c>
      <c r="B60" s="558" t="s">
        <v>265</v>
      </c>
      <c r="C60" s="348">
        <v>281</v>
      </c>
      <c r="D60" s="348">
        <v>181</v>
      </c>
      <c r="E60" s="348">
        <v>5</v>
      </c>
      <c r="F60" s="348" t="s">
        <v>16</v>
      </c>
      <c r="G60" s="348">
        <v>1</v>
      </c>
      <c r="H60" s="348" t="s">
        <v>16</v>
      </c>
      <c r="I60" s="349">
        <f t="shared" si="2"/>
        <v>468</v>
      </c>
      <c r="J60" s="559" t="s">
        <v>266</v>
      </c>
      <c r="K60" s="560" t="s">
        <v>989</v>
      </c>
    </row>
    <row r="61" spans="1:11" s="38" customFormat="1" ht="22.9" customHeight="1" x14ac:dyDescent="0.2">
      <c r="A61" s="451" t="s">
        <v>990</v>
      </c>
      <c r="B61" s="313" t="s">
        <v>267</v>
      </c>
      <c r="C61" s="434">
        <v>983</v>
      </c>
      <c r="D61" s="434">
        <v>1165</v>
      </c>
      <c r="E61" s="434">
        <v>194</v>
      </c>
      <c r="F61" s="434">
        <v>27</v>
      </c>
      <c r="G61" s="434">
        <v>14</v>
      </c>
      <c r="H61" s="434" t="s">
        <v>16</v>
      </c>
      <c r="I61" s="423">
        <f t="shared" si="2"/>
        <v>2383</v>
      </c>
      <c r="J61" s="315" t="s">
        <v>268</v>
      </c>
      <c r="K61" s="452" t="s">
        <v>990</v>
      </c>
    </row>
    <row r="62" spans="1:11" s="352" customFormat="1" ht="31.9" customHeight="1" x14ac:dyDescent="0.2">
      <c r="A62" s="557">
        <v>84</v>
      </c>
      <c r="B62" s="558" t="s">
        <v>269</v>
      </c>
      <c r="C62" s="348">
        <v>11214</v>
      </c>
      <c r="D62" s="348">
        <v>5509</v>
      </c>
      <c r="E62" s="348">
        <v>187</v>
      </c>
      <c r="F62" s="348">
        <v>78</v>
      </c>
      <c r="G62" s="348">
        <v>35</v>
      </c>
      <c r="H62" s="348">
        <v>4</v>
      </c>
      <c r="I62" s="349">
        <f t="shared" si="2"/>
        <v>17027</v>
      </c>
      <c r="J62" s="559" t="s">
        <v>892</v>
      </c>
      <c r="K62" s="560">
        <v>84</v>
      </c>
    </row>
    <row r="63" spans="1:11" s="51" customFormat="1" ht="22.9" customHeight="1" x14ac:dyDescent="0.2">
      <c r="A63" s="451">
        <v>85</v>
      </c>
      <c r="B63" s="313" t="s">
        <v>270</v>
      </c>
      <c r="C63" s="434">
        <v>8800</v>
      </c>
      <c r="D63" s="434">
        <v>2581</v>
      </c>
      <c r="E63" s="434">
        <v>250</v>
      </c>
      <c r="F63" s="434">
        <v>237</v>
      </c>
      <c r="G63" s="434">
        <v>124</v>
      </c>
      <c r="H63" s="434" t="s">
        <v>16</v>
      </c>
      <c r="I63" s="423">
        <f t="shared" si="2"/>
        <v>11992</v>
      </c>
      <c r="J63" s="315" t="s">
        <v>271</v>
      </c>
      <c r="K63" s="452">
        <v>85</v>
      </c>
    </row>
    <row r="64" spans="1:11" s="352" customFormat="1" ht="22.9" customHeight="1" x14ac:dyDescent="0.2">
      <c r="A64" s="557" t="s">
        <v>991</v>
      </c>
      <c r="B64" s="558" t="s">
        <v>272</v>
      </c>
      <c r="C64" s="348">
        <v>2535</v>
      </c>
      <c r="D64" s="348">
        <v>2146</v>
      </c>
      <c r="E64" s="348">
        <v>175</v>
      </c>
      <c r="F64" s="348">
        <v>57</v>
      </c>
      <c r="G64" s="348">
        <v>32</v>
      </c>
      <c r="H64" s="348" t="s">
        <v>16</v>
      </c>
      <c r="I64" s="349">
        <f t="shared" si="2"/>
        <v>4945</v>
      </c>
      <c r="J64" s="559" t="s">
        <v>1030</v>
      </c>
      <c r="K64" s="560" t="s">
        <v>991</v>
      </c>
    </row>
    <row r="65" spans="1:11" s="51" customFormat="1" ht="22.9" customHeight="1" x14ac:dyDescent="0.2">
      <c r="A65" s="451" t="s">
        <v>992</v>
      </c>
      <c r="B65" s="313" t="s">
        <v>273</v>
      </c>
      <c r="C65" s="434">
        <v>558</v>
      </c>
      <c r="D65" s="434">
        <v>202</v>
      </c>
      <c r="E65" s="434">
        <v>7</v>
      </c>
      <c r="F65" s="434" t="s">
        <v>16</v>
      </c>
      <c r="G65" s="434">
        <v>1</v>
      </c>
      <c r="H65" s="434" t="s">
        <v>16</v>
      </c>
      <c r="I65" s="423">
        <f t="shared" si="2"/>
        <v>768</v>
      </c>
      <c r="J65" s="315" t="s">
        <v>274</v>
      </c>
      <c r="K65" s="452" t="s">
        <v>992</v>
      </c>
    </row>
    <row r="66" spans="1:11" s="352" customFormat="1" ht="22.9" customHeight="1" x14ac:dyDescent="0.2">
      <c r="A66" s="557" t="s">
        <v>993</v>
      </c>
      <c r="B66" s="558" t="s">
        <v>275</v>
      </c>
      <c r="C66" s="348">
        <v>61</v>
      </c>
      <c r="D66" s="348">
        <v>29</v>
      </c>
      <c r="E66" s="348">
        <v>1</v>
      </c>
      <c r="F66" s="348" t="s">
        <v>16</v>
      </c>
      <c r="G66" s="348" t="s">
        <v>16</v>
      </c>
      <c r="H66" s="348" t="s">
        <v>16</v>
      </c>
      <c r="I66" s="349">
        <f t="shared" si="2"/>
        <v>91</v>
      </c>
      <c r="J66" s="559" t="s">
        <v>276</v>
      </c>
      <c r="K66" s="560" t="s">
        <v>993</v>
      </c>
    </row>
    <row r="67" spans="1:11" s="352" customFormat="1" ht="34.15" customHeight="1" x14ac:dyDescent="0.2">
      <c r="A67" s="453">
        <v>99</v>
      </c>
      <c r="B67" s="316" t="s">
        <v>277</v>
      </c>
      <c r="C67" s="440">
        <v>15</v>
      </c>
      <c r="D67" s="440">
        <v>3</v>
      </c>
      <c r="E67" s="440">
        <v>0</v>
      </c>
      <c r="F67" s="440" t="s">
        <v>16</v>
      </c>
      <c r="G67" s="440" t="s">
        <v>16</v>
      </c>
      <c r="H67" s="440" t="s">
        <v>16</v>
      </c>
      <c r="I67" s="441">
        <f t="shared" si="2"/>
        <v>18</v>
      </c>
      <c r="J67" s="319" t="s">
        <v>1032</v>
      </c>
      <c r="K67" s="454">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7" max="12" man="1"/>
    <brk id="47" max="12"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B565-4FBB-4296-BA48-96E3B4CD7B87}">
  <sheetPr>
    <tabColor theme="5" tint="-0.249977111117893"/>
    <pageSetUpPr fitToPage="1"/>
  </sheetPr>
  <dimension ref="A1:N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5.75" style="17" customWidth="1"/>
    <col min="3" max="5" width="12.75" style="17" customWidth="1"/>
    <col min="6" max="6" width="11.75" style="17" customWidth="1"/>
    <col min="7" max="7" width="12.75" style="17" customWidth="1"/>
    <col min="8" max="8" width="11.75" style="17" customWidth="1"/>
    <col min="9" max="9" width="12.75" style="17" customWidth="1"/>
    <col min="10" max="10" width="35.75" style="17" customWidth="1"/>
    <col min="11" max="11" width="5.625" style="498" customWidth="1"/>
    <col min="12" max="16384" width="9.125" style="17"/>
  </cols>
  <sheetData>
    <row r="1" spans="1:14" s="7" customFormat="1" ht="21" customHeight="1" x14ac:dyDescent="0.25">
      <c r="A1" s="1645" t="s">
        <v>1064</v>
      </c>
      <c r="B1" s="1645"/>
      <c r="C1" s="1645"/>
      <c r="D1" s="1645"/>
      <c r="E1" s="1645"/>
      <c r="F1" s="1645"/>
      <c r="G1" s="1645"/>
      <c r="H1" s="1645"/>
      <c r="I1" s="1645"/>
      <c r="J1" s="1645"/>
      <c r="K1" s="1645"/>
    </row>
    <row r="2" spans="1:14" s="7" customFormat="1" ht="21" customHeight="1" x14ac:dyDescent="0.2">
      <c r="A2" s="1646" t="s">
        <v>929</v>
      </c>
      <c r="B2" s="1646"/>
      <c r="C2" s="1646"/>
      <c r="D2" s="1646"/>
      <c r="E2" s="1646"/>
      <c r="F2" s="1646"/>
      <c r="G2" s="1646"/>
      <c r="H2" s="1646"/>
      <c r="I2" s="1646"/>
      <c r="J2" s="1646"/>
      <c r="K2" s="1646"/>
      <c r="N2" s="7" t="s">
        <v>93</v>
      </c>
    </row>
    <row r="3" spans="1:14" s="7" customFormat="1" ht="21" customHeight="1" x14ac:dyDescent="0.2">
      <c r="A3" s="1647" t="s">
        <v>1594</v>
      </c>
      <c r="B3" s="1647"/>
      <c r="C3" s="1647"/>
      <c r="D3" s="1647"/>
      <c r="E3" s="1647"/>
      <c r="F3" s="1647"/>
      <c r="G3" s="1647"/>
      <c r="H3" s="1647"/>
      <c r="I3" s="1647"/>
      <c r="J3" s="1647"/>
      <c r="K3" s="1647"/>
    </row>
    <row r="4" spans="1:14" s="12" customFormat="1" x14ac:dyDescent="0.2">
      <c r="A4" s="34" t="s">
        <v>81</v>
      </c>
      <c r="B4" s="34"/>
      <c r="C4" s="1648"/>
      <c r="D4" s="1648"/>
      <c r="E4" s="1648"/>
      <c r="F4" s="1648"/>
      <c r="G4" s="1648"/>
      <c r="H4" s="1648"/>
      <c r="I4" s="1648"/>
      <c r="J4" s="24"/>
      <c r="K4" s="855" t="s">
        <v>1854</v>
      </c>
    </row>
    <row r="5" spans="1:14" s="38" customFormat="1" ht="25.15" customHeight="1" x14ac:dyDescent="0.2">
      <c r="A5" s="1692" t="s">
        <v>980</v>
      </c>
      <c r="B5" s="1678" t="s">
        <v>1166</v>
      </c>
      <c r="C5" s="1734" t="s">
        <v>1140</v>
      </c>
      <c r="D5" s="1735"/>
      <c r="E5" s="1735"/>
      <c r="F5" s="1735"/>
      <c r="G5" s="1735"/>
      <c r="H5" s="1735"/>
      <c r="I5" s="1736"/>
      <c r="J5" s="1680" t="s">
        <v>1167</v>
      </c>
      <c r="K5" s="168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
      <c r="A7" s="1693"/>
      <c r="B7" s="1679"/>
      <c r="C7" s="1035" t="s">
        <v>74</v>
      </c>
      <c r="D7" s="1035" t="s">
        <v>1267</v>
      </c>
      <c r="E7" s="1035" t="s">
        <v>1268</v>
      </c>
      <c r="F7" s="1035" t="s">
        <v>73</v>
      </c>
      <c r="G7" s="1035" t="s">
        <v>1920</v>
      </c>
      <c r="H7" s="1035" t="s">
        <v>60</v>
      </c>
      <c r="I7" s="1036" t="s">
        <v>1259</v>
      </c>
      <c r="J7" s="1681"/>
      <c r="K7" s="1683"/>
    </row>
    <row r="8" spans="1:14" s="12" customFormat="1" ht="30" customHeight="1" x14ac:dyDescent="0.2">
      <c r="A8" s="573"/>
      <c r="B8" s="457" t="s">
        <v>1220</v>
      </c>
      <c r="C8" s="428">
        <f t="shared" ref="C8:G8" si="0">SUM(C9:C28)</f>
        <v>595628</v>
      </c>
      <c r="D8" s="428">
        <f t="shared" si="0"/>
        <v>424938</v>
      </c>
      <c r="E8" s="428">
        <f t="shared" si="0"/>
        <v>407929</v>
      </c>
      <c r="F8" s="428">
        <f t="shared" si="0"/>
        <v>312500</v>
      </c>
      <c r="G8" s="428">
        <f t="shared" si="0"/>
        <v>176497</v>
      </c>
      <c r="H8" s="428">
        <f>SUM(H9:H28)</f>
        <v>17030</v>
      </c>
      <c r="I8" s="429">
        <f>SUM(C8:H8)</f>
        <v>1934522</v>
      </c>
      <c r="J8" s="447" t="s">
        <v>883</v>
      </c>
      <c r="K8" s="574"/>
    </row>
    <row r="9" spans="1:14" s="12" customFormat="1" ht="22.9" customHeight="1" x14ac:dyDescent="0.2">
      <c r="A9" s="534" t="s">
        <v>970</v>
      </c>
      <c r="B9" s="535" t="s">
        <v>248</v>
      </c>
      <c r="C9" s="479">
        <f t="shared" ref="C9:H23" si="1">C30+C51</f>
        <v>1588</v>
      </c>
      <c r="D9" s="479">
        <f t="shared" si="1"/>
        <v>1904</v>
      </c>
      <c r="E9" s="479">
        <f t="shared" si="1"/>
        <v>4086</v>
      </c>
      <c r="F9" s="479">
        <f t="shared" si="1"/>
        <v>9061</v>
      </c>
      <c r="G9" s="479">
        <f t="shared" si="1"/>
        <v>10801</v>
      </c>
      <c r="H9" s="479">
        <f t="shared" si="1"/>
        <v>805</v>
      </c>
      <c r="I9" s="423">
        <f t="shared" ref="I9:I70" si="2">SUM(C9:H9)</f>
        <v>28245</v>
      </c>
      <c r="J9" s="536" t="s">
        <v>890</v>
      </c>
      <c r="K9" s="537" t="s">
        <v>970</v>
      </c>
    </row>
    <row r="10" spans="1:14" s="352" customFormat="1" ht="22.9" customHeight="1" x14ac:dyDescent="0.2">
      <c r="A10" s="547" t="s">
        <v>981</v>
      </c>
      <c r="B10" s="548" t="s">
        <v>891</v>
      </c>
      <c r="C10" s="478">
        <f t="shared" si="1"/>
        <v>14794</v>
      </c>
      <c r="D10" s="478">
        <f t="shared" si="1"/>
        <v>4772</v>
      </c>
      <c r="E10" s="478">
        <f t="shared" si="1"/>
        <v>3990</v>
      </c>
      <c r="F10" s="478">
        <f t="shared" si="1"/>
        <v>3018</v>
      </c>
      <c r="G10" s="478">
        <f t="shared" si="1"/>
        <v>806</v>
      </c>
      <c r="H10" s="478">
        <f t="shared" si="1"/>
        <v>122</v>
      </c>
      <c r="I10" s="349">
        <f t="shared" si="2"/>
        <v>27502</v>
      </c>
      <c r="J10" s="549" t="s">
        <v>249</v>
      </c>
      <c r="K10" s="550" t="s">
        <v>981</v>
      </c>
    </row>
    <row r="11" spans="1:14" s="38" customFormat="1" ht="22.9" customHeight="1" x14ac:dyDescent="0.2">
      <c r="A11" s="534" t="s">
        <v>982</v>
      </c>
      <c r="B11" s="535" t="s">
        <v>250</v>
      </c>
      <c r="C11" s="479">
        <f t="shared" si="1"/>
        <v>20845</v>
      </c>
      <c r="D11" s="479">
        <f t="shared" si="1"/>
        <v>28570</v>
      </c>
      <c r="E11" s="479">
        <f t="shared" si="1"/>
        <v>22011</v>
      </c>
      <c r="F11" s="479">
        <f t="shared" si="1"/>
        <v>20192</v>
      </c>
      <c r="G11" s="479">
        <f t="shared" si="1"/>
        <v>9056</v>
      </c>
      <c r="H11" s="479">
        <f t="shared" si="1"/>
        <v>954</v>
      </c>
      <c r="I11" s="423">
        <f t="shared" si="2"/>
        <v>101628</v>
      </c>
      <c r="J11" s="536" t="s">
        <v>251</v>
      </c>
      <c r="K11" s="537" t="s">
        <v>982</v>
      </c>
    </row>
    <row r="12" spans="1:14" s="352" customFormat="1" ht="31.9" customHeight="1" x14ac:dyDescent="0.2">
      <c r="A12" s="547" t="s">
        <v>1163</v>
      </c>
      <c r="B12" s="548" t="s">
        <v>1165</v>
      </c>
      <c r="C12" s="478">
        <f t="shared" si="1"/>
        <v>5914</v>
      </c>
      <c r="D12" s="478">
        <f t="shared" si="1"/>
        <v>1559</v>
      </c>
      <c r="E12" s="478">
        <f t="shared" si="1"/>
        <v>966</v>
      </c>
      <c r="F12" s="478">
        <f t="shared" si="1"/>
        <v>799</v>
      </c>
      <c r="G12" s="478">
        <f t="shared" si="1"/>
        <v>742</v>
      </c>
      <c r="H12" s="478">
        <f t="shared" si="1"/>
        <v>37</v>
      </c>
      <c r="I12" s="349">
        <f t="shared" si="2"/>
        <v>10017</v>
      </c>
      <c r="J12" s="549" t="s">
        <v>1164</v>
      </c>
      <c r="K12" s="550" t="s">
        <v>1163</v>
      </c>
    </row>
    <row r="13" spans="1:14" s="38" customFormat="1" ht="22.9" customHeight="1" x14ac:dyDescent="0.2">
      <c r="A13" s="534" t="s">
        <v>983</v>
      </c>
      <c r="B13" s="535" t="s">
        <v>254</v>
      </c>
      <c r="C13" s="479">
        <f t="shared" si="1"/>
        <v>182110</v>
      </c>
      <c r="D13" s="479">
        <f t="shared" si="1"/>
        <v>130029</v>
      </c>
      <c r="E13" s="479">
        <f t="shared" si="1"/>
        <v>112257</v>
      </c>
      <c r="F13" s="479">
        <f t="shared" si="1"/>
        <v>121980</v>
      </c>
      <c r="G13" s="479">
        <f t="shared" si="1"/>
        <v>102518</v>
      </c>
      <c r="H13" s="479">
        <f t="shared" si="1"/>
        <v>11704</v>
      </c>
      <c r="I13" s="423">
        <f t="shared" si="2"/>
        <v>660598</v>
      </c>
      <c r="J13" s="536" t="s">
        <v>255</v>
      </c>
      <c r="K13" s="537" t="s">
        <v>983</v>
      </c>
    </row>
    <row r="14" spans="1:14" s="352" customFormat="1" ht="34.15" customHeight="1" x14ac:dyDescent="0.2">
      <c r="A14" s="547" t="s">
        <v>984</v>
      </c>
      <c r="B14" s="548" t="s">
        <v>1118</v>
      </c>
      <c r="C14" s="478">
        <f t="shared" si="1"/>
        <v>77109</v>
      </c>
      <c r="D14" s="478">
        <f t="shared" si="1"/>
        <v>69800</v>
      </c>
      <c r="E14" s="478">
        <f t="shared" si="1"/>
        <v>44016</v>
      </c>
      <c r="F14" s="478">
        <f t="shared" si="1"/>
        <v>31863</v>
      </c>
      <c r="G14" s="478">
        <f t="shared" si="1"/>
        <v>17911</v>
      </c>
      <c r="H14" s="478">
        <f t="shared" si="1"/>
        <v>1163</v>
      </c>
      <c r="I14" s="349">
        <f t="shared" si="2"/>
        <v>241862</v>
      </c>
      <c r="J14" s="549" t="s">
        <v>1117</v>
      </c>
      <c r="K14" s="550" t="s">
        <v>984</v>
      </c>
    </row>
    <row r="15" spans="1:14" s="51" customFormat="1" ht="22.9" customHeight="1" x14ac:dyDescent="0.2">
      <c r="A15" s="534" t="s">
        <v>985</v>
      </c>
      <c r="B15" s="535" t="s">
        <v>256</v>
      </c>
      <c r="C15" s="479">
        <f t="shared" si="1"/>
        <v>42451</v>
      </c>
      <c r="D15" s="479">
        <f t="shared" si="1"/>
        <v>51003</v>
      </c>
      <c r="E15" s="479">
        <f t="shared" si="1"/>
        <v>26114</v>
      </c>
      <c r="F15" s="479">
        <f t="shared" si="1"/>
        <v>14187</v>
      </c>
      <c r="G15" s="479">
        <f t="shared" si="1"/>
        <v>2612</v>
      </c>
      <c r="H15" s="479">
        <f t="shared" si="1"/>
        <v>380</v>
      </c>
      <c r="I15" s="423">
        <f t="shared" si="2"/>
        <v>136747</v>
      </c>
      <c r="J15" s="536" t="s">
        <v>257</v>
      </c>
      <c r="K15" s="537" t="s">
        <v>985</v>
      </c>
    </row>
    <row r="16" spans="1:14" s="352" customFormat="1" ht="22.9" customHeight="1" x14ac:dyDescent="0.2">
      <c r="A16" s="547" t="s">
        <v>986</v>
      </c>
      <c r="B16" s="548" t="s">
        <v>258</v>
      </c>
      <c r="C16" s="478">
        <f t="shared" si="1"/>
        <v>15257</v>
      </c>
      <c r="D16" s="478">
        <f t="shared" si="1"/>
        <v>28573</v>
      </c>
      <c r="E16" s="478">
        <f t="shared" si="1"/>
        <v>16785</v>
      </c>
      <c r="F16" s="478">
        <f t="shared" si="1"/>
        <v>12780</v>
      </c>
      <c r="G16" s="478">
        <f t="shared" si="1"/>
        <v>2135</v>
      </c>
      <c r="H16" s="478">
        <f t="shared" si="1"/>
        <v>159</v>
      </c>
      <c r="I16" s="349">
        <f t="shared" si="2"/>
        <v>75689</v>
      </c>
      <c r="J16" s="549" t="s">
        <v>1029</v>
      </c>
      <c r="K16" s="550" t="s">
        <v>986</v>
      </c>
    </row>
    <row r="17" spans="1:11" s="38" customFormat="1" ht="22.9" customHeight="1" x14ac:dyDescent="0.2">
      <c r="A17" s="534" t="s">
        <v>987</v>
      </c>
      <c r="B17" s="535" t="s">
        <v>259</v>
      </c>
      <c r="C17" s="479">
        <f t="shared" si="1"/>
        <v>14792</v>
      </c>
      <c r="D17" s="479">
        <f t="shared" si="1"/>
        <v>3224</v>
      </c>
      <c r="E17" s="479">
        <f t="shared" si="1"/>
        <v>1288</v>
      </c>
      <c r="F17" s="479">
        <f t="shared" si="1"/>
        <v>1097</v>
      </c>
      <c r="G17" s="479">
        <f t="shared" si="1"/>
        <v>290</v>
      </c>
      <c r="H17" s="479">
        <f t="shared" si="1"/>
        <v>8</v>
      </c>
      <c r="I17" s="423">
        <f t="shared" si="2"/>
        <v>20699</v>
      </c>
      <c r="J17" s="536" t="s">
        <v>260</v>
      </c>
      <c r="K17" s="537" t="s">
        <v>987</v>
      </c>
    </row>
    <row r="18" spans="1:11" s="352" customFormat="1" ht="22.9" customHeight="1" x14ac:dyDescent="0.2">
      <c r="A18" s="547" t="s">
        <v>988</v>
      </c>
      <c r="B18" s="548" t="s">
        <v>261</v>
      </c>
      <c r="C18" s="478">
        <f t="shared" si="1"/>
        <v>12186</v>
      </c>
      <c r="D18" s="478">
        <f t="shared" si="1"/>
        <v>2555</v>
      </c>
      <c r="E18" s="478">
        <f t="shared" si="1"/>
        <v>897</v>
      </c>
      <c r="F18" s="478">
        <f t="shared" si="1"/>
        <v>549</v>
      </c>
      <c r="G18" s="478">
        <f t="shared" si="1"/>
        <v>210</v>
      </c>
      <c r="H18" s="478">
        <f t="shared" si="1"/>
        <v>14</v>
      </c>
      <c r="I18" s="349">
        <f t="shared" si="2"/>
        <v>16411</v>
      </c>
      <c r="J18" s="549" t="s">
        <v>262</v>
      </c>
      <c r="K18" s="550" t="s">
        <v>988</v>
      </c>
    </row>
    <row r="19" spans="1:11" s="38" customFormat="1" ht="22.9" customHeight="1" x14ac:dyDescent="0.2">
      <c r="A19" s="534">
        <v>68</v>
      </c>
      <c r="B19" s="535" t="s">
        <v>263</v>
      </c>
      <c r="C19" s="479">
        <f t="shared" si="1"/>
        <v>6495</v>
      </c>
      <c r="D19" s="479">
        <f t="shared" si="1"/>
        <v>4012</v>
      </c>
      <c r="E19" s="479">
        <f t="shared" si="1"/>
        <v>4012</v>
      </c>
      <c r="F19" s="479">
        <f t="shared" si="1"/>
        <v>1472</v>
      </c>
      <c r="G19" s="479">
        <f t="shared" si="1"/>
        <v>2142</v>
      </c>
      <c r="H19" s="479">
        <f t="shared" si="1"/>
        <v>0</v>
      </c>
      <c r="I19" s="423">
        <f t="shared" si="2"/>
        <v>18133</v>
      </c>
      <c r="J19" s="536" t="s">
        <v>264</v>
      </c>
      <c r="K19" s="537">
        <v>68</v>
      </c>
    </row>
    <row r="20" spans="1:11" s="352" customFormat="1" ht="22.9" customHeight="1" x14ac:dyDescent="0.2">
      <c r="A20" s="547" t="s">
        <v>989</v>
      </c>
      <c r="B20" s="548" t="s">
        <v>265</v>
      </c>
      <c r="C20" s="478">
        <f t="shared" si="1"/>
        <v>24797</v>
      </c>
      <c r="D20" s="478">
        <f t="shared" si="1"/>
        <v>8063</v>
      </c>
      <c r="E20" s="478">
        <f t="shared" si="1"/>
        <v>5806</v>
      </c>
      <c r="F20" s="478">
        <f t="shared" si="1"/>
        <v>6790</v>
      </c>
      <c r="G20" s="478">
        <f t="shared" si="1"/>
        <v>3125</v>
      </c>
      <c r="H20" s="478">
        <f t="shared" si="1"/>
        <v>21</v>
      </c>
      <c r="I20" s="349">
        <f t="shared" si="2"/>
        <v>48602</v>
      </c>
      <c r="J20" s="549" t="s">
        <v>266</v>
      </c>
      <c r="K20" s="550" t="s">
        <v>989</v>
      </c>
    </row>
    <row r="21" spans="1:11" s="38" customFormat="1" ht="22.9" customHeight="1" x14ac:dyDescent="0.2">
      <c r="A21" s="534" t="s">
        <v>990</v>
      </c>
      <c r="B21" s="535" t="s">
        <v>267</v>
      </c>
      <c r="C21" s="479">
        <f t="shared" si="1"/>
        <v>40943</v>
      </c>
      <c r="D21" s="479">
        <f t="shared" si="1"/>
        <v>42479</v>
      </c>
      <c r="E21" s="479">
        <f t="shared" si="1"/>
        <v>57981</v>
      </c>
      <c r="F21" s="479">
        <f t="shared" si="1"/>
        <v>32415</v>
      </c>
      <c r="G21" s="479">
        <f t="shared" si="1"/>
        <v>11227</v>
      </c>
      <c r="H21" s="479">
        <f t="shared" si="1"/>
        <v>564</v>
      </c>
      <c r="I21" s="423">
        <f t="shared" si="2"/>
        <v>185609</v>
      </c>
      <c r="J21" s="536" t="s">
        <v>268</v>
      </c>
      <c r="K21" s="537" t="s">
        <v>990</v>
      </c>
    </row>
    <row r="22" spans="1:11" s="352" customFormat="1" ht="31.9" customHeight="1" x14ac:dyDescent="0.2">
      <c r="A22" s="547">
        <v>84</v>
      </c>
      <c r="B22" s="548" t="s">
        <v>269</v>
      </c>
      <c r="C22" s="478">
        <f t="shared" si="1"/>
        <v>19552</v>
      </c>
      <c r="D22" s="478">
        <f t="shared" si="1"/>
        <v>17029</v>
      </c>
      <c r="E22" s="478">
        <f t="shared" si="1"/>
        <v>6829</v>
      </c>
      <c r="F22" s="478">
        <f t="shared" si="1"/>
        <v>4849</v>
      </c>
      <c r="G22" s="478">
        <f t="shared" si="1"/>
        <v>1142</v>
      </c>
      <c r="H22" s="478">
        <f t="shared" si="1"/>
        <v>64</v>
      </c>
      <c r="I22" s="349">
        <f t="shared" si="2"/>
        <v>49465</v>
      </c>
      <c r="J22" s="549" t="s">
        <v>892</v>
      </c>
      <c r="K22" s="550">
        <v>84</v>
      </c>
    </row>
    <row r="23" spans="1:11" s="51" customFormat="1" ht="22.9" customHeight="1" x14ac:dyDescent="0.2">
      <c r="A23" s="534">
        <v>85</v>
      </c>
      <c r="B23" s="535" t="s">
        <v>270</v>
      </c>
      <c r="C23" s="479">
        <f t="shared" si="1"/>
        <v>37082</v>
      </c>
      <c r="D23" s="479">
        <f t="shared" si="1"/>
        <v>3568</v>
      </c>
      <c r="E23" s="479">
        <f t="shared" si="1"/>
        <v>1912</v>
      </c>
      <c r="F23" s="479">
        <f t="shared" si="1"/>
        <v>939</v>
      </c>
      <c r="G23" s="479">
        <f t="shared" si="1"/>
        <v>298</v>
      </c>
      <c r="H23" s="479">
        <f t="shared" si="1"/>
        <v>13</v>
      </c>
      <c r="I23" s="423">
        <f t="shared" si="2"/>
        <v>43812</v>
      </c>
      <c r="J23" s="536" t="s">
        <v>271</v>
      </c>
      <c r="K23" s="537">
        <v>85</v>
      </c>
    </row>
    <row r="24" spans="1:11" s="352" customFormat="1" ht="22.9" customHeight="1" x14ac:dyDescent="0.2">
      <c r="A24" s="547" t="s">
        <v>991</v>
      </c>
      <c r="B24" s="548" t="s">
        <v>272</v>
      </c>
      <c r="C24" s="478">
        <f t="shared" ref="C24:H28" si="3">C45+C66</f>
        <v>55366</v>
      </c>
      <c r="D24" s="478">
        <f t="shared" si="3"/>
        <v>8162</v>
      </c>
      <c r="E24" s="478">
        <f t="shared" si="3"/>
        <v>1528</v>
      </c>
      <c r="F24" s="478">
        <f t="shared" si="3"/>
        <v>566</v>
      </c>
      <c r="G24" s="478">
        <f t="shared" si="3"/>
        <v>187</v>
      </c>
      <c r="H24" s="478">
        <f t="shared" si="3"/>
        <v>4</v>
      </c>
      <c r="I24" s="349">
        <f t="shared" si="2"/>
        <v>65813</v>
      </c>
      <c r="J24" s="549" t="s">
        <v>1030</v>
      </c>
      <c r="K24" s="550" t="s">
        <v>991</v>
      </c>
    </row>
    <row r="25" spans="1:11" s="51" customFormat="1" ht="22.9" customHeight="1" x14ac:dyDescent="0.2">
      <c r="A25" s="534" t="s">
        <v>992</v>
      </c>
      <c r="B25" s="535" t="s">
        <v>273</v>
      </c>
      <c r="C25" s="479">
        <f t="shared" si="3"/>
        <v>5742</v>
      </c>
      <c r="D25" s="479">
        <f t="shared" si="3"/>
        <v>2667</v>
      </c>
      <c r="E25" s="479">
        <f t="shared" si="3"/>
        <v>1058</v>
      </c>
      <c r="F25" s="479">
        <f t="shared" si="3"/>
        <v>611</v>
      </c>
      <c r="G25" s="479">
        <f t="shared" si="3"/>
        <v>510</v>
      </c>
      <c r="H25" s="479">
        <f t="shared" si="3"/>
        <v>100</v>
      </c>
      <c r="I25" s="423">
        <f t="shared" si="2"/>
        <v>10688</v>
      </c>
      <c r="J25" s="536" t="s">
        <v>274</v>
      </c>
      <c r="K25" s="537" t="s">
        <v>992</v>
      </c>
    </row>
    <row r="26" spans="1:11" s="352" customFormat="1" ht="22.9" customHeight="1" x14ac:dyDescent="0.2">
      <c r="A26" s="547" t="s">
        <v>993</v>
      </c>
      <c r="B26" s="548" t="s">
        <v>275</v>
      </c>
      <c r="C26" s="478">
        <f t="shared" si="3"/>
        <v>4536</v>
      </c>
      <c r="D26" s="478">
        <f t="shared" si="3"/>
        <v>4812</v>
      </c>
      <c r="E26" s="478">
        <f t="shared" si="3"/>
        <v>3411</v>
      </c>
      <c r="F26" s="478">
        <f t="shared" si="3"/>
        <v>3214</v>
      </c>
      <c r="G26" s="478">
        <f t="shared" si="3"/>
        <v>2178</v>
      </c>
      <c r="H26" s="478">
        <f t="shared" si="3"/>
        <v>305</v>
      </c>
      <c r="I26" s="349">
        <f t="shared" si="2"/>
        <v>18456</v>
      </c>
      <c r="J26" s="549" t="s">
        <v>276</v>
      </c>
      <c r="K26" s="550" t="s">
        <v>993</v>
      </c>
    </row>
    <row r="27" spans="1:11" s="38" customFormat="1" ht="34.15" customHeight="1" x14ac:dyDescent="0.2">
      <c r="A27" s="534" t="s">
        <v>994</v>
      </c>
      <c r="B27" s="535" t="s">
        <v>1529</v>
      </c>
      <c r="C27" s="479">
        <f t="shared" si="3"/>
        <v>7164</v>
      </c>
      <c r="D27" s="479">
        <f t="shared" si="3"/>
        <v>11906</v>
      </c>
      <c r="E27" s="479">
        <f t="shared" si="3"/>
        <v>92900</v>
      </c>
      <c r="F27" s="479">
        <f t="shared" si="3"/>
        <v>46065</v>
      </c>
      <c r="G27" s="479">
        <f t="shared" si="3"/>
        <v>8593</v>
      </c>
      <c r="H27" s="479">
        <f t="shared" si="3"/>
        <v>612</v>
      </c>
      <c r="I27" s="423">
        <f t="shared" si="2"/>
        <v>167240</v>
      </c>
      <c r="J27" s="536" t="s">
        <v>1031</v>
      </c>
      <c r="K27" s="537" t="s">
        <v>994</v>
      </c>
    </row>
    <row r="28" spans="1:11" s="352" customFormat="1" ht="34.15" customHeight="1" x14ac:dyDescent="0.2">
      <c r="A28" s="547">
        <v>99</v>
      </c>
      <c r="B28" s="548" t="s">
        <v>277</v>
      </c>
      <c r="C28" s="478">
        <f t="shared" si="3"/>
        <v>6905</v>
      </c>
      <c r="D28" s="478">
        <f t="shared" si="3"/>
        <v>251</v>
      </c>
      <c r="E28" s="478">
        <f t="shared" si="3"/>
        <v>82</v>
      </c>
      <c r="F28" s="478">
        <f t="shared" si="3"/>
        <v>53</v>
      </c>
      <c r="G28" s="478">
        <f t="shared" si="3"/>
        <v>14</v>
      </c>
      <c r="H28" s="478">
        <f t="shared" si="3"/>
        <v>1</v>
      </c>
      <c r="I28" s="349">
        <f t="shared" si="2"/>
        <v>7306</v>
      </c>
      <c r="J28" s="549" t="s">
        <v>1032</v>
      </c>
      <c r="K28" s="550">
        <v>99</v>
      </c>
    </row>
    <row r="29" spans="1:11" s="12" customFormat="1" ht="30" customHeight="1" x14ac:dyDescent="0.2">
      <c r="A29" s="573"/>
      <c r="B29" s="457" t="s">
        <v>706</v>
      </c>
      <c r="C29" s="428">
        <f t="shared" ref="C29:E29" si="4">SUM(C30:C49)</f>
        <v>467539</v>
      </c>
      <c r="D29" s="428">
        <f t="shared" si="4"/>
        <v>382855</v>
      </c>
      <c r="E29" s="428">
        <f t="shared" si="4"/>
        <v>335463</v>
      </c>
      <c r="F29" s="428">
        <f>SUM(F30:F49)</f>
        <v>270417</v>
      </c>
      <c r="G29" s="428">
        <f t="shared" ref="G29" si="5">SUM(G30:G49)</f>
        <v>172330</v>
      </c>
      <c r="H29" s="428">
        <f>SUM(H30:H49)</f>
        <v>17030</v>
      </c>
      <c r="I29" s="429">
        <f>SUM(C29:H29)</f>
        <v>1645634</v>
      </c>
      <c r="J29" s="447" t="s">
        <v>13</v>
      </c>
      <c r="K29" s="574"/>
    </row>
    <row r="30" spans="1:11" s="12" customFormat="1" ht="22.9" customHeight="1" x14ac:dyDescent="0.2">
      <c r="A30" s="451" t="s">
        <v>970</v>
      </c>
      <c r="B30" s="313" t="s">
        <v>248</v>
      </c>
      <c r="C30" s="434">
        <v>1476</v>
      </c>
      <c r="D30" s="434">
        <v>1878</v>
      </c>
      <c r="E30" s="434">
        <v>4053</v>
      </c>
      <c r="F30" s="434">
        <v>9020</v>
      </c>
      <c r="G30" s="434">
        <v>10798</v>
      </c>
      <c r="H30" s="434">
        <v>805</v>
      </c>
      <c r="I30" s="423">
        <f t="shared" si="2"/>
        <v>28030</v>
      </c>
      <c r="J30" s="315" t="s">
        <v>890</v>
      </c>
      <c r="K30" s="452" t="s">
        <v>970</v>
      </c>
    </row>
    <row r="31" spans="1:11" s="352" customFormat="1" ht="22.9" customHeight="1" x14ac:dyDescent="0.2">
      <c r="A31" s="557" t="s">
        <v>981</v>
      </c>
      <c r="B31" s="558" t="s">
        <v>891</v>
      </c>
      <c r="C31" s="348">
        <v>13412</v>
      </c>
      <c r="D31" s="348">
        <v>4546</v>
      </c>
      <c r="E31" s="348">
        <v>3944</v>
      </c>
      <c r="F31" s="348">
        <v>2975</v>
      </c>
      <c r="G31" s="348">
        <v>806</v>
      </c>
      <c r="H31" s="348">
        <v>122</v>
      </c>
      <c r="I31" s="349">
        <f t="shared" si="2"/>
        <v>25805</v>
      </c>
      <c r="J31" s="559" t="s">
        <v>249</v>
      </c>
      <c r="K31" s="560" t="s">
        <v>981</v>
      </c>
    </row>
    <row r="32" spans="1:11" s="38" customFormat="1" ht="22.9" customHeight="1" x14ac:dyDescent="0.2">
      <c r="A32" s="451" t="s">
        <v>982</v>
      </c>
      <c r="B32" s="313" t="s">
        <v>250</v>
      </c>
      <c r="C32" s="434">
        <v>19510</v>
      </c>
      <c r="D32" s="434">
        <v>27385</v>
      </c>
      <c r="E32" s="434">
        <v>21285</v>
      </c>
      <c r="F32" s="434">
        <v>19934</v>
      </c>
      <c r="G32" s="434">
        <v>9048</v>
      </c>
      <c r="H32" s="434">
        <v>954</v>
      </c>
      <c r="I32" s="423">
        <f t="shared" si="2"/>
        <v>98116</v>
      </c>
      <c r="J32" s="315" t="s">
        <v>251</v>
      </c>
      <c r="K32" s="452" t="s">
        <v>982</v>
      </c>
    </row>
    <row r="33" spans="1:11" s="352" customFormat="1" ht="31.9" customHeight="1" x14ac:dyDescent="0.2">
      <c r="A33" s="557" t="s">
        <v>1163</v>
      </c>
      <c r="B33" s="558" t="s">
        <v>1165</v>
      </c>
      <c r="C33" s="348">
        <v>5561</v>
      </c>
      <c r="D33" s="348">
        <v>1491</v>
      </c>
      <c r="E33" s="348">
        <v>958</v>
      </c>
      <c r="F33" s="348">
        <v>797</v>
      </c>
      <c r="G33" s="348">
        <v>742</v>
      </c>
      <c r="H33" s="348">
        <v>37</v>
      </c>
      <c r="I33" s="349">
        <f t="shared" si="2"/>
        <v>9586</v>
      </c>
      <c r="J33" s="559" t="s">
        <v>1164</v>
      </c>
      <c r="K33" s="560" t="s">
        <v>1163</v>
      </c>
    </row>
    <row r="34" spans="1:11" s="38" customFormat="1" ht="22.9" customHeight="1" x14ac:dyDescent="0.2">
      <c r="A34" s="451" t="s">
        <v>983</v>
      </c>
      <c r="B34" s="313" t="s">
        <v>254</v>
      </c>
      <c r="C34" s="434">
        <v>177074</v>
      </c>
      <c r="D34" s="434">
        <v>127556</v>
      </c>
      <c r="E34" s="434">
        <v>111164</v>
      </c>
      <c r="F34" s="434">
        <v>121439</v>
      </c>
      <c r="G34" s="434">
        <v>102429</v>
      </c>
      <c r="H34" s="434">
        <v>11704</v>
      </c>
      <c r="I34" s="423">
        <f t="shared" si="2"/>
        <v>651366</v>
      </c>
      <c r="J34" s="315" t="s">
        <v>255</v>
      </c>
      <c r="K34" s="452" t="s">
        <v>983</v>
      </c>
    </row>
    <row r="35" spans="1:11" s="352" customFormat="1" ht="34.15" customHeight="1" x14ac:dyDescent="0.2">
      <c r="A35" s="557" t="s">
        <v>984</v>
      </c>
      <c r="B35" s="558" t="s">
        <v>1118</v>
      </c>
      <c r="C35" s="348">
        <v>64156</v>
      </c>
      <c r="D35" s="348">
        <v>62738</v>
      </c>
      <c r="E35" s="348">
        <v>42558</v>
      </c>
      <c r="F35" s="348">
        <v>31324</v>
      </c>
      <c r="G35" s="348">
        <v>17901</v>
      </c>
      <c r="H35" s="348">
        <v>1163</v>
      </c>
      <c r="I35" s="349">
        <f t="shared" si="2"/>
        <v>219840</v>
      </c>
      <c r="J35" s="559" t="s">
        <v>1117</v>
      </c>
      <c r="K35" s="560" t="s">
        <v>984</v>
      </c>
    </row>
    <row r="36" spans="1:11" s="51" customFormat="1" ht="22.9" customHeight="1" x14ac:dyDescent="0.2">
      <c r="A36" s="451" t="s">
        <v>985</v>
      </c>
      <c r="B36" s="313" t="s">
        <v>256</v>
      </c>
      <c r="C36" s="434">
        <v>31941</v>
      </c>
      <c r="D36" s="434">
        <v>47016</v>
      </c>
      <c r="E36" s="434">
        <v>25428</v>
      </c>
      <c r="F36" s="434">
        <v>13770</v>
      </c>
      <c r="G36" s="434">
        <v>2593</v>
      </c>
      <c r="H36" s="434">
        <v>380</v>
      </c>
      <c r="I36" s="423">
        <f t="shared" si="2"/>
        <v>121128</v>
      </c>
      <c r="J36" s="315" t="s">
        <v>257</v>
      </c>
      <c r="K36" s="452" t="s">
        <v>985</v>
      </c>
    </row>
    <row r="37" spans="1:11" s="352" customFormat="1" ht="22.9" customHeight="1" x14ac:dyDescent="0.2">
      <c r="A37" s="557" t="s">
        <v>986</v>
      </c>
      <c r="B37" s="558" t="s">
        <v>258</v>
      </c>
      <c r="C37" s="348">
        <v>11996</v>
      </c>
      <c r="D37" s="348">
        <v>23950</v>
      </c>
      <c r="E37" s="348">
        <v>15625</v>
      </c>
      <c r="F37" s="348">
        <v>12091</v>
      </c>
      <c r="G37" s="348">
        <v>2096</v>
      </c>
      <c r="H37" s="348">
        <v>159</v>
      </c>
      <c r="I37" s="349">
        <f t="shared" si="2"/>
        <v>65917</v>
      </c>
      <c r="J37" s="559" t="s">
        <v>1029</v>
      </c>
      <c r="K37" s="560" t="s">
        <v>986</v>
      </c>
    </row>
    <row r="38" spans="1:11" s="38" customFormat="1" ht="22.9" customHeight="1" x14ac:dyDescent="0.2">
      <c r="A38" s="451" t="s">
        <v>987</v>
      </c>
      <c r="B38" s="313" t="s">
        <v>259</v>
      </c>
      <c r="C38" s="434">
        <v>12235</v>
      </c>
      <c r="D38" s="434">
        <v>2897</v>
      </c>
      <c r="E38" s="434">
        <v>1243</v>
      </c>
      <c r="F38" s="434">
        <v>1075</v>
      </c>
      <c r="G38" s="434">
        <v>290</v>
      </c>
      <c r="H38" s="434">
        <v>8</v>
      </c>
      <c r="I38" s="423">
        <f t="shared" si="2"/>
        <v>17748</v>
      </c>
      <c r="J38" s="315" t="s">
        <v>260</v>
      </c>
      <c r="K38" s="452" t="s">
        <v>987</v>
      </c>
    </row>
    <row r="39" spans="1:11" s="352" customFormat="1" ht="22.9" customHeight="1" x14ac:dyDescent="0.2">
      <c r="A39" s="557" t="s">
        <v>988</v>
      </c>
      <c r="B39" s="558" t="s">
        <v>261</v>
      </c>
      <c r="C39" s="348">
        <v>9192</v>
      </c>
      <c r="D39" s="348">
        <v>2076</v>
      </c>
      <c r="E39" s="348">
        <v>829</v>
      </c>
      <c r="F39" s="348">
        <v>545</v>
      </c>
      <c r="G39" s="348">
        <v>209</v>
      </c>
      <c r="H39" s="348">
        <v>14</v>
      </c>
      <c r="I39" s="349">
        <f t="shared" si="2"/>
        <v>12865</v>
      </c>
      <c r="J39" s="559" t="s">
        <v>262</v>
      </c>
      <c r="K39" s="560" t="s">
        <v>988</v>
      </c>
    </row>
    <row r="40" spans="1:11" s="38" customFormat="1" ht="22.9" customHeight="1" x14ac:dyDescent="0.2">
      <c r="A40" s="451">
        <v>68</v>
      </c>
      <c r="B40" s="313" t="s">
        <v>263</v>
      </c>
      <c r="C40" s="434">
        <v>5591</v>
      </c>
      <c r="D40" s="434">
        <v>3712</v>
      </c>
      <c r="E40" s="434">
        <v>3899</v>
      </c>
      <c r="F40" s="434">
        <v>1439</v>
      </c>
      <c r="G40" s="434">
        <v>2142</v>
      </c>
      <c r="H40" s="434" t="s">
        <v>16</v>
      </c>
      <c r="I40" s="423">
        <f t="shared" si="2"/>
        <v>16783</v>
      </c>
      <c r="J40" s="315" t="s">
        <v>264</v>
      </c>
      <c r="K40" s="452">
        <v>68</v>
      </c>
    </row>
    <row r="41" spans="1:11" s="352" customFormat="1" ht="22.9" customHeight="1" x14ac:dyDescent="0.2">
      <c r="A41" s="557" t="s">
        <v>989</v>
      </c>
      <c r="B41" s="558" t="s">
        <v>265</v>
      </c>
      <c r="C41" s="348">
        <v>17192</v>
      </c>
      <c r="D41" s="348">
        <v>7248</v>
      </c>
      <c r="E41" s="348">
        <v>5712</v>
      </c>
      <c r="F41" s="348">
        <v>6766</v>
      </c>
      <c r="G41" s="348">
        <v>3124</v>
      </c>
      <c r="H41" s="348">
        <v>21</v>
      </c>
      <c r="I41" s="349">
        <f t="shared" si="2"/>
        <v>40063</v>
      </c>
      <c r="J41" s="559" t="s">
        <v>266</v>
      </c>
      <c r="K41" s="560" t="s">
        <v>989</v>
      </c>
    </row>
    <row r="42" spans="1:11" s="38" customFormat="1" ht="22.9" customHeight="1" x14ac:dyDescent="0.2">
      <c r="A42" s="451" t="s">
        <v>990</v>
      </c>
      <c r="B42" s="313" t="s">
        <v>267</v>
      </c>
      <c r="C42" s="434">
        <v>31064</v>
      </c>
      <c r="D42" s="434">
        <v>37119</v>
      </c>
      <c r="E42" s="434">
        <v>46780</v>
      </c>
      <c r="F42" s="434">
        <v>28590</v>
      </c>
      <c r="G42" s="434">
        <v>10886</v>
      </c>
      <c r="H42" s="434">
        <v>564</v>
      </c>
      <c r="I42" s="423">
        <f t="shared" si="2"/>
        <v>155003</v>
      </c>
      <c r="J42" s="315" t="s">
        <v>268</v>
      </c>
      <c r="K42" s="452" t="s">
        <v>990</v>
      </c>
    </row>
    <row r="43" spans="1:11" s="352" customFormat="1" ht="31.9" customHeight="1" x14ac:dyDescent="0.2">
      <c r="A43" s="557">
        <v>84</v>
      </c>
      <c r="B43" s="558" t="s">
        <v>269</v>
      </c>
      <c r="C43" s="348">
        <v>16271</v>
      </c>
      <c r="D43" s="348">
        <v>16414</v>
      </c>
      <c r="E43" s="348">
        <v>6698</v>
      </c>
      <c r="F43" s="348">
        <v>4806</v>
      </c>
      <c r="G43" s="348">
        <v>1125</v>
      </c>
      <c r="H43" s="348">
        <v>64</v>
      </c>
      <c r="I43" s="349">
        <f t="shared" si="2"/>
        <v>45378</v>
      </c>
      <c r="J43" s="559" t="s">
        <v>892</v>
      </c>
      <c r="K43" s="560">
        <v>84</v>
      </c>
    </row>
    <row r="44" spans="1:11" s="51" customFormat="1" ht="22.9" customHeight="1" x14ac:dyDescent="0.2">
      <c r="A44" s="451">
        <v>85</v>
      </c>
      <c r="B44" s="313" t="s">
        <v>270</v>
      </c>
      <c r="C44" s="434">
        <v>14783</v>
      </c>
      <c r="D44" s="434">
        <v>1890</v>
      </c>
      <c r="E44" s="434">
        <v>1158</v>
      </c>
      <c r="F44" s="434">
        <v>686</v>
      </c>
      <c r="G44" s="434">
        <v>249</v>
      </c>
      <c r="H44" s="434">
        <v>13</v>
      </c>
      <c r="I44" s="423">
        <f t="shared" si="2"/>
        <v>18779</v>
      </c>
      <c r="J44" s="315" t="s">
        <v>271</v>
      </c>
      <c r="K44" s="452">
        <v>85</v>
      </c>
    </row>
    <row r="45" spans="1:11" s="352" customFormat="1" ht="22.9" customHeight="1" x14ac:dyDescent="0.2">
      <c r="A45" s="557" t="s">
        <v>991</v>
      </c>
      <c r="B45" s="558" t="s">
        <v>272</v>
      </c>
      <c r="C45" s="348">
        <v>23979</v>
      </c>
      <c r="D45" s="348">
        <v>3998</v>
      </c>
      <c r="E45" s="348">
        <v>1114</v>
      </c>
      <c r="F45" s="348">
        <v>463</v>
      </c>
      <c r="G45" s="348">
        <v>183</v>
      </c>
      <c r="H45" s="348">
        <v>4</v>
      </c>
      <c r="I45" s="349">
        <f t="shared" si="2"/>
        <v>29741</v>
      </c>
      <c r="J45" s="559" t="s">
        <v>1030</v>
      </c>
      <c r="K45" s="560" t="s">
        <v>991</v>
      </c>
    </row>
    <row r="46" spans="1:11" s="51" customFormat="1" ht="22.9" customHeight="1" x14ac:dyDescent="0.2">
      <c r="A46" s="451" t="s">
        <v>992</v>
      </c>
      <c r="B46" s="313" t="s">
        <v>273</v>
      </c>
      <c r="C46" s="434">
        <v>3550</v>
      </c>
      <c r="D46" s="434">
        <v>2110</v>
      </c>
      <c r="E46" s="434">
        <v>887</v>
      </c>
      <c r="F46" s="434">
        <v>557</v>
      </c>
      <c r="G46" s="434">
        <v>504</v>
      </c>
      <c r="H46" s="434">
        <v>100</v>
      </c>
      <c r="I46" s="423">
        <f t="shared" si="2"/>
        <v>7708</v>
      </c>
      <c r="J46" s="315" t="s">
        <v>274</v>
      </c>
      <c r="K46" s="452" t="s">
        <v>992</v>
      </c>
    </row>
    <row r="47" spans="1:11" s="352" customFormat="1" ht="22.9" customHeight="1" x14ac:dyDescent="0.2">
      <c r="A47" s="557" t="s">
        <v>993</v>
      </c>
      <c r="B47" s="558" t="s">
        <v>275</v>
      </c>
      <c r="C47" s="348">
        <v>3393</v>
      </c>
      <c r="D47" s="348">
        <v>2094</v>
      </c>
      <c r="E47" s="348">
        <v>1708</v>
      </c>
      <c r="F47" s="348">
        <v>2634</v>
      </c>
      <c r="G47" s="348">
        <v>2116</v>
      </c>
      <c r="H47" s="348">
        <v>305</v>
      </c>
      <c r="I47" s="349">
        <f t="shared" si="2"/>
        <v>12250</v>
      </c>
      <c r="J47" s="559" t="s">
        <v>276</v>
      </c>
      <c r="K47" s="560" t="s">
        <v>993</v>
      </c>
    </row>
    <row r="48" spans="1:11" s="38" customFormat="1" ht="34.15" customHeight="1" x14ac:dyDescent="0.2">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
      <c r="A49" s="557">
        <v>99</v>
      </c>
      <c r="B49" s="558" t="s">
        <v>277</v>
      </c>
      <c r="C49" s="348">
        <v>4058</v>
      </c>
      <c r="D49" s="348">
        <v>208</v>
      </c>
      <c r="E49" s="348">
        <v>76</v>
      </c>
      <c r="F49" s="348">
        <v>47</v>
      </c>
      <c r="G49" s="348">
        <v>14</v>
      </c>
      <c r="H49" s="348">
        <v>1</v>
      </c>
      <c r="I49" s="349">
        <f t="shared" si="2"/>
        <v>4404</v>
      </c>
      <c r="J49" s="559" t="s">
        <v>1032</v>
      </c>
      <c r="K49" s="560">
        <v>99</v>
      </c>
    </row>
    <row r="50" spans="1:11" s="12" customFormat="1" ht="30" customHeight="1" x14ac:dyDescent="0.2">
      <c r="A50" s="573"/>
      <c r="B50" s="457" t="s">
        <v>1468</v>
      </c>
      <c r="C50" s="428">
        <f t="shared" ref="C50:F50" si="6">SUM(C51:C70)</f>
        <v>128089</v>
      </c>
      <c r="D50" s="428">
        <f t="shared" si="6"/>
        <v>42083</v>
      </c>
      <c r="E50" s="428">
        <f t="shared" si="6"/>
        <v>72466</v>
      </c>
      <c r="F50" s="428">
        <f t="shared" si="6"/>
        <v>42083</v>
      </c>
      <c r="G50" s="428">
        <f>SUM(G51:G70)</f>
        <v>4167</v>
      </c>
      <c r="H50" s="428">
        <f>SUM(H51:H70)</f>
        <v>0</v>
      </c>
      <c r="I50" s="429">
        <f>SUM(C50:H50)</f>
        <v>288888</v>
      </c>
      <c r="J50" s="447" t="s">
        <v>14</v>
      </c>
      <c r="K50" s="574"/>
    </row>
    <row r="51" spans="1:11" s="12" customFormat="1" ht="22.9" customHeight="1" x14ac:dyDescent="0.2">
      <c r="A51" s="451" t="s">
        <v>970</v>
      </c>
      <c r="B51" s="313" t="s">
        <v>248</v>
      </c>
      <c r="C51" s="434">
        <v>112</v>
      </c>
      <c r="D51" s="434">
        <v>26</v>
      </c>
      <c r="E51" s="434">
        <v>33</v>
      </c>
      <c r="F51" s="434">
        <v>41</v>
      </c>
      <c r="G51" s="434">
        <v>3</v>
      </c>
      <c r="H51" s="434" t="s">
        <v>16</v>
      </c>
      <c r="I51" s="423">
        <f t="shared" si="2"/>
        <v>215</v>
      </c>
      <c r="J51" s="315" t="s">
        <v>890</v>
      </c>
      <c r="K51" s="452" t="s">
        <v>970</v>
      </c>
    </row>
    <row r="52" spans="1:11" s="352" customFormat="1" ht="22.9" customHeight="1" x14ac:dyDescent="0.2">
      <c r="A52" s="557" t="s">
        <v>981</v>
      </c>
      <c r="B52" s="558" t="s">
        <v>891</v>
      </c>
      <c r="C52" s="348">
        <v>1382</v>
      </c>
      <c r="D52" s="348">
        <v>226</v>
      </c>
      <c r="E52" s="348">
        <v>46</v>
      </c>
      <c r="F52" s="348">
        <v>43</v>
      </c>
      <c r="G52" s="348" t="s">
        <v>16</v>
      </c>
      <c r="H52" s="348" t="s">
        <v>16</v>
      </c>
      <c r="I52" s="349">
        <f t="shared" si="2"/>
        <v>1697</v>
      </c>
      <c r="J52" s="559" t="s">
        <v>249</v>
      </c>
      <c r="K52" s="560" t="s">
        <v>981</v>
      </c>
    </row>
    <row r="53" spans="1:11" s="38" customFormat="1" ht="22.9" customHeight="1" x14ac:dyDescent="0.2">
      <c r="A53" s="451" t="s">
        <v>982</v>
      </c>
      <c r="B53" s="313" t="s">
        <v>250</v>
      </c>
      <c r="C53" s="434">
        <v>1335</v>
      </c>
      <c r="D53" s="434">
        <v>1185</v>
      </c>
      <c r="E53" s="434">
        <v>726</v>
      </c>
      <c r="F53" s="434">
        <v>258</v>
      </c>
      <c r="G53" s="434">
        <v>8</v>
      </c>
      <c r="H53" s="434" t="s">
        <v>16</v>
      </c>
      <c r="I53" s="423">
        <f t="shared" si="2"/>
        <v>3512</v>
      </c>
      <c r="J53" s="315" t="s">
        <v>251</v>
      </c>
      <c r="K53" s="452" t="s">
        <v>982</v>
      </c>
    </row>
    <row r="54" spans="1:11" s="352" customFormat="1" ht="31.9" customHeight="1" x14ac:dyDescent="0.2">
      <c r="A54" s="557" t="s">
        <v>1163</v>
      </c>
      <c r="B54" s="558" t="s">
        <v>1165</v>
      </c>
      <c r="C54" s="348">
        <v>353</v>
      </c>
      <c r="D54" s="348">
        <v>68</v>
      </c>
      <c r="E54" s="348">
        <v>8</v>
      </c>
      <c r="F54" s="348">
        <v>2</v>
      </c>
      <c r="G54" s="348">
        <v>0</v>
      </c>
      <c r="H54" s="348">
        <v>0</v>
      </c>
      <c r="I54" s="349">
        <f t="shared" si="2"/>
        <v>431</v>
      </c>
      <c r="J54" s="559" t="s">
        <v>1164</v>
      </c>
      <c r="K54" s="560" t="s">
        <v>1163</v>
      </c>
    </row>
    <row r="55" spans="1:11" s="38" customFormat="1" ht="22.9" customHeight="1" x14ac:dyDescent="0.2">
      <c r="A55" s="451" t="s">
        <v>983</v>
      </c>
      <c r="B55" s="313" t="s">
        <v>254</v>
      </c>
      <c r="C55" s="434">
        <v>5036</v>
      </c>
      <c r="D55" s="434">
        <v>2473</v>
      </c>
      <c r="E55" s="434">
        <v>1093</v>
      </c>
      <c r="F55" s="434">
        <v>541</v>
      </c>
      <c r="G55" s="434">
        <v>89</v>
      </c>
      <c r="H55" s="434" t="s">
        <v>16</v>
      </c>
      <c r="I55" s="423">
        <f t="shared" si="2"/>
        <v>9232</v>
      </c>
      <c r="J55" s="315" t="s">
        <v>255</v>
      </c>
      <c r="K55" s="452" t="s">
        <v>983</v>
      </c>
    </row>
    <row r="56" spans="1:11" s="352" customFormat="1" ht="34.15" customHeight="1" x14ac:dyDescent="0.2">
      <c r="A56" s="557" t="s">
        <v>984</v>
      </c>
      <c r="B56" s="558" t="s">
        <v>1118</v>
      </c>
      <c r="C56" s="348">
        <v>12953</v>
      </c>
      <c r="D56" s="348">
        <v>7062</v>
      </c>
      <c r="E56" s="348">
        <v>1458</v>
      </c>
      <c r="F56" s="348">
        <v>539</v>
      </c>
      <c r="G56" s="348">
        <v>10</v>
      </c>
      <c r="H56" s="348" t="s">
        <v>16</v>
      </c>
      <c r="I56" s="349">
        <f t="shared" si="2"/>
        <v>22022</v>
      </c>
      <c r="J56" s="559" t="s">
        <v>1117</v>
      </c>
      <c r="K56" s="560" t="s">
        <v>984</v>
      </c>
    </row>
    <row r="57" spans="1:11" s="51" customFormat="1" ht="22.9" customHeight="1" x14ac:dyDescent="0.2">
      <c r="A57" s="451" t="s">
        <v>985</v>
      </c>
      <c r="B57" s="313" t="s">
        <v>256</v>
      </c>
      <c r="C57" s="434">
        <v>10510</v>
      </c>
      <c r="D57" s="434">
        <v>3987</v>
      </c>
      <c r="E57" s="434">
        <v>686</v>
      </c>
      <c r="F57" s="434">
        <v>417</v>
      </c>
      <c r="G57" s="434">
        <v>19</v>
      </c>
      <c r="H57" s="434" t="s">
        <v>16</v>
      </c>
      <c r="I57" s="423">
        <f t="shared" si="2"/>
        <v>15619</v>
      </c>
      <c r="J57" s="315" t="s">
        <v>257</v>
      </c>
      <c r="K57" s="452" t="s">
        <v>985</v>
      </c>
    </row>
    <row r="58" spans="1:11" s="352" customFormat="1" ht="22.9" customHeight="1" x14ac:dyDescent="0.2">
      <c r="A58" s="557" t="s">
        <v>986</v>
      </c>
      <c r="B58" s="558" t="s">
        <v>258</v>
      </c>
      <c r="C58" s="348">
        <v>3261</v>
      </c>
      <c r="D58" s="348">
        <v>4623</v>
      </c>
      <c r="E58" s="348">
        <v>1160</v>
      </c>
      <c r="F58" s="348">
        <v>689</v>
      </c>
      <c r="G58" s="348">
        <v>39</v>
      </c>
      <c r="H58" s="348" t="s">
        <v>16</v>
      </c>
      <c r="I58" s="349">
        <f t="shared" si="2"/>
        <v>9772</v>
      </c>
      <c r="J58" s="559" t="s">
        <v>1029</v>
      </c>
      <c r="K58" s="560" t="s">
        <v>986</v>
      </c>
    </row>
    <row r="59" spans="1:11" s="38" customFormat="1" ht="22.9" customHeight="1" x14ac:dyDescent="0.2">
      <c r="A59" s="451" t="s">
        <v>987</v>
      </c>
      <c r="B59" s="313" t="s">
        <v>259</v>
      </c>
      <c r="C59" s="434">
        <v>2557</v>
      </c>
      <c r="D59" s="434">
        <v>327</v>
      </c>
      <c r="E59" s="434">
        <v>45</v>
      </c>
      <c r="F59" s="434">
        <v>22</v>
      </c>
      <c r="G59" s="434" t="s">
        <v>16</v>
      </c>
      <c r="H59" s="434" t="s">
        <v>16</v>
      </c>
      <c r="I59" s="423">
        <f t="shared" si="2"/>
        <v>2951</v>
      </c>
      <c r="J59" s="315" t="s">
        <v>260</v>
      </c>
      <c r="K59" s="452" t="s">
        <v>987</v>
      </c>
    </row>
    <row r="60" spans="1:11" s="352" customFormat="1" ht="22.9" customHeight="1" x14ac:dyDescent="0.2">
      <c r="A60" s="557" t="s">
        <v>988</v>
      </c>
      <c r="B60" s="558" t="s">
        <v>261</v>
      </c>
      <c r="C60" s="348">
        <v>2994</v>
      </c>
      <c r="D60" s="348">
        <v>479</v>
      </c>
      <c r="E60" s="348">
        <v>68</v>
      </c>
      <c r="F60" s="348">
        <v>4</v>
      </c>
      <c r="G60" s="348">
        <v>1</v>
      </c>
      <c r="H60" s="348" t="s">
        <v>16</v>
      </c>
      <c r="I60" s="349">
        <f t="shared" si="2"/>
        <v>3546</v>
      </c>
      <c r="J60" s="559" t="s">
        <v>262</v>
      </c>
      <c r="K60" s="560" t="s">
        <v>988</v>
      </c>
    </row>
    <row r="61" spans="1:11" s="38" customFormat="1" ht="22.9" customHeight="1" x14ac:dyDescent="0.2">
      <c r="A61" s="451">
        <v>68</v>
      </c>
      <c r="B61" s="313" t="s">
        <v>263</v>
      </c>
      <c r="C61" s="434">
        <v>904</v>
      </c>
      <c r="D61" s="434">
        <v>300</v>
      </c>
      <c r="E61" s="434">
        <v>113</v>
      </c>
      <c r="F61" s="434">
        <v>33</v>
      </c>
      <c r="G61" s="434" t="s">
        <v>16</v>
      </c>
      <c r="H61" s="434" t="s">
        <v>16</v>
      </c>
      <c r="I61" s="423">
        <f t="shared" si="2"/>
        <v>1350</v>
      </c>
      <c r="J61" s="315" t="s">
        <v>264</v>
      </c>
      <c r="K61" s="452">
        <v>68</v>
      </c>
    </row>
    <row r="62" spans="1:11" s="352" customFormat="1" ht="22.9" customHeight="1" x14ac:dyDescent="0.2">
      <c r="A62" s="557" t="s">
        <v>989</v>
      </c>
      <c r="B62" s="558" t="s">
        <v>265</v>
      </c>
      <c r="C62" s="348">
        <v>7605</v>
      </c>
      <c r="D62" s="348">
        <v>815</v>
      </c>
      <c r="E62" s="348">
        <v>94</v>
      </c>
      <c r="F62" s="348">
        <v>24</v>
      </c>
      <c r="G62" s="348">
        <v>1</v>
      </c>
      <c r="H62" s="348" t="s">
        <v>16</v>
      </c>
      <c r="I62" s="349">
        <f t="shared" si="2"/>
        <v>8539</v>
      </c>
      <c r="J62" s="559" t="s">
        <v>266</v>
      </c>
      <c r="K62" s="560" t="s">
        <v>989</v>
      </c>
    </row>
    <row r="63" spans="1:11" s="38" customFormat="1" ht="22.9" customHeight="1" x14ac:dyDescent="0.2">
      <c r="A63" s="451" t="s">
        <v>990</v>
      </c>
      <c r="B63" s="313" t="s">
        <v>267</v>
      </c>
      <c r="C63" s="434">
        <v>9879</v>
      </c>
      <c r="D63" s="434">
        <v>5360</v>
      </c>
      <c r="E63" s="434">
        <v>11201</v>
      </c>
      <c r="F63" s="434">
        <v>3825</v>
      </c>
      <c r="G63" s="434">
        <v>341</v>
      </c>
      <c r="H63" s="434" t="s">
        <v>16</v>
      </c>
      <c r="I63" s="423">
        <f t="shared" si="2"/>
        <v>30606</v>
      </c>
      <c r="J63" s="315" t="s">
        <v>268</v>
      </c>
      <c r="K63" s="452" t="s">
        <v>990</v>
      </c>
    </row>
    <row r="64" spans="1:11" s="352" customFormat="1" ht="31.9" customHeight="1" x14ac:dyDescent="0.2">
      <c r="A64" s="557">
        <v>84</v>
      </c>
      <c r="B64" s="558" t="s">
        <v>269</v>
      </c>
      <c r="C64" s="348">
        <v>3281</v>
      </c>
      <c r="D64" s="348">
        <v>615</v>
      </c>
      <c r="E64" s="348">
        <v>131</v>
      </c>
      <c r="F64" s="348">
        <v>43</v>
      </c>
      <c r="G64" s="348">
        <v>17</v>
      </c>
      <c r="H64" s="348" t="s">
        <v>16</v>
      </c>
      <c r="I64" s="349">
        <f t="shared" si="2"/>
        <v>4087</v>
      </c>
      <c r="J64" s="559" t="s">
        <v>892</v>
      </c>
      <c r="K64" s="560">
        <v>84</v>
      </c>
    </row>
    <row r="65" spans="1:11" s="51" customFormat="1" ht="22.9" customHeight="1" x14ac:dyDescent="0.2">
      <c r="A65" s="451">
        <v>85</v>
      </c>
      <c r="B65" s="313" t="s">
        <v>270</v>
      </c>
      <c r="C65" s="434">
        <v>22299</v>
      </c>
      <c r="D65" s="434">
        <v>1678</v>
      </c>
      <c r="E65" s="434">
        <v>754</v>
      </c>
      <c r="F65" s="434">
        <v>253</v>
      </c>
      <c r="G65" s="434">
        <v>49</v>
      </c>
      <c r="H65" s="434" t="s">
        <v>16</v>
      </c>
      <c r="I65" s="423">
        <f t="shared" si="2"/>
        <v>25033</v>
      </c>
      <c r="J65" s="315" t="s">
        <v>271</v>
      </c>
      <c r="K65" s="452">
        <v>85</v>
      </c>
    </row>
    <row r="66" spans="1:11" s="352" customFormat="1" ht="22.9" customHeight="1" x14ac:dyDescent="0.2">
      <c r="A66" s="557" t="s">
        <v>991</v>
      </c>
      <c r="B66" s="558" t="s">
        <v>272</v>
      </c>
      <c r="C66" s="348">
        <v>31387</v>
      </c>
      <c r="D66" s="348">
        <v>4164</v>
      </c>
      <c r="E66" s="348">
        <v>414</v>
      </c>
      <c r="F66" s="348">
        <v>103</v>
      </c>
      <c r="G66" s="348">
        <v>4</v>
      </c>
      <c r="H66" s="348" t="s">
        <v>16</v>
      </c>
      <c r="I66" s="349">
        <f t="shared" si="2"/>
        <v>36072</v>
      </c>
      <c r="J66" s="559" t="s">
        <v>1030</v>
      </c>
      <c r="K66" s="560" t="s">
        <v>991</v>
      </c>
    </row>
    <row r="67" spans="1:11" s="51" customFormat="1" ht="22.9" customHeight="1" x14ac:dyDescent="0.2">
      <c r="A67" s="451" t="s">
        <v>992</v>
      </c>
      <c r="B67" s="313" t="s">
        <v>273</v>
      </c>
      <c r="C67" s="434">
        <v>2192</v>
      </c>
      <c r="D67" s="434">
        <v>557</v>
      </c>
      <c r="E67" s="434">
        <v>171</v>
      </c>
      <c r="F67" s="434">
        <v>54</v>
      </c>
      <c r="G67" s="434">
        <v>6</v>
      </c>
      <c r="H67" s="434" t="s">
        <v>16</v>
      </c>
      <c r="I67" s="423">
        <f t="shared" si="2"/>
        <v>2980</v>
      </c>
      <c r="J67" s="315" t="s">
        <v>274</v>
      </c>
      <c r="K67" s="452" t="s">
        <v>992</v>
      </c>
    </row>
    <row r="68" spans="1:11" s="352" customFormat="1" ht="22.9" customHeight="1" x14ac:dyDescent="0.2">
      <c r="A68" s="557" t="s">
        <v>993</v>
      </c>
      <c r="B68" s="558" t="s">
        <v>275</v>
      </c>
      <c r="C68" s="348">
        <v>1143</v>
      </c>
      <c r="D68" s="348">
        <v>2718</v>
      </c>
      <c r="E68" s="348">
        <v>1703</v>
      </c>
      <c r="F68" s="348">
        <v>580</v>
      </c>
      <c r="G68" s="348">
        <v>62</v>
      </c>
      <c r="H68" s="348" t="s">
        <v>16</v>
      </c>
      <c r="I68" s="349">
        <f t="shared" si="2"/>
        <v>6206</v>
      </c>
      <c r="J68" s="559" t="s">
        <v>276</v>
      </c>
      <c r="K68" s="560" t="s">
        <v>993</v>
      </c>
    </row>
    <row r="69" spans="1:11" s="38" customFormat="1" ht="34.15" customHeight="1" x14ac:dyDescent="0.2">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
      <c r="A70" s="566">
        <v>99</v>
      </c>
      <c r="B70" s="567" t="s">
        <v>277</v>
      </c>
      <c r="C70" s="356">
        <v>2847</v>
      </c>
      <c r="D70" s="356">
        <v>43</v>
      </c>
      <c r="E70" s="356">
        <v>6</v>
      </c>
      <c r="F70" s="356">
        <v>6</v>
      </c>
      <c r="G70" s="356" t="s">
        <v>16</v>
      </c>
      <c r="H70" s="356" t="s">
        <v>16</v>
      </c>
      <c r="I70" s="357">
        <f t="shared" si="2"/>
        <v>2902</v>
      </c>
      <c r="J70" s="568" t="s">
        <v>1032</v>
      </c>
      <c r="K70" s="569">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8" max="12" man="1"/>
    <brk id="49" max="12"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83A8-862E-4927-8403-46C4D0EDDA18}">
  <sheetPr>
    <tabColor theme="5" tint="-0.499984740745262"/>
    <pageSetUpPr fitToPage="1"/>
  </sheetPr>
  <dimension ref="A1:O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0.75" style="17" customWidth="1"/>
    <col min="10" max="10" width="11.25" style="17" customWidth="1"/>
    <col min="11" max="11" width="36.75" style="17" customWidth="1"/>
    <col min="12" max="12" width="5.625" style="16" customWidth="1"/>
    <col min="13" max="16384" width="9.125" style="17"/>
  </cols>
  <sheetData>
    <row r="1" spans="1:15" s="7" customFormat="1" ht="21" customHeight="1" x14ac:dyDescent="0.25">
      <c r="A1" s="1645" t="s">
        <v>1065</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95</v>
      </c>
    </row>
    <row r="3" spans="1:15" s="7" customFormat="1" ht="21" customHeight="1" x14ac:dyDescent="0.2">
      <c r="A3" s="1647" t="s">
        <v>1644</v>
      </c>
      <c r="B3" s="1647"/>
      <c r="C3" s="1647"/>
      <c r="D3" s="1647"/>
      <c r="E3" s="1647"/>
      <c r="F3" s="1647"/>
      <c r="G3" s="1647"/>
      <c r="H3" s="1647"/>
      <c r="I3" s="1647"/>
      <c r="J3" s="1647"/>
      <c r="K3" s="1647"/>
      <c r="L3" s="1647"/>
    </row>
    <row r="4" spans="1:15" s="12" customFormat="1" x14ac:dyDescent="0.2">
      <c r="A4" s="34" t="s">
        <v>83</v>
      </c>
      <c r="B4" s="34"/>
      <c r="C4" s="24"/>
      <c r="D4" s="24"/>
      <c r="E4" s="24"/>
      <c r="F4" s="1648"/>
      <c r="G4" s="1648"/>
      <c r="H4" s="1648"/>
      <c r="I4" s="1648"/>
      <c r="J4" s="1648"/>
      <c r="K4" s="23"/>
      <c r="L4" s="23" t="s">
        <v>84</v>
      </c>
    </row>
    <row r="5" spans="1:15" s="81" customFormat="1" ht="21" customHeight="1" x14ac:dyDescent="0.2">
      <c r="A5" s="1738" t="s">
        <v>979</v>
      </c>
      <c r="B5" s="1737" t="s">
        <v>1169</v>
      </c>
      <c r="C5" s="1734" t="s">
        <v>1141</v>
      </c>
      <c r="D5" s="1735"/>
      <c r="E5" s="1735"/>
      <c r="F5" s="1735"/>
      <c r="G5" s="1735"/>
      <c r="H5" s="1735"/>
      <c r="I5" s="1735"/>
      <c r="J5" s="1736"/>
      <c r="K5" s="1739" t="s">
        <v>1168</v>
      </c>
      <c r="L5" s="1704" t="s">
        <v>979</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18" customHeight="1" x14ac:dyDescent="0.2">
      <c r="A8" s="444"/>
      <c r="B8" s="427" t="s">
        <v>1220</v>
      </c>
      <c r="C8" s="428">
        <f t="shared" ref="C8:I8" si="0">C18+C28</f>
        <v>167240</v>
      </c>
      <c r="D8" s="428">
        <f t="shared" si="0"/>
        <v>1337</v>
      </c>
      <c r="E8" s="428">
        <f t="shared" si="0"/>
        <v>7417</v>
      </c>
      <c r="F8" s="428">
        <f t="shared" si="0"/>
        <v>1615898</v>
      </c>
      <c r="G8" s="428">
        <f t="shared" si="0"/>
        <v>25604</v>
      </c>
      <c r="H8" s="428">
        <f t="shared" si="0"/>
        <v>65947</v>
      </c>
      <c r="I8" s="428">
        <f t="shared" si="0"/>
        <v>164569</v>
      </c>
      <c r="J8" s="429">
        <f>J18+J28</f>
        <v>2048012</v>
      </c>
      <c r="K8" s="430" t="s">
        <v>883</v>
      </c>
      <c r="L8" s="445"/>
    </row>
    <row r="9" spans="1:15" s="12" customFormat="1" ht="17.649999999999999" customHeight="1" x14ac:dyDescent="0.2">
      <c r="A9" s="480">
        <v>1</v>
      </c>
      <c r="B9" s="473" t="s">
        <v>920</v>
      </c>
      <c r="C9" s="478">
        <f t="shared" ref="C9:I9" si="1">C19+C29</f>
        <v>0</v>
      </c>
      <c r="D9" s="478">
        <f t="shared" si="1"/>
        <v>77</v>
      </c>
      <c r="E9" s="478">
        <f t="shared" si="1"/>
        <v>209</v>
      </c>
      <c r="F9" s="478">
        <f t="shared" si="1"/>
        <v>45470</v>
      </c>
      <c r="G9" s="478">
        <f t="shared" si="1"/>
        <v>2372</v>
      </c>
      <c r="H9" s="478">
        <f t="shared" si="1"/>
        <v>2619</v>
      </c>
      <c r="I9" s="478">
        <f t="shared" si="1"/>
        <v>8152</v>
      </c>
      <c r="J9" s="349">
        <f t="shared" ref="J9:J15" si="2">J19+J29</f>
        <v>58899</v>
      </c>
      <c r="K9" s="520" t="s">
        <v>234</v>
      </c>
      <c r="L9" s="481">
        <v>1</v>
      </c>
    </row>
    <row r="10" spans="1:15" s="12" customFormat="1" ht="17.649999999999999" customHeight="1" x14ac:dyDescent="0.2">
      <c r="A10" s="482">
        <v>2</v>
      </c>
      <c r="B10" s="471" t="s">
        <v>921</v>
      </c>
      <c r="C10" s="483">
        <f t="shared" ref="C10:I10" si="3">C20+C30</f>
        <v>490</v>
      </c>
      <c r="D10" s="483">
        <f t="shared" si="3"/>
        <v>711</v>
      </c>
      <c r="E10" s="483">
        <f t="shared" si="3"/>
        <v>1118</v>
      </c>
      <c r="F10" s="483">
        <f t="shared" si="3"/>
        <v>159958</v>
      </c>
      <c r="G10" s="483">
        <f t="shared" si="3"/>
        <v>9217</v>
      </c>
      <c r="H10" s="483">
        <f t="shared" si="3"/>
        <v>30079</v>
      </c>
      <c r="I10" s="483">
        <f t="shared" si="3"/>
        <v>64160</v>
      </c>
      <c r="J10" s="108">
        <f t="shared" si="2"/>
        <v>265733</v>
      </c>
      <c r="K10" s="521" t="s">
        <v>235</v>
      </c>
      <c r="L10" s="484">
        <v>2</v>
      </c>
    </row>
    <row r="11" spans="1:15" s="12" customFormat="1" ht="17.649999999999999" customHeight="1" x14ac:dyDescent="0.2">
      <c r="A11" s="480">
        <v>3</v>
      </c>
      <c r="B11" s="473" t="s">
        <v>922</v>
      </c>
      <c r="C11" s="478">
        <f t="shared" ref="C11:I11" si="4">C21+C31</f>
        <v>289</v>
      </c>
      <c r="D11" s="478">
        <f t="shared" si="4"/>
        <v>175</v>
      </c>
      <c r="E11" s="478">
        <f t="shared" si="4"/>
        <v>482</v>
      </c>
      <c r="F11" s="478">
        <f t="shared" si="4"/>
        <v>146153</v>
      </c>
      <c r="G11" s="478">
        <f t="shared" si="4"/>
        <v>4704</v>
      </c>
      <c r="H11" s="478">
        <f t="shared" si="4"/>
        <v>12094</v>
      </c>
      <c r="I11" s="478">
        <f t="shared" si="4"/>
        <v>23084</v>
      </c>
      <c r="J11" s="349">
        <f t="shared" si="2"/>
        <v>186981</v>
      </c>
      <c r="K11" s="520" t="s">
        <v>236</v>
      </c>
      <c r="L11" s="481">
        <v>3</v>
      </c>
    </row>
    <row r="12" spans="1:15" s="12" customFormat="1" ht="17.649999999999999" customHeight="1" x14ac:dyDescent="0.2">
      <c r="A12" s="482">
        <v>4</v>
      </c>
      <c r="B12" s="471" t="s">
        <v>923</v>
      </c>
      <c r="C12" s="483">
        <f t="shared" ref="C12:I12" si="5">C22+C32</f>
        <v>608</v>
      </c>
      <c r="D12" s="483">
        <f t="shared" si="5"/>
        <v>202</v>
      </c>
      <c r="E12" s="483">
        <f t="shared" si="5"/>
        <v>5334</v>
      </c>
      <c r="F12" s="483">
        <f t="shared" si="5"/>
        <v>82038</v>
      </c>
      <c r="G12" s="483">
        <f t="shared" si="5"/>
        <v>4547</v>
      </c>
      <c r="H12" s="483">
        <f t="shared" si="5"/>
        <v>7083</v>
      </c>
      <c r="I12" s="483">
        <f t="shared" si="5"/>
        <v>32657</v>
      </c>
      <c r="J12" s="108">
        <f t="shared" si="2"/>
        <v>132469</v>
      </c>
      <c r="K12" s="521" t="s">
        <v>237</v>
      </c>
      <c r="L12" s="484">
        <v>4</v>
      </c>
    </row>
    <row r="13" spans="1:15" s="12" customFormat="1" ht="25.9" customHeight="1" x14ac:dyDescent="0.2">
      <c r="A13" s="480">
        <v>5</v>
      </c>
      <c r="B13" s="473" t="s">
        <v>924</v>
      </c>
      <c r="C13" s="478">
        <f t="shared" ref="C13:I13" si="6">C23+C33</f>
        <v>9954</v>
      </c>
      <c r="D13" s="478">
        <f t="shared" si="6"/>
        <v>70</v>
      </c>
      <c r="E13" s="478">
        <f t="shared" si="6"/>
        <v>50</v>
      </c>
      <c r="F13" s="478">
        <f t="shared" si="6"/>
        <v>132625</v>
      </c>
      <c r="G13" s="478">
        <f t="shared" si="6"/>
        <v>563</v>
      </c>
      <c r="H13" s="478">
        <f t="shared" si="6"/>
        <v>3315</v>
      </c>
      <c r="I13" s="478">
        <f t="shared" si="6"/>
        <v>20772</v>
      </c>
      <c r="J13" s="349">
        <f t="shared" si="2"/>
        <v>167349</v>
      </c>
      <c r="K13" s="520" t="s">
        <v>238</v>
      </c>
      <c r="L13" s="481">
        <v>5</v>
      </c>
    </row>
    <row r="14" spans="1:15" s="12" customFormat="1" ht="17.649999999999999" customHeight="1" x14ac:dyDescent="0.2">
      <c r="A14" s="482">
        <v>6</v>
      </c>
      <c r="B14" s="471" t="s">
        <v>966</v>
      </c>
      <c r="C14" s="483">
        <f t="shared" ref="C14:I14" si="7">C24+C34</f>
        <v>223</v>
      </c>
      <c r="D14" s="483">
        <f t="shared" si="7"/>
        <v>0</v>
      </c>
      <c r="E14" s="483">
        <f t="shared" si="7"/>
        <v>7</v>
      </c>
      <c r="F14" s="483">
        <f t="shared" si="7"/>
        <v>24299</v>
      </c>
      <c r="G14" s="483">
        <f t="shared" si="7"/>
        <v>0</v>
      </c>
      <c r="H14" s="483">
        <f t="shared" si="7"/>
        <v>36</v>
      </c>
      <c r="I14" s="483">
        <f t="shared" si="7"/>
        <v>539</v>
      </c>
      <c r="J14" s="108">
        <f>J24+J34</f>
        <v>25104</v>
      </c>
      <c r="K14" s="521" t="s">
        <v>1200</v>
      </c>
      <c r="L14" s="484">
        <v>6</v>
      </c>
    </row>
    <row r="15" spans="1:15" s="12" customFormat="1" ht="17.649999999999999" customHeight="1" x14ac:dyDescent="0.2">
      <c r="A15" s="480">
        <v>7</v>
      </c>
      <c r="B15" s="473" t="s">
        <v>926</v>
      </c>
      <c r="C15" s="478">
        <f t="shared" ref="C15:I17" si="8">C25+C35</f>
        <v>533</v>
      </c>
      <c r="D15" s="478">
        <f t="shared" si="8"/>
        <v>4</v>
      </c>
      <c r="E15" s="478">
        <f t="shared" si="8"/>
        <v>51</v>
      </c>
      <c r="F15" s="478">
        <f t="shared" si="8"/>
        <v>590673</v>
      </c>
      <c r="G15" s="478">
        <f t="shared" si="8"/>
        <v>1283</v>
      </c>
      <c r="H15" s="478">
        <f t="shared" si="8"/>
        <v>1374</v>
      </c>
      <c r="I15" s="478">
        <f t="shared" si="8"/>
        <v>2529</v>
      </c>
      <c r="J15" s="349">
        <f t="shared" si="2"/>
        <v>596447</v>
      </c>
      <c r="K15" s="520" t="s">
        <v>1476</v>
      </c>
      <c r="L15" s="481">
        <v>7</v>
      </c>
    </row>
    <row r="16" spans="1:15" s="12" customFormat="1" ht="17.649999999999999" customHeight="1" x14ac:dyDescent="0.2">
      <c r="A16" s="482">
        <v>8</v>
      </c>
      <c r="B16" s="471" t="s">
        <v>927</v>
      </c>
      <c r="C16" s="483">
        <f t="shared" si="8"/>
        <v>31708</v>
      </c>
      <c r="D16" s="483">
        <f t="shared" si="8"/>
        <v>43</v>
      </c>
      <c r="E16" s="483">
        <f t="shared" si="8"/>
        <v>71</v>
      </c>
      <c r="F16" s="483">
        <f t="shared" si="8"/>
        <v>176973</v>
      </c>
      <c r="G16" s="483">
        <f t="shared" si="8"/>
        <v>1624</v>
      </c>
      <c r="H16" s="483">
        <f t="shared" si="8"/>
        <v>8001</v>
      </c>
      <c r="I16" s="483">
        <f t="shared" si="8"/>
        <v>3850</v>
      </c>
      <c r="J16" s="108">
        <f>J26+J36</f>
        <v>222270</v>
      </c>
      <c r="K16" s="521" t="s">
        <v>1187</v>
      </c>
      <c r="L16" s="484">
        <v>8</v>
      </c>
    </row>
    <row r="17" spans="1:12" s="12" customFormat="1" ht="17.649999999999999" customHeight="1" x14ac:dyDescent="0.2">
      <c r="A17" s="480">
        <v>9</v>
      </c>
      <c r="B17" s="473" t="s">
        <v>928</v>
      </c>
      <c r="C17" s="478">
        <f t="shared" si="8"/>
        <v>123435</v>
      </c>
      <c r="D17" s="478">
        <f t="shared" si="8"/>
        <v>55</v>
      </c>
      <c r="E17" s="478">
        <f t="shared" si="8"/>
        <v>95</v>
      </c>
      <c r="F17" s="478">
        <f t="shared" si="8"/>
        <v>257709</v>
      </c>
      <c r="G17" s="478">
        <f t="shared" si="8"/>
        <v>1294</v>
      </c>
      <c r="H17" s="478">
        <f t="shared" si="8"/>
        <v>1346</v>
      </c>
      <c r="I17" s="478">
        <f>I27+I37</f>
        <v>8826</v>
      </c>
      <c r="J17" s="349">
        <f>J27+J37</f>
        <v>392760</v>
      </c>
      <c r="K17" s="520" t="s">
        <v>239</v>
      </c>
      <c r="L17" s="481">
        <v>9</v>
      </c>
    </row>
    <row r="18" spans="1:12" s="91" customFormat="1" ht="18" customHeight="1" x14ac:dyDescent="0.2">
      <c r="A18" s="522"/>
      <c r="B18" s="202" t="s">
        <v>706</v>
      </c>
      <c r="C18" s="107">
        <f t="shared" ref="C18:H18" si="9">SUM(C19:C27)</f>
        <v>65124</v>
      </c>
      <c r="D18" s="107">
        <f>SUM(D19:D27)</f>
        <v>1010</v>
      </c>
      <c r="E18" s="107">
        <f t="shared" si="9"/>
        <v>4497</v>
      </c>
      <c r="F18" s="107">
        <f t="shared" si="9"/>
        <v>1465237</v>
      </c>
      <c r="G18" s="107">
        <f t="shared" si="9"/>
        <v>20253</v>
      </c>
      <c r="H18" s="107">
        <f t="shared" si="9"/>
        <v>41447</v>
      </c>
      <c r="I18" s="107">
        <f>SUM(I19:I27)</f>
        <v>115332</v>
      </c>
      <c r="J18" s="107">
        <f t="shared" ref="J18:J37" si="10">SUM(C18:I18)</f>
        <v>1712900</v>
      </c>
      <c r="K18" s="446" t="s">
        <v>13</v>
      </c>
      <c r="L18" s="523"/>
    </row>
    <row r="19" spans="1:12" s="12" customFormat="1" ht="17.649999999999999" customHeight="1" x14ac:dyDescent="0.2">
      <c r="A19" s="424">
        <v>1</v>
      </c>
      <c r="B19" s="347" t="s">
        <v>920</v>
      </c>
      <c r="C19" s="348" t="s">
        <v>16</v>
      </c>
      <c r="D19" s="348">
        <v>55</v>
      </c>
      <c r="E19" s="348">
        <v>156</v>
      </c>
      <c r="F19" s="348">
        <v>39718</v>
      </c>
      <c r="G19" s="348">
        <v>1752</v>
      </c>
      <c r="H19" s="348">
        <v>1906</v>
      </c>
      <c r="I19" s="348">
        <v>6594</v>
      </c>
      <c r="J19" s="349">
        <f t="shared" si="10"/>
        <v>50181</v>
      </c>
      <c r="K19" s="524" t="s">
        <v>234</v>
      </c>
      <c r="L19" s="425">
        <v>1</v>
      </c>
    </row>
    <row r="20" spans="1:12" s="12" customFormat="1" ht="17.649999999999999" customHeight="1" x14ac:dyDescent="0.2">
      <c r="A20" s="360">
        <v>2</v>
      </c>
      <c r="B20" s="433" t="s">
        <v>921</v>
      </c>
      <c r="C20" s="30">
        <v>201</v>
      </c>
      <c r="D20" s="30">
        <v>541</v>
      </c>
      <c r="E20" s="30">
        <v>709</v>
      </c>
      <c r="F20" s="30">
        <v>115813</v>
      </c>
      <c r="G20" s="30">
        <v>7447</v>
      </c>
      <c r="H20" s="30">
        <v>15674</v>
      </c>
      <c r="I20" s="30">
        <v>34313</v>
      </c>
      <c r="J20" s="108">
        <f t="shared" si="10"/>
        <v>174698</v>
      </c>
      <c r="K20" s="525" t="s">
        <v>235</v>
      </c>
      <c r="L20" s="361">
        <v>2</v>
      </c>
    </row>
    <row r="21" spans="1:12" s="12" customFormat="1" ht="17.649999999999999" customHeight="1" x14ac:dyDescent="0.2">
      <c r="A21" s="424">
        <v>3</v>
      </c>
      <c r="B21" s="347" t="s">
        <v>922</v>
      </c>
      <c r="C21" s="348">
        <v>186</v>
      </c>
      <c r="D21" s="348">
        <v>123</v>
      </c>
      <c r="E21" s="348">
        <v>318</v>
      </c>
      <c r="F21" s="348">
        <v>127265</v>
      </c>
      <c r="G21" s="348">
        <v>3640</v>
      </c>
      <c r="H21" s="348">
        <v>6754</v>
      </c>
      <c r="I21" s="348">
        <v>18328</v>
      </c>
      <c r="J21" s="349">
        <f t="shared" si="10"/>
        <v>156614</v>
      </c>
      <c r="K21" s="524" t="s">
        <v>236</v>
      </c>
      <c r="L21" s="425">
        <v>3</v>
      </c>
    </row>
    <row r="22" spans="1:12" s="12" customFormat="1" ht="17.649999999999999" customHeight="1" x14ac:dyDescent="0.2">
      <c r="A22" s="360">
        <v>4</v>
      </c>
      <c r="B22" s="433" t="s">
        <v>923</v>
      </c>
      <c r="C22" s="30">
        <v>474</v>
      </c>
      <c r="D22" s="30">
        <v>128</v>
      </c>
      <c r="E22" s="30">
        <v>3066</v>
      </c>
      <c r="F22" s="30">
        <v>63269</v>
      </c>
      <c r="G22" s="30">
        <v>2856</v>
      </c>
      <c r="H22" s="30">
        <v>3816</v>
      </c>
      <c r="I22" s="30">
        <v>21114</v>
      </c>
      <c r="J22" s="108">
        <f t="shared" si="10"/>
        <v>94723</v>
      </c>
      <c r="K22" s="525" t="s">
        <v>237</v>
      </c>
      <c r="L22" s="361">
        <v>4</v>
      </c>
    </row>
    <row r="23" spans="1:12" s="12" customFormat="1" ht="25.9" customHeight="1" x14ac:dyDescent="0.2">
      <c r="A23" s="424">
        <v>5</v>
      </c>
      <c r="B23" s="347" t="s">
        <v>924</v>
      </c>
      <c r="C23" s="348">
        <v>4573</v>
      </c>
      <c r="D23" s="348">
        <v>63</v>
      </c>
      <c r="E23" s="348">
        <v>35</v>
      </c>
      <c r="F23" s="348">
        <v>95768</v>
      </c>
      <c r="G23" s="348">
        <v>527</v>
      </c>
      <c r="H23" s="348">
        <v>2840</v>
      </c>
      <c r="I23" s="348">
        <v>19764</v>
      </c>
      <c r="J23" s="349">
        <f t="shared" si="10"/>
        <v>123570</v>
      </c>
      <c r="K23" s="524" t="s">
        <v>238</v>
      </c>
      <c r="L23" s="425">
        <v>5</v>
      </c>
    </row>
    <row r="24" spans="1:12" s="12" customFormat="1" ht="17.649999999999999" customHeight="1" x14ac:dyDescent="0.2">
      <c r="A24" s="360">
        <v>6</v>
      </c>
      <c r="B24" s="433" t="s">
        <v>966</v>
      </c>
      <c r="C24" s="30">
        <v>221</v>
      </c>
      <c r="D24" s="30" t="s">
        <v>16</v>
      </c>
      <c r="E24" s="30">
        <v>7</v>
      </c>
      <c r="F24" s="30">
        <v>24185</v>
      </c>
      <c r="G24" s="30" t="s">
        <v>16</v>
      </c>
      <c r="H24" s="30">
        <v>36</v>
      </c>
      <c r="I24" s="30">
        <v>536</v>
      </c>
      <c r="J24" s="108">
        <f t="shared" si="10"/>
        <v>24985</v>
      </c>
      <c r="K24" s="525" t="s">
        <v>1200</v>
      </c>
      <c r="L24" s="361">
        <v>6</v>
      </c>
    </row>
    <row r="25" spans="1:12" s="12" customFormat="1" ht="17.649999999999999" customHeight="1" x14ac:dyDescent="0.2">
      <c r="A25" s="424">
        <v>7</v>
      </c>
      <c r="B25" s="347" t="s">
        <v>926</v>
      </c>
      <c r="C25" s="348">
        <v>504</v>
      </c>
      <c r="D25" s="348">
        <v>4</v>
      </c>
      <c r="E25" s="348">
        <v>51</v>
      </c>
      <c r="F25" s="348">
        <v>586911</v>
      </c>
      <c r="G25" s="348">
        <v>1258</v>
      </c>
      <c r="H25" s="348">
        <v>1293</v>
      </c>
      <c r="I25" s="348">
        <v>2456</v>
      </c>
      <c r="J25" s="349">
        <f t="shared" si="10"/>
        <v>592477</v>
      </c>
      <c r="K25" s="524" t="s">
        <v>1476</v>
      </c>
      <c r="L25" s="425">
        <v>7</v>
      </c>
    </row>
    <row r="26" spans="1:12" s="12" customFormat="1" ht="17.649999999999999" customHeight="1" x14ac:dyDescent="0.2">
      <c r="A26" s="360">
        <v>8</v>
      </c>
      <c r="B26" s="433" t="s">
        <v>927</v>
      </c>
      <c r="C26" s="30">
        <v>31106</v>
      </c>
      <c r="D26" s="30">
        <v>43</v>
      </c>
      <c r="E26" s="30">
        <v>71</v>
      </c>
      <c r="F26" s="30">
        <v>176699</v>
      </c>
      <c r="G26" s="30">
        <v>1612</v>
      </c>
      <c r="H26" s="30">
        <v>7979</v>
      </c>
      <c r="I26" s="30">
        <v>3841</v>
      </c>
      <c r="J26" s="108">
        <f t="shared" si="10"/>
        <v>221351</v>
      </c>
      <c r="K26" s="525" t="s">
        <v>1187</v>
      </c>
      <c r="L26" s="361">
        <v>8</v>
      </c>
    </row>
    <row r="27" spans="1:12" s="12" customFormat="1" ht="17.649999999999999" customHeight="1" x14ac:dyDescent="0.2">
      <c r="A27" s="424">
        <v>9</v>
      </c>
      <c r="B27" s="347" t="s">
        <v>928</v>
      </c>
      <c r="C27" s="348">
        <v>27859</v>
      </c>
      <c r="D27" s="348">
        <v>53</v>
      </c>
      <c r="E27" s="348">
        <v>84</v>
      </c>
      <c r="F27" s="348">
        <v>235609</v>
      </c>
      <c r="G27" s="348">
        <v>1161</v>
      </c>
      <c r="H27" s="348">
        <v>1149</v>
      </c>
      <c r="I27" s="348">
        <v>8386</v>
      </c>
      <c r="J27" s="349">
        <f t="shared" si="10"/>
        <v>274301</v>
      </c>
      <c r="K27" s="524" t="s">
        <v>239</v>
      </c>
      <c r="L27" s="425">
        <v>9</v>
      </c>
    </row>
    <row r="28" spans="1:12" s="82" customFormat="1" ht="18" customHeight="1" x14ac:dyDescent="0.2">
      <c r="A28" s="522"/>
      <c r="B28" s="202" t="s">
        <v>1468</v>
      </c>
      <c r="C28" s="107">
        <f t="shared" ref="C28:I28" si="11">SUM(C29:C37)</f>
        <v>102116</v>
      </c>
      <c r="D28" s="107">
        <f t="shared" si="11"/>
        <v>327</v>
      </c>
      <c r="E28" s="107">
        <f t="shared" si="11"/>
        <v>2920</v>
      </c>
      <c r="F28" s="107">
        <f t="shared" si="11"/>
        <v>150661</v>
      </c>
      <c r="G28" s="107">
        <f t="shared" si="11"/>
        <v>5351</v>
      </c>
      <c r="H28" s="107">
        <f t="shared" si="11"/>
        <v>24500</v>
      </c>
      <c r="I28" s="107">
        <f t="shared" si="11"/>
        <v>49237</v>
      </c>
      <c r="J28" s="107">
        <f t="shared" si="10"/>
        <v>335112</v>
      </c>
      <c r="K28" s="446" t="s">
        <v>14</v>
      </c>
      <c r="L28" s="523"/>
    </row>
    <row r="29" spans="1:12" s="12" customFormat="1" ht="17.649999999999999" customHeight="1" x14ac:dyDescent="0.2">
      <c r="A29" s="424">
        <v>1</v>
      </c>
      <c r="B29" s="347" t="s">
        <v>920</v>
      </c>
      <c r="C29" s="348" t="s">
        <v>16</v>
      </c>
      <c r="D29" s="348">
        <v>22</v>
      </c>
      <c r="E29" s="348">
        <v>53</v>
      </c>
      <c r="F29" s="348">
        <v>5752</v>
      </c>
      <c r="G29" s="348">
        <v>620</v>
      </c>
      <c r="H29" s="348">
        <v>713</v>
      </c>
      <c r="I29" s="348">
        <v>1558</v>
      </c>
      <c r="J29" s="349">
        <f t="shared" si="10"/>
        <v>8718</v>
      </c>
      <c r="K29" s="524" t="s">
        <v>234</v>
      </c>
      <c r="L29" s="425">
        <v>1</v>
      </c>
    </row>
    <row r="30" spans="1:12" s="12" customFormat="1" ht="17.649999999999999" customHeight="1" x14ac:dyDescent="0.2">
      <c r="A30" s="360">
        <v>2</v>
      </c>
      <c r="B30" s="433" t="s">
        <v>921</v>
      </c>
      <c r="C30" s="30">
        <v>289</v>
      </c>
      <c r="D30" s="30">
        <v>170</v>
      </c>
      <c r="E30" s="30">
        <v>409</v>
      </c>
      <c r="F30" s="30">
        <v>44145</v>
      </c>
      <c r="G30" s="30">
        <v>1770</v>
      </c>
      <c r="H30" s="30">
        <v>14405</v>
      </c>
      <c r="I30" s="30">
        <v>29847</v>
      </c>
      <c r="J30" s="108">
        <f t="shared" si="10"/>
        <v>91035</v>
      </c>
      <c r="K30" s="525" t="s">
        <v>235</v>
      </c>
      <c r="L30" s="361">
        <v>2</v>
      </c>
    </row>
    <row r="31" spans="1:12" s="12" customFormat="1" ht="17.649999999999999" customHeight="1" x14ac:dyDescent="0.2">
      <c r="A31" s="424">
        <v>3</v>
      </c>
      <c r="B31" s="347" t="s">
        <v>922</v>
      </c>
      <c r="C31" s="348">
        <v>103</v>
      </c>
      <c r="D31" s="348">
        <v>52</v>
      </c>
      <c r="E31" s="348">
        <v>164</v>
      </c>
      <c r="F31" s="348">
        <v>18888</v>
      </c>
      <c r="G31" s="348">
        <v>1064</v>
      </c>
      <c r="H31" s="348">
        <v>5340</v>
      </c>
      <c r="I31" s="348">
        <v>4756</v>
      </c>
      <c r="J31" s="349">
        <f t="shared" si="10"/>
        <v>30367</v>
      </c>
      <c r="K31" s="524" t="s">
        <v>236</v>
      </c>
      <c r="L31" s="425">
        <v>3</v>
      </c>
    </row>
    <row r="32" spans="1:12" s="12" customFormat="1" ht="17.649999999999999" customHeight="1" x14ac:dyDescent="0.2">
      <c r="A32" s="360">
        <v>4</v>
      </c>
      <c r="B32" s="433" t="s">
        <v>923</v>
      </c>
      <c r="C32" s="30">
        <v>134</v>
      </c>
      <c r="D32" s="30">
        <v>74</v>
      </c>
      <c r="E32" s="30">
        <v>2268</v>
      </c>
      <c r="F32" s="30">
        <v>18769</v>
      </c>
      <c r="G32" s="30">
        <v>1691</v>
      </c>
      <c r="H32" s="30">
        <v>3267</v>
      </c>
      <c r="I32" s="30">
        <v>11543</v>
      </c>
      <c r="J32" s="108">
        <f t="shared" si="10"/>
        <v>37746</v>
      </c>
      <c r="K32" s="525" t="s">
        <v>237</v>
      </c>
      <c r="L32" s="361">
        <v>4</v>
      </c>
    </row>
    <row r="33" spans="1:12" s="12" customFormat="1" ht="25.9" customHeight="1" x14ac:dyDescent="0.2">
      <c r="A33" s="424">
        <v>5</v>
      </c>
      <c r="B33" s="347" t="s">
        <v>924</v>
      </c>
      <c r="C33" s="348">
        <v>5381</v>
      </c>
      <c r="D33" s="348">
        <v>7</v>
      </c>
      <c r="E33" s="348">
        <v>15</v>
      </c>
      <c r="F33" s="348">
        <v>36857</v>
      </c>
      <c r="G33" s="348">
        <v>36</v>
      </c>
      <c r="H33" s="348">
        <v>475</v>
      </c>
      <c r="I33" s="348">
        <v>1008</v>
      </c>
      <c r="J33" s="349">
        <f t="shared" si="10"/>
        <v>43779</v>
      </c>
      <c r="K33" s="524" t="s">
        <v>238</v>
      </c>
      <c r="L33" s="425">
        <v>5</v>
      </c>
    </row>
    <row r="34" spans="1:12" s="12" customFormat="1" ht="17.649999999999999" customHeight="1" x14ac:dyDescent="0.2">
      <c r="A34" s="360">
        <v>6</v>
      </c>
      <c r="B34" s="433" t="s">
        <v>966</v>
      </c>
      <c r="C34" s="30">
        <v>2</v>
      </c>
      <c r="D34" s="30" t="s">
        <v>16</v>
      </c>
      <c r="E34" s="30" t="s">
        <v>16</v>
      </c>
      <c r="F34" s="30">
        <v>114</v>
      </c>
      <c r="G34" s="30" t="s">
        <v>16</v>
      </c>
      <c r="H34" s="30" t="s">
        <v>16</v>
      </c>
      <c r="I34" s="30">
        <v>3</v>
      </c>
      <c r="J34" s="108">
        <f t="shared" si="10"/>
        <v>119</v>
      </c>
      <c r="K34" s="525" t="s">
        <v>1200</v>
      </c>
      <c r="L34" s="361">
        <v>6</v>
      </c>
    </row>
    <row r="35" spans="1:12" s="12" customFormat="1" ht="17.649999999999999" customHeight="1" x14ac:dyDescent="0.2">
      <c r="A35" s="424">
        <v>7</v>
      </c>
      <c r="B35" s="347" t="s">
        <v>926</v>
      </c>
      <c r="C35" s="348">
        <v>29</v>
      </c>
      <c r="D35" s="348" t="s">
        <v>16</v>
      </c>
      <c r="E35" s="348" t="s">
        <v>16</v>
      </c>
      <c r="F35" s="348">
        <v>3762</v>
      </c>
      <c r="G35" s="348">
        <v>25</v>
      </c>
      <c r="H35" s="348">
        <v>81</v>
      </c>
      <c r="I35" s="348">
        <v>73</v>
      </c>
      <c r="J35" s="349">
        <f t="shared" si="10"/>
        <v>3970</v>
      </c>
      <c r="K35" s="524" t="s">
        <v>1476</v>
      </c>
      <c r="L35" s="425">
        <v>7</v>
      </c>
    </row>
    <row r="36" spans="1:12" s="12" customFormat="1" ht="17.649999999999999" customHeight="1" x14ac:dyDescent="0.2">
      <c r="A36" s="360">
        <v>8</v>
      </c>
      <c r="B36" s="433" t="s">
        <v>927</v>
      </c>
      <c r="C36" s="30">
        <v>602</v>
      </c>
      <c r="D36" s="30" t="s">
        <v>16</v>
      </c>
      <c r="E36" s="30" t="s">
        <v>16</v>
      </c>
      <c r="F36" s="30">
        <v>274</v>
      </c>
      <c r="G36" s="30">
        <v>12</v>
      </c>
      <c r="H36" s="30">
        <v>22</v>
      </c>
      <c r="I36" s="30">
        <v>9</v>
      </c>
      <c r="J36" s="108">
        <f t="shared" si="10"/>
        <v>919</v>
      </c>
      <c r="K36" s="525" t="s">
        <v>1187</v>
      </c>
      <c r="L36" s="361">
        <v>8</v>
      </c>
    </row>
    <row r="37" spans="1:12" s="12" customFormat="1" ht="17.649999999999999" customHeight="1" x14ac:dyDescent="0.2">
      <c r="A37" s="448">
        <v>9</v>
      </c>
      <c r="B37" s="355" t="s">
        <v>928</v>
      </c>
      <c r="C37" s="356">
        <v>95576</v>
      </c>
      <c r="D37" s="356">
        <v>2</v>
      </c>
      <c r="E37" s="356">
        <v>11</v>
      </c>
      <c r="F37" s="356">
        <v>22100</v>
      </c>
      <c r="G37" s="356">
        <v>133</v>
      </c>
      <c r="H37" s="356">
        <v>197</v>
      </c>
      <c r="I37" s="356">
        <v>440</v>
      </c>
      <c r="J37" s="357">
        <f t="shared" si="10"/>
        <v>118459</v>
      </c>
      <c r="K37" s="526" t="s">
        <v>239</v>
      </c>
      <c r="L37" s="449">
        <v>9</v>
      </c>
    </row>
  </sheetData>
  <mergeCells count="9">
    <mergeCell ref="A1:L1"/>
    <mergeCell ref="A2:L2"/>
    <mergeCell ref="A3:L3"/>
    <mergeCell ref="C5:J5"/>
    <mergeCell ref="F4:J4"/>
    <mergeCell ref="B5:B7"/>
    <mergeCell ref="A5:A7"/>
    <mergeCell ref="K5:K7"/>
    <mergeCell ref="L5:L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E65-632E-4398-814F-2B4A6689260B}">
  <sheetPr>
    <tabColor theme="5" tint="-0.499984740745262"/>
    <pageSetUpPr fitToPage="1"/>
  </sheetPr>
  <dimension ref="A1:X36"/>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8" width="12.375" style="17" customWidth="1"/>
    <col min="9" max="9" width="12.75" style="17" customWidth="1"/>
    <col min="10" max="10" width="36.75" style="17" customWidth="1"/>
    <col min="11" max="11" width="5.625" style="16" customWidth="1"/>
    <col min="12" max="13" width="9.125" style="17"/>
    <col min="14" max="14" width="32.625" style="17" customWidth="1"/>
    <col min="15" max="16384" width="9.125" style="17"/>
  </cols>
  <sheetData>
    <row r="1" spans="1:24" s="7" customFormat="1" ht="21" customHeight="1" x14ac:dyDescent="0.25">
      <c r="A1" s="1645" t="s">
        <v>1066</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row>
    <row r="3" spans="1:24" s="7" customFormat="1" ht="21" customHeight="1" x14ac:dyDescent="0.2">
      <c r="A3" s="1647" t="s">
        <v>1632</v>
      </c>
      <c r="B3" s="1647"/>
      <c r="C3" s="1647"/>
      <c r="D3" s="1647"/>
      <c r="E3" s="1647"/>
      <c r="F3" s="1647"/>
      <c r="G3" s="1647"/>
      <c r="H3" s="1647"/>
      <c r="I3" s="1647"/>
      <c r="J3" s="1647"/>
      <c r="K3" s="1647"/>
      <c r="N3" s="7" t="s">
        <v>97</v>
      </c>
    </row>
    <row r="4" spans="1:24" s="12" customFormat="1" x14ac:dyDescent="0.2">
      <c r="A4" s="34" t="s">
        <v>85</v>
      </c>
      <c r="B4" s="34"/>
      <c r="C4" s="24"/>
      <c r="D4" s="24"/>
      <c r="E4" s="1648"/>
      <c r="F4" s="1648"/>
      <c r="G4" s="1648"/>
      <c r="H4" s="1648"/>
      <c r="I4" s="1648"/>
      <c r="J4" s="23"/>
      <c r="K4" s="23" t="s">
        <v>86</v>
      </c>
    </row>
    <row r="5" spans="1:24" s="81" customFormat="1" ht="21" customHeight="1" x14ac:dyDescent="0.2">
      <c r="A5" s="1738" t="s">
        <v>979</v>
      </c>
      <c r="B5" s="1737" t="s">
        <v>1169</v>
      </c>
      <c r="C5" s="1734" t="s">
        <v>1141</v>
      </c>
      <c r="D5" s="1735"/>
      <c r="E5" s="1735"/>
      <c r="F5" s="1735"/>
      <c r="G5" s="1735"/>
      <c r="H5" s="1735"/>
      <c r="I5" s="1736"/>
      <c r="J5" s="1739" t="s">
        <v>1168</v>
      </c>
      <c r="K5" s="1704" t="s">
        <v>979</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
      <c r="A7" s="1693"/>
      <c r="B7" s="1679"/>
      <c r="C7" s="1035" t="s">
        <v>1478</v>
      </c>
      <c r="D7" s="1035" t="s">
        <v>1488</v>
      </c>
      <c r="E7" s="1035" t="s">
        <v>694</v>
      </c>
      <c r="F7" s="1035" t="s">
        <v>692</v>
      </c>
      <c r="G7" s="1035" t="s">
        <v>1487</v>
      </c>
      <c r="H7" s="1035" t="s">
        <v>1485</v>
      </c>
      <c r="I7" s="1421" t="s">
        <v>1259</v>
      </c>
      <c r="J7" s="1681"/>
      <c r="K7" s="1683"/>
      <c r="N7" s="1404"/>
      <c r="O7" s="1404"/>
      <c r="P7" s="1414"/>
      <c r="Q7" s="1415"/>
      <c r="R7" s="1414"/>
      <c r="S7" s="1415"/>
      <c r="T7" s="1414"/>
      <c r="U7" s="1415"/>
      <c r="V7" s="1414"/>
      <c r="W7" s="1415"/>
      <c r="X7" s="1414"/>
    </row>
    <row r="8" spans="1:24" s="12" customFormat="1" ht="18" customHeight="1" x14ac:dyDescent="0.2">
      <c r="A8" s="444"/>
      <c r="B8" s="427" t="s">
        <v>1220</v>
      </c>
      <c r="C8" s="428">
        <f t="shared" ref="C8:I15" si="0">C18+C28</f>
        <v>297</v>
      </c>
      <c r="D8" s="428">
        <f t="shared" si="0"/>
        <v>111</v>
      </c>
      <c r="E8" s="428">
        <f t="shared" si="0"/>
        <v>8511</v>
      </c>
      <c r="F8" s="428">
        <f t="shared" si="0"/>
        <v>8794</v>
      </c>
      <c r="G8" s="428">
        <f t="shared" si="0"/>
        <v>13737</v>
      </c>
      <c r="H8" s="428">
        <f t="shared" si="0"/>
        <v>82040</v>
      </c>
      <c r="I8" s="429">
        <f>I18+I28</f>
        <v>113490</v>
      </c>
      <c r="J8" s="430" t="s">
        <v>883</v>
      </c>
      <c r="K8" s="445"/>
      <c r="N8" s="1727" t="s">
        <v>1486</v>
      </c>
      <c r="O8" s="1360" t="s">
        <v>1435</v>
      </c>
      <c r="P8" s="1410">
        <f>H19</f>
        <v>5537</v>
      </c>
      <c r="Q8" s="1410">
        <f>H20</f>
        <v>12517</v>
      </c>
      <c r="R8" s="1410">
        <f>H21</f>
        <v>11687</v>
      </c>
      <c r="S8" s="1410">
        <f>H22</f>
        <v>16594</v>
      </c>
      <c r="T8" s="1410">
        <f>H23</f>
        <v>1298</v>
      </c>
      <c r="U8" s="1410">
        <f>H24</f>
        <v>5</v>
      </c>
      <c r="V8" s="1410">
        <f>H25</f>
        <v>244</v>
      </c>
      <c r="W8" s="1410">
        <f>H26</f>
        <v>960</v>
      </c>
      <c r="X8" s="1380">
        <f>H27</f>
        <v>656</v>
      </c>
    </row>
    <row r="9" spans="1:24" s="12" customFormat="1" ht="17.649999999999999" customHeight="1" x14ac:dyDescent="0.2">
      <c r="A9" s="480">
        <v>1</v>
      </c>
      <c r="B9" s="473" t="s">
        <v>920</v>
      </c>
      <c r="C9" s="478">
        <f t="shared" si="0"/>
        <v>37</v>
      </c>
      <c r="D9" s="478">
        <f t="shared" si="0"/>
        <v>35</v>
      </c>
      <c r="E9" s="478">
        <f t="shared" si="0"/>
        <v>3631</v>
      </c>
      <c r="F9" s="478">
        <f t="shared" si="0"/>
        <v>1230</v>
      </c>
      <c r="G9" s="478">
        <f t="shared" si="0"/>
        <v>1622</v>
      </c>
      <c r="H9" s="478">
        <f t="shared" si="0"/>
        <v>6689</v>
      </c>
      <c r="I9" s="349">
        <f t="shared" si="0"/>
        <v>13244</v>
      </c>
      <c r="J9" s="520" t="s">
        <v>234</v>
      </c>
      <c r="K9" s="481">
        <v>1</v>
      </c>
      <c r="N9" s="1728"/>
      <c r="O9" s="1360" t="s">
        <v>1434</v>
      </c>
      <c r="P9" s="1410">
        <f>H29</f>
        <v>1152</v>
      </c>
      <c r="Q9" s="1410">
        <f>H30</f>
        <v>17392</v>
      </c>
      <c r="R9" s="1410">
        <f>H31</f>
        <v>3460</v>
      </c>
      <c r="S9" s="1410">
        <f>H32</f>
        <v>10338</v>
      </c>
      <c r="T9" s="1410">
        <f>H33</f>
        <v>4</v>
      </c>
      <c r="U9" s="1410">
        <f>H34</f>
        <v>1</v>
      </c>
      <c r="V9" s="1410">
        <f>H35</f>
        <v>41</v>
      </c>
      <c r="W9" s="1410">
        <v>0</v>
      </c>
      <c r="X9" s="1380">
        <f>H36</f>
        <v>154</v>
      </c>
    </row>
    <row r="10" spans="1:24" s="12" customFormat="1" ht="17.649999999999999" customHeight="1" x14ac:dyDescent="0.2">
      <c r="A10" s="482">
        <v>2</v>
      </c>
      <c r="B10" s="471" t="s">
        <v>921</v>
      </c>
      <c r="C10" s="483">
        <f t="shared" si="0"/>
        <v>147</v>
      </c>
      <c r="D10" s="483">
        <f t="shared" si="0"/>
        <v>46</v>
      </c>
      <c r="E10" s="483">
        <f t="shared" si="0"/>
        <v>1969</v>
      </c>
      <c r="F10" s="483">
        <f t="shared" si="0"/>
        <v>2652</v>
      </c>
      <c r="G10" s="483">
        <f t="shared" si="0"/>
        <v>4363</v>
      </c>
      <c r="H10" s="483">
        <f t="shared" si="0"/>
        <v>29909</v>
      </c>
      <c r="I10" s="108">
        <f t="shared" si="0"/>
        <v>39086</v>
      </c>
      <c r="J10" s="521" t="s">
        <v>235</v>
      </c>
      <c r="K10" s="484">
        <v>2</v>
      </c>
      <c r="N10" s="1718" t="s">
        <v>1484</v>
      </c>
      <c r="O10" s="1360" t="s">
        <v>1435</v>
      </c>
      <c r="P10" s="1410">
        <f>G19</f>
        <v>1140</v>
      </c>
      <c r="Q10" s="1410">
        <f>G20</f>
        <v>2181</v>
      </c>
      <c r="R10" s="1410">
        <f>G21</f>
        <v>813</v>
      </c>
      <c r="S10" s="1410">
        <f>G22</f>
        <v>2125</v>
      </c>
      <c r="T10" s="1410">
        <f>G23</f>
        <v>27</v>
      </c>
      <c r="U10" s="1410" t="str">
        <f>G24</f>
        <v>0</v>
      </c>
      <c r="V10" s="1410">
        <f>G25</f>
        <v>224</v>
      </c>
      <c r="W10" s="1410">
        <f>G26</f>
        <v>499</v>
      </c>
      <c r="X10" s="1380">
        <f>G27</f>
        <v>216</v>
      </c>
    </row>
    <row r="11" spans="1:24" s="12" customFormat="1" ht="17.649999999999999" customHeight="1" x14ac:dyDescent="0.2">
      <c r="A11" s="480">
        <v>3</v>
      </c>
      <c r="B11" s="473" t="s">
        <v>922</v>
      </c>
      <c r="C11" s="478">
        <f t="shared" si="0"/>
        <v>51</v>
      </c>
      <c r="D11" s="478">
        <f t="shared" si="0"/>
        <v>4</v>
      </c>
      <c r="E11" s="478">
        <f t="shared" si="0"/>
        <v>1371</v>
      </c>
      <c r="F11" s="478">
        <f t="shared" si="0"/>
        <v>1570</v>
      </c>
      <c r="G11" s="478">
        <f t="shared" si="0"/>
        <v>2251</v>
      </c>
      <c r="H11" s="478">
        <f t="shared" si="0"/>
        <v>15147</v>
      </c>
      <c r="I11" s="349">
        <f t="shared" si="0"/>
        <v>20394</v>
      </c>
      <c r="J11" s="520" t="s">
        <v>236</v>
      </c>
      <c r="K11" s="481">
        <v>3</v>
      </c>
      <c r="N11" s="1719"/>
      <c r="O11" s="1360" t="s">
        <v>1434</v>
      </c>
      <c r="P11" s="1411">
        <f>G29</f>
        <v>482</v>
      </c>
      <c r="Q11" s="1411">
        <f>G30</f>
        <v>2182</v>
      </c>
      <c r="R11" s="1411">
        <f>G31</f>
        <v>1438</v>
      </c>
      <c r="S11" s="1411">
        <f>G32</f>
        <v>2262</v>
      </c>
      <c r="T11" s="1411">
        <f>G33</f>
        <v>39</v>
      </c>
      <c r="U11" s="1411" t="str">
        <f>G34</f>
        <v>0</v>
      </c>
      <c r="V11" s="1411">
        <f>G35</f>
        <v>28</v>
      </c>
      <c r="W11" s="1411">
        <v>0</v>
      </c>
      <c r="X11" s="1380">
        <f>G36</f>
        <v>81</v>
      </c>
    </row>
    <row r="12" spans="1:24" s="12" customFormat="1" ht="17.649999999999999" customHeight="1" x14ac:dyDescent="0.2">
      <c r="A12" s="482">
        <v>4</v>
      </c>
      <c r="B12" s="471" t="s">
        <v>923</v>
      </c>
      <c r="C12" s="483">
        <f t="shared" si="0"/>
        <v>61</v>
      </c>
      <c r="D12" s="483">
        <f t="shared" si="0"/>
        <v>25</v>
      </c>
      <c r="E12" s="483">
        <f t="shared" si="0"/>
        <v>1464</v>
      </c>
      <c r="F12" s="483">
        <f t="shared" si="0"/>
        <v>3091</v>
      </c>
      <c r="G12" s="483">
        <f t="shared" si="0"/>
        <v>4387</v>
      </c>
      <c r="H12" s="483">
        <f t="shared" si="0"/>
        <v>26932</v>
      </c>
      <c r="I12" s="108">
        <f t="shared" si="0"/>
        <v>35960</v>
      </c>
      <c r="J12" s="521" t="s">
        <v>237</v>
      </c>
      <c r="K12" s="484">
        <v>4</v>
      </c>
      <c r="N12" s="1727" t="s">
        <v>1457</v>
      </c>
      <c r="O12" s="1360" t="s">
        <v>1435</v>
      </c>
      <c r="P12" s="1411">
        <f>F19</f>
        <v>736</v>
      </c>
      <c r="Q12" s="1411">
        <f>F20</f>
        <v>1659</v>
      </c>
      <c r="R12" s="1411">
        <f>F21</f>
        <v>667</v>
      </c>
      <c r="S12" s="1411">
        <f>F22</f>
        <v>1791</v>
      </c>
      <c r="T12" s="1411">
        <f>F23</f>
        <v>20</v>
      </c>
      <c r="U12" s="1411" t="str">
        <f>F24</f>
        <v>0</v>
      </c>
      <c r="V12" s="1411">
        <f>F25</f>
        <v>106</v>
      </c>
      <c r="W12" s="1411">
        <f>F26</f>
        <v>68</v>
      </c>
      <c r="X12" s="1380">
        <f>F27</f>
        <v>45</v>
      </c>
    </row>
    <row r="13" spans="1:24" s="12" customFormat="1" ht="25.9" customHeight="1" x14ac:dyDescent="0.2">
      <c r="A13" s="480">
        <v>5</v>
      </c>
      <c r="B13" s="473" t="s">
        <v>924</v>
      </c>
      <c r="C13" s="478">
        <f t="shared" si="0"/>
        <v>0</v>
      </c>
      <c r="D13" s="478">
        <f t="shared" si="0"/>
        <v>0</v>
      </c>
      <c r="E13" s="478">
        <f t="shared" si="0"/>
        <v>0</v>
      </c>
      <c r="F13" s="478">
        <f t="shared" si="0"/>
        <v>20</v>
      </c>
      <c r="G13" s="478">
        <f t="shared" si="0"/>
        <v>66</v>
      </c>
      <c r="H13" s="478">
        <f t="shared" si="0"/>
        <v>1302</v>
      </c>
      <c r="I13" s="349">
        <f t="shared" si="0"/>
        <v>1388</v>
      </c>
      <c r="J13" s="520" t="s">
        <v>238</v>
      </c>
      <c r="K13" s="481">
        <v>5</v>
      </c>
      <c r="N13" s="1728"/>
      <c r="O13" s="1360" t="s">
        <v>1434</v>
      </c>
      <c r="P13" s="1411">
        <f>F29</f>
        <v>494</v>
      </c>
      <c r="Q13" s="1411">
        <f>F30</f>
        <v>993</v>
      </c>
      <c r="R13" s="1411">
        <f>F31</f>
        <v>903</v>
      </c>
      <c r="S13" s="1411">
        <f>F32</f>
        <v>1300</v>
      </c>
      <c r="T13" s="1411" t="str">
        <f>F33</f>
        <v>0</v>
      </c>
      <c r="U13" s="1411" t="str">
        <f>F34</f>
        <v>0</v>
      </c>
      <c r="V13" s="1411">
        <f>F35</f>
        <v>3</v>
      </c>
      <c r="W13" s="1411">
        <v>0</v>
      </c>
      <c r="X13" s="1380">
        <f>F36</f>
        <v>9</v>
      </c>
    </row>
    <row r="14" spans="1:24" s="12" customFormat="1" ht="17.649999999999999" customHeight="1" x14ac:dyDescent="0.2">
      <c r="A14" s="482">
        <v>6</v>
      </c>
      <c r="B14" s="471" t="s">
        <v>966</v>
      </c>
      <c r="C14" s="483">
        <f t="shared" si="0"/>
        <v>0</v>
      </c>
      <c r="D14" s="483">
        <f t="shared" si="0"/>
        <v>0</v>
      </c>
      <c r="E14" s="483">
        <f t="shared" si="0"/>
        <v>5</v>
      </c>
      <c r="F14" s="483">
        <f t="shared" si="0"/>
        <v>0</v>
      </c>
      <c r="G14" s="483">
        <f t="shared" si="0"/>
        <v>0</v>
      </c>
      <c r="H14" s="483">
        <f t="shared" si="0"/>
        <v>6</v>
      </c>
      <c r="I14" s="108">
        <f>I24+I34</f>
        <v>11</v>
      </c>
      <c r="J14" s="521" t="s">
        <v>1200</v>
      </c>
      <c r="K14" s="484">
        <v>6</v>
      </c>
      <c r="N14" s="1718" t="s">
        <v>1458</v>
      </c>
      <c r="O14" s="1360" t="s">
        <v>1435</v>
      </c>
      <c r="P14" s="1412">
        <f>E19</f>
        <v>2482</v>
      </c>
      <c r="Q14" s="1412">
        <f>E20</f>
        <v>1154</v>
      </c>
      <c r="R14" s="1412">
        <f>E21</f>
        <v>716</v>
      </c>
      <c r="S14" s="1412">
        <f>E22</f>
        <v>851</v>
      </c>
      <c r="T14" s="1412" t="str">
        <f>E23</f>
        <v>0</v>
      </c>
      <c r="U14" s="1412">
        <f>E24</f>
        <v>5</v>
      </c>
      <c r="V14" s="1412">
        <f>E25</f>
        <v>39</v>
      </c>
      <c r="W14" s="1412">
        <f>E26</f>
        <v>6</v>
      </c>
      <c r="X14" s="1380">
        <f>E27</f>
        <v>17</v>
      </c>
    </row>
    <row r="15" spans="1:24" s="12" customFormat="1" ht="17.649999999999999" customHeight="1" x14ac:dyDescent="0.2">
      <c r="A15" s="480">
        <v>7</v>
      </c>
      <c r="B15" s="473" t="s">
        <v>926</v>
      </c>
      <c r="C15" s="478">
        <f t="shared" si="0"/>
        <v>0</v>
      </c>
      <c r="D15" s="478">
        <f t="shared" si="0"/>
        <v>1</v>
      </c>
      <c r="E15" s="478">
        <f t="shared" si="0"/>
        <v>43</v>
      </c>
      <c r="F15" s="478">
        <f t="shared" si="0"/>
        <v>109</v>
      </c>
      <c r="G15" s="478">
        <f t="shared" si="0"/>
        <v>252</v>
      </c>
      <c r="H15" s="478">
        <f t="shared" si="0"/>
        <v>285</v>
      </c>
      <c r="I15" s="349">
        <f t="shared" si="0"/>
        <v>690</v>
      </c>
      <c r="J15" s="520" t="s">
        <v>1476</v>
      </c>
      <c r="K15" s="481">
        <v>7</v>
      </c>
      <c r="N15" s="1719"/>
      <c r="O15" s="1360" t="s">
        <v>1434</v>
      </c>
      <c r="P15" s="1412">
        <f>E29</f>
        <v>1149</v>
      </c>
      <c r="Q15" s="1412">
        <f>E30</f>
        <v>815</v>
      </c>
      <c r="R15" s="1412">
        <f>E31</f>
        <v>655</v>
      </c>
      <c r="S15" s="1412">
        <f>E32</f>
        <v>613</v>
      </c>
      <c r="T15" s="1412" t="str">
        <f>E33</f>
        <v>0</v>
      </c>
      <c r="U15" s="1412" t="str">
        <f>E34</f>
        <v>0</v>
      </c>
      <c r="V15" s="1412">
        <f>E35</f>
        <v>4</v>
      </c>
      <c r="W15" s="1412">
        <v>0</v>
      </c>
      <c r="X15" s="1380">
        <f>E36</f>
        <v>5</v>
      </c>
    </row>
    <row r="16" spans="1:24" s="12" customFormat="1" ht="17.649999999999999" customHeight="1" x14ac:dyDescent="0.2">
      <c r="A16" s="482">
        <v>8</v>
      </c>
      <c r="B16" s="471" t="s">
        <v>927</v>
      </c>
      <c r="C16" s="483" t="str">
        <f t="shared" ref="C16:H16" si="1">C26</f>
        <v>0</v>
      </c>
      <c r="D16" s="483" t="str">
        <f t="shared" si="1"/>
        <v>0</v>
      </c>
      <c r="E16" s="483">
        <f t="shared" si="1"/>
        <v>6</v>
      </c>
      <c r="F16" s="483">
        <f t="shared" si="1"/>
        <v>68</v>
      </c>
      <c r="G16" s="483">
        <f t="shared" si="1"/>
        <v>499</v>
      </c>
      <c r="H16" s="483">
        <f t="shared" si="1"/>
        <v>960</v>
      </c>
      <c r="I16" s="108">
        <f>I26</f>
        <v>1533</v>
      </c>
      <c r="J16" s="521" t="s">
        <v>1187</v>
      </c>
      <c r="K16" s="484">
        <v>8</v>
      </c>
      <c r="N16" s="1727" t="s">
        <v>1493</v>
      </c>
      <c r="O16" s="1360" t="s">
        <v>1435</v>
      </c>
      <c r="P16" s="1412">
        <f>D19</f>
        <v>28</v>
      </c>
      <c r="Q16" s="1412">
        <f>D20</f>
        <v>40</v>
      </c>
      <c r="R16" s="1412">
        <f>D21</f>
        <v>4</v>
      </c>
      <c r="S16" s="1412">
        <f>D22</f>
        <v>20</v>
      </c>
      <c r="T16" s="1412" t="str">
        <f>D23</f>
        <v>0</v>
      </c>
      <c r="U16" s="1412" t="str">
        <f>D24</f>
        <v>0</v>
      </c>
      <c r="V16" s="1412">
        <f>D25</f>
        <v>1</v>
      </c>
      <c r="W16" s="1412" t="str">
        <f>D26</f>
        <v>0</v>
      </c>
      <c r="X16" s="1380" t="str">
        <f>D27</f>
        <v>0</v>
      </c>
    </row>
    <row r="17" spans="1:24" s="12" customFormat="1" ht="17.649999999999999" customHeight="1" x14ac:dyDescent="0.2">
      <c r="A17" s="480" t="s">
        <v>872</v>
      </c>
      <c r="B17" s="473" t="s">
        <v>928</v>
      </c>
      <c r="C17" s="478">
        <f t="shared" ref="C17:I17" si="2">C27+C36</f>
        <v>1</v>
      </c>
      <c r="D17" s="478">
        <f t="shared" si="2"/>
        <v>0</v>
      </c>
      <c r="E17" s="478">
        <f t="shared" si="2"/>
        <v>22</v>
      </c>
      <c r="F17" s="478">
        <f t="shared" si="2"/>
        <v>54</v>
      </c>
      <c r="G17" s="478">
        <f t="shared" si="2"/>
        <v>297</v>
      </c>
      <c r="H17" s="478">
        <f t="shared" si="2"/>
        <v>810</v>
      </c>
      <c r="I17" s="349">
        <f t="shared" si="2"/>
        <v>1184</v>
      </c>
      <c r="J17" s="520" t="s">
        <v>239</v>
      </c>
      <c r="K17" s="481">
        <v>9</v>
      </c>
      <c r="N17" s="1728"/>
      <c r="O17" s="1360" t="s">
        <v>1434</v>
      </c>
      <c r="P17" s="1411">
        <f>D29</f>
        <v>7</v>
      </c>
      <c r="Q17" s="1411">
        <f>D30</f>
        <v>6</v>
      </c>
      <c r="R17" s="1411" t="str">
        <f>D31</f>
        <v>0</v>
      </c>
      <c r="S17" s="1411">
        <f>D32</f>
        <v>5</v>
      </c>
      <c r="T17" s="1411" t="str">
        <f>D33</f>
        <v>0</v>
      </c>
      <c r="U17" s="1411" t="str">
        <f>D34</f>
        <v>0</v>
      </c>
      <c r="V17" s="1411" t="str">
        <f>D35</f>
        <v>0</v>
      </c>
      <c r="W17" s="1411">
        <v>0</v>
      </c>
      <c r="X17" s="1416" t="str">
        <f>D36</f>
        <v>0</v>
      </c>
    </row>
    <row r="18" spans="1:24" s="91" customFormat="1" ht="18" customHeight="1" x14ac:dyDescent="0.2">
      <c r="A18" s="522"/>
      <c r="B18" s="202" t="s">
        <v>706</v>
      </c>
      <c r="C18" s="107">
        <f t="shared" ref="C18:H18" si="3">SUM(C19:C27)</f>
        <v>88</v>
      </c>
      <c r="D18" s="107">
        <f t="shared" si="3"/>
        <v>93</v>
      </c>
      <c r="E18" s="107">
        <f t="shared" si="3"/>
        <v>5270</v>
      </c>
      <c r="F18" s="107">
        <f t="shared" si="3"/>
        <v>5092</v>
      </c>
      <c r="G18" s="107">
        <f t="shared" si="3"/>
        <v>7225</v>
      </c>
      <c r="H18" s="107">
        <f t="shared" si="3"/>
        <v>49498</v>
      </c>
      <c r="I18" s="107">
        <f t="shared" ref="I18:I36" si="4">SUM(C18:H18)</f>
        <v>67266</v>
      </c>
      <c r="J18" s="446" t="s">
        <v>13</v>
      </c>
      <c r="K18" s="523"/>
      <c r="N18" s="1718" t="s">
        <v>1459</v>
      </c>
      <c r="O18" s="1360" t="s">
        <v>1435</v>
      </c>
      <c r="P18" s="1411">
        <f>C19</f>
        <v>23</v>
      </c>
      <c r="Q18" s="1411">
        <f>C20</f>
        <v>35</v>
      </c>
      <c r="R18" s="1411">
        <f>C21</f>
        <v>12</v>
      </c>
      <c r="S18" s="1411">
        <f>C22</f>
        <v>18</v>
      </c>
      <c r="T18" s="1411" t="str">
        <f>C23</f>
        <v>0</v>
      </c>
      <c r="U18" s="1411" t="str">
        <f>C24</f>
        <v>0</v>
      </c>
      <c r="V18" s="1411" t="str">
        <f>C25</f>
        <v>0</v>
      </c>
      <c r="W18" s="1411" t="str">
        <f>C26</f>
        <v>0</v>
      </c>
      <c r="X18" s="1380" t="str">
        <f>C27</f>
        <v>0</v>
      </c>
    </row>
    <row r="19" spans="1:24" s="12" customFormat="1" ht="17.649999999999999" customHeight="1" x14ac:dyDescent="0.2">
      <c r="A19" s="424">
        <v>1</v>
      </c>
      <c r="B19" s="347" t="s">
        <v>920</v>
      </c>
      <c r="C19" s="348">
        <v>23</v>
      </c>
      <c r="D19" s="348">
        <v>28</v>
      </c>
      <c r="E19" s="348">
        <v>2482</v>
      </c>
      <c r="F19" s="348">
        <v>736</v>
      </c>
      <c r="G19" s="348">
        <v>1140</v>
      </c>
      <c r="H19" s="348">
        <v>5537</v>
      </c>
      <c r="I19" s="349">
        <f t="shared" si="4"/>
        <v>9946</v>
      </c>
      <c r="J19" s="524" t="s">
        <v>234</v>
      </c>
      <c r="K19" s="425">
        <v>1</v>
      </c>
      <c r="N19" s="1719"/>
      <c r="O19" s="1360" t="s">
        <v>1434</v>
      </c>
      <c r="P19" s="1411">
        <f>C29</f>
        <v>14</v>
      </c>
      <c r="Q19" s="1411">
        <f>C30</f>
        <v>112</v>
      </c>
      <c r="R19" s="1411">
        <f>C31</f>
        <v>39</v>
      </c>
      <c r="S19" s="1411">
        <f>C32</f>
        <v>43</v>
      </c>
      <c r="T19" s="1411" t="str">
        <f>C33</f>
        <v>0</v>
      </c>
      <c r="U19" s="1411" t="str">
        <f>C34</f>
        <v>0</v>
      </c>
      <c r="V19" s="1411" t="str">
        <f>C35</f>
        <v>0</v>
      </c>
      <c r="W19" s="1411">
        <v>0</v>
      </c>
      <c r="X19" s="1380">
        <f>C36</f>
        <v>1</v>
      </c>
    </row>
    <row r="20" spans="1:24" s="12" customFormat="1" ht="17.649999999999999" customHeight="1" x14ac:dyDescent="0.2">
      <c r="A20" s="360">
        <v>2</v>
      </c>
      <c r="B20" s="433" t="s">
        <v>921</v>
      </c>
      <c r="C20" s="30">
        <v>35</v>
      </c>
      <c r="D20" s="30">
        <v>40</v>
      </c>
      <c r="E20" s="30">
        <v>1154</v>
      </c>
      <c r="F20" s="30">
        <v>1659</v>
      </c>
      <c r="G20" s="30">
        <v>2181</v>
      </c>
      <c r="H20" s="30">
        <v>12517</v>
      </c>
      <c r="I20" s="108">
        <f t="shared" si="4"/>
        <v>17586</v>
      </c>
      <c r="J20" s="525" t="s">
        <v>235</v>
      </c>
      <c r="K20" s="361">
        <v>2</v>
      </c>
    </row>
    <row r="21" spans="1:24" s="12" customFormat="1" ht="17.649999999999999" customHeight="1" x14ac:dyDescent="0.2">
      <c r="A21" s="424">
        <v>3</v>
      </c>
      <c r="B21" s="347" t="s">
        <v>922</v>
      </c>
      <c r="C21" s="348">
        <v>12</v>
      </c>
      <c r="D21" s="348">
        <v>4</v>
      </c>
      <c r="E21" s="348">
        <v>716</v>
      </c>
      <c r="F21" s="348">
        <v>667</v>
      </c>
      <c r="G21" s="348">
        <v>813</v>
      </c>
      <c r="H21" s="348">
        <v>11687</v>
      </c>
      <c r="I21" s="349">
        <f t="shared" si="4"/>
        <v>13899</v>
      </c>
      <c r="J21" s="524" t="s">
        <v>236</v>
      </c>
      <c r="K21" s="425">
        <v>3</v>
      </c>
    </row>
    <row r="22" spans="1:24" s="12" customFormat="1" ht="17.649999999999999" customHeight="1" x14ac:dyDescent="0.2">
      <c r="A22" s="360">
        <v>4</v>
      </c>
      <c r="B22" s="433" t="s">
        <v>923</v>
      </c>
      <c r="C22" s="30">
        <v>18</v>
      </c>
      <c r="D22" s="30">
        <v>20</v>
      </c>
      <c r="E22" s="30">
        <v>851</v>
      </c>
      <c r="F22" s="30">
        <v>1791</v>
      </c>
      <c r="G22" s="30">
        <v>2125</v>
      </c>
      <c r="H22" s="30">
        <v>16594</v>
      </c>
      <c r="I22" s="108">
        <f t="shared" si="4"/>
        <v>21399</v>
      </c>
      <c r="J22" s="525" t="s">
        <v>237</v>
      </c>
      <c r="K22" s="361">
        <v>4</v>
      </c>
    </row>
    <row r="23" spans="1:24" s="12" customFormat="1" ht="25.9" customHeight="1" x14ac:dyDescent="0.2">
      <c r="A23" s="424">
        <v>5</v>
      </c>
      <c r="B23" s="347" t="s">
        <v>924</v>
      </c>
      <c r="C23" s="348" t="s">
        <v>16</v>
      </c>
      <c r="D23" s="348" t="s">
        <v>16</v>
      </c>
      <c r="E23" s="348" t="s">
        <v>16</v>
      </c>
      <c r="F23" s="348">
        <v>20</v>
      </c>
      <c r="G23" s="348">
        <v>27</v>
      </c>
      <c r="H23" s="348">
        <v>1298</v>
      </c>
      <c r="I23" s="349">
        <f t="shared" si="4"/>
        <v>1345</v>
      </c>
      <c r="J23" s="524" t="s">
        <v>238</v>
      </c>
      <c r="K23" s="425">
        <v>5</v>
      </c>
    </row>
    <row r="24" spans="1:24" s="12" customFormat="1" ht="17.649999999999999" customHeight="1" x14ac:dyDescent="0.2">
      <c r="A24" s="360">
        <v>6</v>
      </c>
      <c r="B24" s="433" t="s">
        <v>966</v>
      </c>
      <c r="C24" s="30" t="s">
        <v>16</v>
      </c>
      <c r="D24" s="30" t="s">
        <v>16</v>
      </c>
      <c r="E24" s="30">
        <v>5</v>
      </c>
      <c r="F24" s="30" t="s">
        <v>16</v>
      </c>
      <c r="G24" s="30" t="s">
        <v>16</v>
      </c>
      <c r="H24" s="30">
        <v>5</v>
      </c>
      <c r="I24" s="108">
        <f t="shared" si="4"/>
        <v>10</v>
      </c>
      <c r="J24" s="525" t="s">
        <v>1200</v>
      </c>
      <c r="K24" s="361">
        <v>6</v>
      </c>
    </row>
    <row r="25" spans="1:24" s="12" customFormat="1" ht="17.649999999999999" customHeight="1" x14ac:dyDescent="0.2">
      <c r="A25" s="424">
        <v>7</v>
      </c>
      <c r="B25" s="347" t="s">
        <v>926</v>
      </c>
      <c r="C25" s="348" t="s">
        <v>16</v>
      </c>
      <c r="D25" s="348">
        <v>1</v>
      </c>
      <c r="E25" s="348">
        <v>39</v>
      </c>
      <c r="F25" s="348">
        <v>106</v>
      </c>
      <c r="G25" s="348">
        <v>224</v>
      </c>
      <c r="H25" s="348">
        <v>244</v>
      </c>
      <c r="I25" s="349">
        <f t="shared" si="4"/>
        <v>614</v>
      </c>
      <c r="J25" s="524" t="s">
        <v>1476</v>
      </c>
      <c r="K25" s="425">
        <v>7</v>
      </c>
    </row>
    <row r="26" spans="1:24" s="12" customFormat="1" ht="17.649999999999999" customHeight="1" x14ac:dyDescent="0.2">
      <c r="A26" s="360">
        <v>8</v>
      </c>
      <c r="B26" s="433" t="s">
        <v>927</v>
      </c>
      <c r="C26" s="30" t="s">
        <v>16</v>
      </c>
      <c r="D26" s="30" t="s">
        <v>16</v>
      </c>
      <c r="E26" s="30">
        <v>6</v>
      </c>
      <c r="F26" s="30">
        <v>68</v>
      </c>
      <c r="G26" s="30">
        <v>499</v>
      </c>
      <c r="H26" s="30">
        <v>960</v>
      </c>
      <c r="I26" s="108">
        <f t="shared" si="4"/>
        <v>1533</v>
      </c>
      <c r="J26" s="525" t="s">
        <v>1187</v>
      </c>
      <c r="K26" s="361">
        <v>8</v>
      </c>
    </row>
    <row r="27" spans="1:24" s="12" customFormat="1" ht="17.649999999999999" customHeight="1" x14ac:dyDescent="0.2">
      <c r="A27" s="424">
        <v>9</v>
      </c>
      <c r="B27" s="347" t="s">
        <v>928</v>
      </c>
      <c r="C27" s="348" t="s">
        <v>16</v>
      </c>
      <c r="D27" s="348" t="s">
        <v>16</v>
      </c>
      <c r="E27" s="348">
        <v>17</v>
      </c>
      <c r="F27" s="348">
        <v>45</v>
      </c>
      <c r="G27" s="348">
        <v>216</v>
      </c>
      <c r="H27" s="348">
        <v>656</v>
      </c>
      <c r="I27" s="349">
        <f t="shared" si="4"/>
        <v>934</v>
      </c>
      <c r="J27" s="524" t="s">
        <v>239</v>
      </c>
      <c r="K27" s="425">
        <v>9</v>
      </c>
    </row>
    <row r="28" spans="1:24" s="82" customFormat="1" ht="18" customHeight="1" x14ac:dyDescent="0.2">
      <c r="A28" s="522"/>
      <c r="B28" s="202" t="s">
        <v>1468</v>
      </c>
      <c r="C28" s="107">
        <f t="shared" ref="C28:H28" si="5">SUM(C29:C36)</f>
        <v>209</v>
      </c>
      <c r="D28" s="107">
        <f t="shared" si="5"/>
        <v>18</v>
      </c>
      <c r="E28" s="107">
        <f t="shared" si="5"/>
        <v>3241</v>
      </c>
      <c r="F28" s="107">
        <f t="shared" si="5"/>
        <v>3702</v>
      </c>
      <c r="G28" s="107">
        <f t="shared" si="5"/>
        <v>6512</v>
      </c>
      <c r="H28" s="107">
        <f t="shared" si="5"/>
        <v>32542</v>
      </c>
      <c r="I28" s="107">
        <f t="shared" si="4"/>
        <v>46224</v>
      </c>
      <c r="J28" s="446" t="s">
        <v>14</v>
      </c>
      <c r="K28" s="523"/>
    </row>
    <row r="29" spans="1:24" s="12" customFormat="1" ht="17.649999999999999" customHeight="1" x14ac:dyDescent="0.2">
      <c r="A29" s="424">
        <v>1</v>
      </c>
      <c r="B29" s="347" t="s">
        <v>920</v>
      </c>
      <c r="C29" s="348">
        <v>14</v>
      </c>
      <c r="D29" s="348">
        <v>7</v>
      </c>
      <c r="E29" s="348">
        <v>1149</v>
      </c>
      <c r="F29" s="348">
        <v>494</v>
      </c>
      <c r="G29" s="348">
        <v>482</v>
      </c>
      <c r="H29" s="348">
        <v>1152</v>
      </c>
      <c r="I29" s="349">
        <f t="shared" si="4"/>
        <v>3298</v>
      </c>
      <c r="J29" s="524" t="s">
        <v>234</v>
      </c>
      <c r="K29" s="425">
        <v>1</v>
      </c>
    </row>
    <row r="30" spans="1:24" s="12" customFormat="1" ht="17.649999999999999" customHeight="1" x14ac:dyDescent="0.2">
      <c r="A30" s="360">
        <v>2</v>
      </c>
      <c r="B30" s="433" t="s">
        <v>921</v>
      </c>
      <c r="C30" s="30">
        <v>112</v>
      </c>
      <c r="D30" s="30">
        <v>6</v>
      </c>
      <c r="E30" s="30">
        <v>815</v>
      </c>
      <c r="F30" s="30">
        <v>993</v>
      </c>
      <c r="G30" s="30">
        <v>2182</v>
      </c>
      <c r="H30" s="30">
        <v>17392</v>
      </c>
      <c r="I30" s="108">
        <f t="shared" si="4"/>
        <v>21500</v>
      </c>
      <c r="J30" s="525" t="s">
        <v>235</v>
      </c>
      <c r="K30" s="361">
        <v>2</v>
      </c>
    </row>
    <row r="31" spans="1:24" s="12" customFormat="1" ht="17.649999999999999" customHeight="1" x14ac:dyDescent="0.2">
      <c r="A31" s="424">
        <v>3</v>
      </c>
      <c r="B31" s="347" t="s">
        <v>922</v>
      </c>
      <c r="C31" s="348">
        <v>39</v>
      </c>
      <c r="D31" s="348" t="s">
        <v>16</v>
      </c>
      <c r="E31" s="348">
        <v>655</v>
      </c>
      <c r="F31" s="348">
        <v>903</v>
      </c>
      <c r="G31" s="348">
        <v>1438</v>
      </c>
      <c r="H31" s="348">
        <v>3460</v>
      </c>
      <c r="I31" s="349">
        <f t="shared" si="4"/>
        <v>6495</v>
      </c>
      <c r="J31" s="524" t="s">
        <v>236</v>
      </c>
      <c r="K31" s="425">
        <v>3</v>
      </c>
    </row>
    <row r="32" spans="1:24" s="12" customFormat="1" ht="17.649999999999999" customHeight="1" x14ac:dyDescent="0.2">
      <c r="A32" s="360">
        <v>4</v>
      </c>
      <c r="B32" s="433" t="s">
        <v>923</v>
      </c>
      <c r="C32" s="30">
        <v>43</v>
      </c>
      <c r="D32" s="30">
        <v>5</v>
      </c>
      <c r="E32" s="30">
        <v>613</v>
      </c>
      <c r="F32" s="30">
        <v>1300</v>
      </c>
      <c r="G32" s="30">
        <v>2262</v>
      </c>
      <c r="H32" s="30">
        <v>10338</v>
      </c>
      <c r="I32" s="108">
        <f t="shared" si="4"/>
        <v>14561</v>
      </c>
      <c r="J32" s="525" t="s">
        <v>237</v>
      </c>
      <c r="K32" s="361">
        <v>4</v>
      </c>
    </row>
    <row r="33" spans="1:11" s="12" customFormat="1" ht="25.9" customHeight="1" x14ac:dyDescent="0.2">
      <c r="A33" s="424">
        <v>5</v>
      </c>
      <c r="B33" s="347" t="s">
        <v>924</v>
      </c>
      <c r="C33" s="348" t="s">
        <v>16</v>
      </c>
      <c r="D33" s="348" t="s">
        <v>16</v>
      </c>
      <c r="E33" s="348" t="s">
        <v>16</v>
      </c>
      <c r="F33" s="348" t="s">
        <v>16</v>
      </c>
      <c r="G33" s="348">
        <v>39</v>
      </c>
      <c r="H33" s="348">
        <v>4</v>
      </c>
      <c r="I33" s="349">
        <f t="shared" si="4"/>
        <v>43</v>
      </c>
      <c r="J33" s="524" t="s">
        <v>238</v>
      </c>
      <c r="K33" s="425">
        <v>5</v>
      </c>
    </row>
    <row r="34" spans="1:11" s="12" customFormat="1" ht="17.649999999999999" customHeight="1" x14ac:dyDescent="0.2">
      <c r="A34" s="360">
        <v>6</v>
      </c>
      <c r="B34" s="433" t="s">
        <v>966</v>
      </c>
      <c r="C34" s="30" t="s">
        <v>16</v>
      </c>
      <c r="D34" s="30" t="s">
        <v>16</v>
      </c>
      <c r="E34" s="30" t="s">
        <v>16</v>
      </c>
      <c r="F34" s="30" t="s">
        <v>16</v>
      </c>
      <c r="G34" s="30" t="s">
        <v>16</v>
      </c>
      <c r="H34" s="30">
        <v>1</v>
      </c>
      <c r="I34" s="108">
        <f t="shared" si="4"/>
        <v>1</v>
      </c>
      <c r="J34" s="525" t="s">
        <v>1200</v>
      </c>
      <c r="K34" s="361">
        <v>6</v>
      </c>
    </row>
    <row r="35" spans="1:11" s="12" customFormat="1" ht="17.649999999999999" customHeight="1" x14ac:dyDescent="0.2">
      <c r="A35" s="424">
        <v>7</v>
      </c>
      <c r="B35" s="347" t="s">
        <v>926</v>
      </c>
      <c r="C35" s="348" t="s">
        <v>16</v>
      </c>
      <c r="D35" s="348" t="s">
        <v>16</v>
      </c>
      <c r="E35" s="348">
        <v>4</v>
      </c>
      <c r="F35" s="348">
        <v>3</v>
      </c>
      <c r="G35" s="348">
        <v>28</v>
      </c>
      <c r="H35" s="348">
        <v>41</v>
      </c>
      <c r="I35" s="349">
        <f t="shared" si="4"/>
        <v>76</v>
      </c>
      <c r="J35" s="524" t="s">
        <v>1476</v>
      </c>
      <c r="K35" s="425">
        <v>7</v>
      </c>
    </row>
    <row r="36" spans="1:11" s="12" customFormat="1" ht="17.649999999999999" customHeight="1" x14ac:dyDescent="0.2">
      <c r="A36" s="362">
        <v>9</v>
      </c>
      <c r="B36" s="439" t="s">
        <v>928</v>
      </c>
      <c r="C36" s="440">
        <v>1</v>
      </c>
      <c r="D36" s="440" t="s">
        <v>16</v>
      </c>
      <c r="E36" s="440">
        <v>5</v>
      </c>
      <c r="F36" s="440">
        <v>9</v>
      </c>
      <c r="G36" s="440">
        <v>81</v>
      </c>
      <c r="H36" s="440">
        <v>154</v>
      </c>
      <c r="I36" s="441">
        <f t="shared" si="4"/>
        <v>250</v>
      </c>
      <c r="J36" s="527" t="s">
        <v>239</v>
      </c>
      <c r="K36" s="363">
        <v>9</v>
      </c>
    </row>
  </sheetData>
  <mergeCells count="15">
    <mergeCell ref="A1:K1"/>
    <mergeCell ref="A2:K2"/>
    <mergeCell ref="A3:K3"/>
    <mergeCell ref="C5:I5"/>
    <mergeCell ref="E4:I4"/>
    <mergeCell ref="B5:B7"/>
    <mergeCell ref="J5:J7"/>
    <mergeCell ref="K5:K7"/>
    <mergeCell ref="A5:A7"/>
    <mergeCell ref="N18:N19"/>
    <mergeCell ref="N8:N9"/>
    <mergeCell ref="N10:N11"/>
    <mergeCell ref="N12:N13"/>
    <mergeCell ref="N14:N15"/>
    <mergeCell ref="N16:N1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3E9-4CC8-4D57-930F-9873E80FD2FC}">
  <sheetPr>
    <tabColor theme="5" tint="-0.499984740745262"/>
    <pageSetUpPr fitToPage="1"/>
  </sheetPr>
  <dimension ref="A1:Y37"/>
  <sheetViews>
    <sheetView view="pageBreakPreview" zoomScale="60" zoomScaleNormal="100" workbookViewId="0">
      <selection activeCell="A90" sqref="A90"/>
    </sheetView>
  </sheetViews>
  <sheetFormatPr defaultColWidth="9.125" defaultRowHeight="12.75" x14ac:dyDescent="0.2"/>
  <cols>
    <col min="1" max="1" width="5.625" style="16" customWidth="1"/>
    <col min="2" max="2" width="35.75" style="17" customWidth="1"/>
    <col min="3" max="9" width="10.75" style="17" customWidth="1"/>
    <col min="10" max="10" width="11.25" style="17" customWidth="1"/>
    <col min="11" max="11" width="36.75" style="17" customWidth="1"/>
    <col min="12" max="12" width="5.625" style="16" customWidth="1"/>
    <col min="13" max="16384" width="9.125" style="17"/>
  </cols>
  <sheetData>
    <row r="1" spans="1:25" s="7" customFormat="1" ht="21" customHeight="1" x14ac:dyDescent="0.25">
      <c r="A1" s="1645" t="s">
        <v>1067</v>
      </c>
      <c r="B1" s="1645"/>
      <c r="C1" s="1645"/>
      <c r="D1" s="1645"/>
      <c r="E1" s="1645"/>
      <c r="F1" s="1645"/>
      <c r="G1" s="1645"/>
      <c r="H1" s="1645"/>
      <c r="I1" s="1645"/>
      <c r="J1" s="1645"/>
      <c r="K1" s="1645"/>
      <c r="L1" s="1645"/>
    </row>
    <row r="2" spans="1:25" s="7" customFormat="1" ht="21" customHeight="1" x14ac:dyDescent="0.2">
      <c r="A2" s="1646" t="s">
        <v>929</v>
      </c>
      <c r="B2" s="1646"/>
      <c r="C2" s="1646"/>
      <c r="D2" s="1646"/>
      <c r="E2" s="1646"/>
      <c r="F2" s="1646"/>
      <c r="G2" s="1646"/>
      <c r="H2" s="1646"/>
      <c r="I2" s="1646"/>
      <c r="J2" s="1646"/>
      <c r="K2" s="1646"/>
      <c r="L2" s="1646"/>
      <c r="O2" s="7" t="s">
        <v>99</v>
      </c>
    </row>
    <row r="3" spans="1:25" s="7" customFormat="1" ht="21" customHeight="1" x14ac:dyDescent="0.2">
      <c r="A3" s="1647" t="s">
        <v>1643</v>
      </c>
      <c r="B3" s="1647"/>
      <c r="C3" s="1647"/>
      <c r="D3" s="1647"/>
      <c r="E3" s="1647"/>
      <c r="F3" s="1647"/>
      <c r="G3" s="1647"/>
      <c r="H3" s="1647"/>
      <c r="I3" s="1647"/>
      <c r="J3" s="1647"/>
      <c r="K3" s="1647"/>
      <c r="L3" s="1647"/>
    </row>
    <row r="4" spans="1:25" s="12" customFormat="1" x14ac:dyDescent="0.2">
      <c r="A4" s="34" t="s">
        <v>87</v>
      </c>
      <c r="B4" s="34"/>
      <c r="C4" s="24"/>
      <c r="D4" s="24"/>
      <c r="E4" s="24"/>
      <c r="F4" s="1648"/>
      <c r="G4" s="1648"/>
      <c r="H4" s="1648"/>
      <c r="I4" s="1648"/>
      <c r="J4" s="1648"/>
      <c r="K4" s="23"/>
      <c r="L4" s="23" t="s">
        <v>1855</v>
      </c>
    </row>
    <row r="5" spans="1:25" s="81" customFormat="1" ht="21" customHeight="1" x14ac:dyDescent="0.2">
      <c r="A5" s="1738" t="s">
        <v>979</v>
      </c>
      <c r="B5" s="1737" t="s">
        <v>1169</v>
      </c>
      <c r="C5" s="1734" t="s">
        <v>1141</v>
      </c>
      <c r="D5" s="1735"/>
      <c r="E5" s="1735"/>
      <c r="F5" s="1735"/>
      <c r="G5" s="1735"/>
      <c r="H5" s="1735"/>
      <c r="I5" s="1735"/>
      <c r="J5" s="1736"/>
      <c r="K5" s="1739" t="s">
        <v>1168</v>
      </c>
      <c r="L5" s="1704" t="s">
        <v>979</v>
      </c>
      <c r="Q5" s="1413">
        <v>1</v>
      </c>
      <c r="R5" s="1413">
        <v>2</v>
      </c>
      <c r="S5" s="1413">
        <v>3</v>
      </c>
      <c r="T5" s="1413">
        <v>4</v>
      </c>
      <c r="U5" s="1413">
        <v>5</v>
      </c>
      <c r="V5" s="1413">
        <v>6</v>
      </c>
      <c r="W5" s="1413">
        <v>7</v>
      </c>
      <c r="X5" s="1413">
        <v>8</v>
      </c>
      <c r="Y5" s="1413">
        <v>9</v>
      </c>
    </row>
    <row r="6" spans="1:2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c r="O6" s="1404"/>
      <c r="P6" s="1404"/>
      <c r="Q6" s="1414" t="s">
        <v>920</v>
      </c>
      <c r="R6" s="1415" t="s">
        <v>921</v>
      </c>
      <c r="S6" s="1414" t="s">
        <v>922</v>
      </c>
      <c r="T6" s="1415" t="s">
        <v>923</v>
      </c>
      <c r="U6" s="1414" t="s">
        <v>924</v>
      </c>
      <c r="V6" s="1415" t="s">
        <v>966</v>
      </c>
      <c r="W6" s="1414" t="s">
        <v>926</v>
      </c>
      <c r="X6" s="1415" t="s">
        <v>927</v>
      </c>
      <c r="Y6" s="1414" t="s">
        <v>928</v>
      </c>
    </row>
    <row r="7" spans="1:2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c r="O7" s="1404"/>
      <c r="P7" s="1404"/>
      <c r="Q7" s="1414"/>
      <c r="R7" s="1415"/>
      <c r="S7" s="1414"/>
      <c r="T7" s="1415"/>
      <c r="U7" s="1414"/>
      <c r="V7" s="1415"/>
      <c r="W7" s="1414"/>
      <c r="X7" s="1415"/>
      <c r="Y7" s="1414"/>
    </row>
    <row r="8" spans="1:25" s="12" customFormat="1" ht="18" customHeight="1" x14ac:dyDescent="0.2">
      <c r="A8" s="444"/>
      <c r="B8" s="427" t="s">
        <v>1220</v>
      </c>
      <c r="C8" s="428">
        <f t="shared" ref="C8:J17" si="0">C18+C28</f>
        <v>167240</v>
      </c>
      <c r="D8" s="428">
        <f t="shared" si="0"/>
        <v>1040</v>
      </c>
      <c r="E8" s="428">
        <f t="shared" si="0"/>
        <v>7306</v>
      </c>
      <c r="F8" s="428">
        <f t="shared" si="0"/>
        <v>1607387</v>
      </c>
      <c r="G8" s="428">
        <f t="shared" si="0"/>
        <v>16810</v>
      </c>
      <c r="H8" s="428">
        <f t="shared" si="0"/>
        <v>52210</v>
      </c>
      <c r="I8" s="428">
        <f t="shared" si="0"/>
        <v>82529</v>
      </c>
      <c r="J8" s="429">
        <f>J18+J28</f>
        <v>1934522</v>
      </c>
      <c r="K8" s="430" t="s">
        <v>883</v>
      </c>
      <c r="L8" s="445"/>
      <c r="O8" s="1727" t="s">
        <v>1486</v>
      </c>
      <c r="P8" s="1360" t="s">
        <v>1435</v>
      </c>
      <c r="Q8" s="1410">
        <f>I19</f>
        <v>1057</v>
      </c>
      <c r="R8" s="1410">
        <f>I20</f>
        <v>21796</v>
      </c>
      <c r="S8" s="1410">
        <f>I21</f>
        <v>6641</v>
      </c>
      <c r="T8" s="1410">
        <f>I22</f>
        <v>4520</v>
      </c>
      <c r="U8" s="1410">
        <f>I23</f>
        <v>18466</v>
      </c>
      <c r="V8" s="1410">
        <f>I24</f>
        <v>531</v>
      </c>
      <c r="W8" s="1410">
        <f>I25</f>
        <v>2212</v>
      </c>
      <c r="X8" s="1410">
        <f>I26</f>
        <v>2881</v>
      </c>
      <c r="Y8" s="1380">
        <f>I27</f>
        <v>7730</v>
      </c>
    </row>
    <row r="9" spans="1:25" s="12" customFormat="1" ht="17.649999999999999" customHeight="1" x14ac:dyDescent="0.2">
      <c r="A9" s="480">
        <v>1</v>
      </c>
      <c r="B9" s="473" t="s">
        <v>920</v>
      </c>
      <c r="C9" s="478">
        <f t="shared" si="0"/>
        <v>0</v>
      </c>
      <c r="D9" s="478">
        <f t="shared" si="0"/>
        <v>40</v>
      </c>
      <c r="E9" s="478">
        <f t="shared" si="0"/>
        <v>174</v>
      </c>
      <c r="F9" s="478">
        <f t="shared" si="0"/>
        <v>41839</v>
      </c>
      <c r="G9" s="478">
        <f t="shared" si="0"/>
        <v>1142</v>
      </c>
      <c r="H9" s="478">
        <f t="shared" si="0"/>
        <v>997</v>
      </c>
      <c r="I9" s="478">
        <f t="shared" si="0"/>
        <v>1463</v>
      </c>
      <c r="J9" s="349">
        <f t="shared" si="0"/>
        <v>45655</v>
      </c>
      <c r="K9" s="520" t="s">
        <v>234</v>
      </c>
      <c r="L9" s="481">
        <v>1</v>
      </c>
      <c r="O9" s="1728"/>
      <c r="P9" s="1360" t="s">
        <v>1434</v>
      </c>
      <c r="Q9" s="1410">
        <f>I29</f>
        <v>406</v>
      </c>
      <c r="R9" s="1410">
        <f>I30</f>
        <v>12455</v>
      </c>
      <c r="S9" s="1410">
        <f>I31</f>
        <v>1296</v>
      </c>
      <c r="T9" s="1410">
        <f>I32</f>
        <v>1205</v>
      </c>
      <c r="U9" s="1410">
        <f>I33</f>
        <v>1004</v>
      </c>
      <c r="V9" s="1410">
        <f>I34</f>
        <v>2</v>
      </c>
      <c r="W9" s="1410">
        <f>I35</f>
        <v>32</v>
      </c>
      <c r="X9" s="1410">
        <f>I36</f>
        <v>9</v>
      </c>
      <c r="Y9" s="1380">
        <f>I37</f>
        <v>286</v>
      </c>
    </row>
    <row r="10" spans="1:25" s="12" customFormat="1" ht="17.649999999999999" customHeight="1" x14ac:dyDescent="0.2">
      <c r="A10" s="482">
        <v>2</v>
      </c>
      <c r="B10" s="471" t="s">
        <v>921</v>
      </c>
      <c r="C10" s="483">
        <f t="shared" si="0"/>
        <v>490</v>
      </c>
      <c r="D10" s="483">
        <f t="shared" si="0"/>
        <v>564</v>
      </c>
      <c r="E10" s="483">
        <f t="shared" si="0"/>
        <v>1072</v>
      </c>
      <c r="F10" s="483">
        <f t="shared" si="0"/>
        <v>157989</v>
      </c>
      <c r="G10" s="483">
        <f t="shared" si="0"/>
        <v>6565</v>
      </c>
      <c r="H10" s="483">
        <f t="shared" si="0"/>
        <v>25716</v>
      </c>
      <c r="I10" s="483">
        <f t="shared" si="0"/>
        <v>34251</v>
      </c>
      <c r="J10" s="108">
        <f t="shared" si="0"/>
        <v>226647</v>
      </c>
      <c r="K10" s="521" t="s">
        <v>235</v>
      </c>
      <c r="L10" s="484">
        <v>2</v>
      </c>
      <c r="O10" s="1718" t="s">
        <v>1484</v>
      </c>
      <c r="P10" s="1360" t="s">
        <v>1435</v>
      </c>
      <c r="Q10" s="1410">
        <f>H19</f>
        <v>766</v>
      </c>
      <c r="R10" s="1410">
        <f>H20</f>
        <v>13493</v>
      </c>
      <c r="S10" s="1410">
        <f>H21</f>
        <v>5941</v>
      </c>
      <c r="T10" s="1410">
        <f>H22</f>
        <v>1691</v>
      </c>
      <c r="U10" s="1410">
        <f>H23</f>
        <v>2813</v>
      </c>
      <c r="V10" s="1410">
        <f>H24</f>
        <v>36</v>
      </c>
      <c r="W10" s="1410">
        <f>H25</f>
        <v>1069</v>
      </c>
      <c r="X10" s="1410">
        <f>H26</f>
        <v>7480</v>
      </c>
      <c r="Y10" s="1380">
        <f>H27</f>
        <v>933</v>
      </c>
    </row>
    <row r="11" spans="1:25" s="12" customFormat="1" ht="17.649999999999999" customHeight="1" x14ac:dyDescent="0.2">
      <c r="A11" s="480">
        <v>3</v>
      </c>
      <c r="B11" s="473" t="s">
        <v>922</v>
      </c>
      <c r="C11" s="478">
        <f t="shared" si="0"/>
        <v>289</v>
      </c>
      <c r="D11" s="478">
        <f t="shared" si="0"/>
        <v>124</v>
      </c>
      <c r="E11" s="478">
        <f t="shared" si="0"/>
        <v>478</v>
      </c>
      <c r="F11" s="478">
        <f t="shared" si="0"/>
        <v>144782</v>
      </c>
      <c r="G11" s="478">
        <f t="shared" si="0"/>
        <v>3134</v>
      </c>
      <c r="H11" s="478">
        <f t="shared" si="0"/>
        <v>9843</v>
      </c>
      <c r="I11" s="478">
        <f t="shared" si="0"/>
        <v>7937</v>
      </c>
      <c r="J11" s="349">
        <f t="shared" si="0"/>
        <v>166587</v>
      </c>
      <c r="K11" s="520" t="s">
        <v>236</v>
      </c>
      <c r="L11" s="481">
        <v>3</v>
      </c>
      <c r="O11" s="1719"/>
      <c r="P11" s="1360" t="s">
        <v>1434</v>
      </c>
      <c r="Q11" s="1411">
        <f>H29</f>
        <v>231</v>
      </c>
      <c r="R11" s="1411">
        <f>H30</f>
        <v>12223</v>
      </c>
      <c r="S11" s="1411">
        <f>H31</f>
        <v>3902</v>
      </c>
      <c r="T11" s="1411">
        <f>H32</f>
        <v>1005</v>
      </c>
      <c r="U11" s="1411">
        <f>H33</f>
        <v>436</v>
      </c>
      <c r="V11" s="1411" t="str">
        <f>H34</f>
        <v>0</v>
      </c>
      <c r="W11" s="1411">
        <f>H35</f>
        <v>53</v>
      </c>
      <c r="X11" s="1411">
        <f>H36</f>
        <v>22</v>
      </c>
      <c r="Y11" s="1380">
        <f>H37</f>
        <v>116</v>
      </c>
    </row>
    <row r="12" spans="1:25" s="12" customFormat="1" ht="17.649999999999999" customHeight="1" x14ac:dyDescent="0.2">
      <c r="A12" s="482">
        <v>4</v>
      </c>
      <c r="B12" s="471" t="s">
        <v>923</v>
      </c>
      <c r="C12" s="483">
        <f t="shared" si="0"/>
        <v>608</v>
      </c>
      <c r="D12" s="483">
        <f t="shared" si="0"/>
        <v>141</v>
      </c>
      <c r="E12" s="483">
        <f t="shared" si="0"/>
        <v>5309</v>
      </c>
      <c r="F12" s="483">
        <f t="shared" si="0"/>
        <v>80574</v>
      </c>
      <c r="G12" s="483">
        <f t="shared" si="0"/>
        <v>1456</v>
      </c>
      <c r="H12" s="483">
        <f t="shared" si="0"/>
        <v>2696</v>
      </c>
      <c r="I12" s="483">
        <f t="shared" si="0"/>
        <v>5725</v>
      </c>
      <c r="J12" s="108">
        <f t="shared" si="0"/>
        <v>96509</v>
      </c>
      <c r="K12" s="521" t="s">
        <v>237</v>
      </c>
      <c r="L12" s="484">
        <v>4</v>
      </c>
      <c r="O12" s="1727" t="s">
        <v>1457</v>
      </c>
      <c r="P12" s="1360" t="s">
        <v>1435</v>
      </c>
      <c r="Q12" s="1411">
        <f>G19</f>
        <v>1016</v>
      </c>
      <c r="R12" s="1411">
        <f>G20</f>
        <v>5788</v>
      </c>
      <c r="S12" s="1411">
        <f>G21</f>
        <v>2973</v>
      </c>
      <c r="T12" s="1411">
        <f>G22</f>
        <v>1065</v>
      </c>
      <c r="U12" s="1411">
        <f>G23</f>
        <v>507</v>
      </c>
      <c r="V12" s="1411" t="str">
        <f>G24</f>
        <v>0</v>
      </c>
      <c r="W12" s="1411">
        <f>G25</f>
        <v>1152</v>
      </c>
      <c r="X12" s="1411">
        <f>G26</f>
        <v>1544</v>
      </c>
      <c r="Y12" s="1380">
        <f>G27</f>
        <v>1116</v>
      </c>
    </row>
    <row r="13" spans="1:25" s="12" customFormat="1" ht="25.9" customHeight="1" x14ac:dyDescent="0.2">
      <c r="A13" s="480">
        <v>5</v>
      </c>
      <c r="B13" s="473" t="s">
        <v>924</v>
      </c>
      <c r="C13" s="478">
        <f t="shared" si="0"/>
        <v>9954</v>
      </c>
      <c r="D13" s="478">
        <f t="shared" si="0"/>
        <v>70</v>
      </c>
      <c r="E13" s="478">
        <f t="shared" si="0"/>
        <v>50</v>
      </c>
      <c r="F13" s="478">
        <f t="shared" si="0"/>
        <v>132625</v>
      </c>
      <c r="G13" s="478">
        <f t="shared" si="0"/>
        <v>543</v>
      </c>
      <c r="H13" s="478">
        <f t="shared" si="0"/>
        <v>3249</v>
      </c>
      <c r="I13" s="478">
        <f t="shared" si="0"/>
        <v>19470</v>
      </c>
      <c r="J13" s="349">
        <f t="shared" si="0"/>
        <v>165961</v>
      </c>
      <c r="K13" s="520" t="s">
        <v>238</v>
      </c>
      <c r="L13" s="481">
        <v>5</v>
      </c>
      <c r="O13" s="1728"/>
      <c r="P13" s="1360" t="s">
        <v>1434</v>
      </c>
      <c r="Q13" s="1411">
        <f>G29</f>
        <v>126</v>
      </c>
      <c r="R13" s="1411">
        <f>G30</f>
        <v>777</v>
      </c>
      <c r="S13" s="1411">
        <f>G31</f>
        <v>161</v>
      </c>
      <c r="T13" s="1411">
        <f>G32</f>
        <v>391</v>
      </c>
      <c r="U13" s="1411">
        <f>G33</f>
        <v>36</v>
      </c>
      <c r="V13" s="1411" t="str">
        <f>G34</f>
        <v>0</v>
      </c>
      <c r="W13" s="1411">
        <f>G35</f>
        <v>22</v>
      </c>
      <c r="X13" s="1411">
        <f>G36</f>
        <v>12</v>
      </c>
      <c r="Y13" s="1380">
        <f>G37</f>
        <v>124</v>
      </c>
    </row>
    <row r="14" spans="1:25" s="12" customFormat="1" ht="17.649999999999999" customHeight="1" x14ac:dyDescent="0.2">
      <c r="A14" s="482">
        <v>6</v>
      </c>
      <c r="B14" s="471" t="s">
        <v>966</v>
      </c>
      <c r="C14" s="483">
        <f t="shared" si="0"/>
        <v>223</v>
      </c>
      <c r="D14" s="483">
        <f t="shared" si="0"/>
        <v>0</v>
      </c>
      <c r="E14" s="483">
        <f t="shared" si="0"/>
        <v>7</v>
      </c>
      <c r="F14" s="483">
        <f t="shared" si="0"/>
        <v>24294</v>
      </c>
      <c r="G14" s="483">
        <f t="shared" si="0"/>
        <v>0</v>
      </c>
      <c r="H14" s="483">
        <f t="shared" si="0"/>
        <v>36</v>
      </c>
      <c r="I14" s="483">
        <f t="shared" si="0"/>
        <v>533</v>
      </c>
      <c r="J14" s="108">
        <f>J24+J34</f>
        <v>25093</v>
      </c>
      <c r="K14" s="521" t="s">
        <v>1200</v>
      </c>
      <c r="L14" s="484">
        <v>6</v>
      </c>
      <c r="O14" s="1718" t="s">
        <v>1458</v>
      </c>
      <c r="P14" s="1360" t="s">
        <v>1435</v>
      </c>
      <c r="Q14" s="1412">
        <f>F19</f>
        <v>37236</v>
      </c>
      <c r="R14" s="1412">
        <f>F20</f>
        <v>114659</v>
      </c>
      <c r="S14" s="1412">
        <f>F21</f>
        <v>126549</v>
      </c>
      <c r="T14" s="1412">
        <f>F22</f>
        <v>62418</v>
      </c>
      <c r="U14" s="1412">
        <f>F23</f>
        <v>95768</v>
      </c>
      <c r="V14" s="1412">
        <f>F24</f>
        <v>24180</v>
      </c>
      <c r="W14" s="1412">
        <f>F25</f>
        <v>586872</v>
      </c>
      <c r="X14" s="1412">
        <f>F26</f>
        <v>176693</v>
      </c>
      <c r="Y14" s="1380">
        <f>F27</f>
        <v>235592</v>
      </c>
    </row>
    <row r="15" spans="1:25" s="12" customFormat="1" ht="17.649999999999999" customHeight="1" x14ac:dyDescent="0.2">
      <c r="A15" s="480">
        <v>7</v>
      </c>
      <c r="B15" s="473" t="s">
        <v>926</v>
      </c>
      <c r="C15" s="478">
        <f t="shared" si="0"/>
        <v>533</v>
      </c>
      <c r="D15" s="478">
        <f t="shared" si="0"/>
        <v>4</v>
      </c>
      <c r="E15" s="478">
        <f t="shared" si="0"/>
        <v>50</v>
      </c>
      <c r="F15" s="478">
        <f t="shared" si="0"/>
        <v>590630</v>
      </c>
      <c r="G15" s="478">
        <f t="shared" si="0"/>
        <v>1174</v>
      </c>
      <c r="H15" s="478">
        <f t="shared" si="0"/>
        <v>1122</v>
      </c>
      <c r="I15" s="478">
        <f t="shared" si="0"/>
        <v>2244</v>
      </c>
      <c r="J15" s="349">
        <f t="shared" si="0"/>
        <v>595757</v>
      </c>
      <c r="K15" s="520" t="s">
        <v>1476</v>
      </c>
      <c r="L15" s="481">
        <v>7</v>
      </c>
      <c r="O15" s="1719"/>
      <c r="P15" s="1360" t="s">
        <v>1434</v>
      </c>
      <c r="Q15" s="1412">
        <f>F29</f>
        <v>4603</v>
      </c>
      <c r="R15" s="1412">
        <f>F30</f>
        <v>43330</v>
      </c>
      <c r="S15" s="1412">
        <f>F31</f>
        <v>18233</v>
      </c>
      <c r="T15" s="1412">
        <f>F32</f>
        <v>18156</v>
      </c>
      <c r="U15" s="1412">
        <f>F33</f>
        <v>36857</v>
      </c>
      <c r="V15" s="1412">
        <f>F34</f>
        <v>114</v>
      </c>
      <c r="W15" s="1412">
        <f>F35</f>
        <v>3758</v>
      </c>
      <c r="X15" s="1412">
        <f>F36</f>
        <v>274</v>
      </c>
      <c r="Y15" s="1380">
        <f>F37</f>
        <v>22095</v>
      </c>
    </row>
    <row r="16" spans="1:25" s="12" customFormat="1" ht="17.649999999999999" customHeight="1" x14ac:dyDescent="0.2">
      <c r="A16" s="482">
        <v>8</v>
      </c>
      <c r="B16" s="471" t="s">
        <v>927</v>
      </c>
      <c r="C16" s="483">
        <f t="shared" si="0"/>
        <v>31708</v>
      </c>
      <c r="D16" s="483">
        <f t="shared" si="0"/>
        <v>43</v>
      </c>
      <c r="E16" s="483">
        <f t="shared" si="0"/>
        <v>71</v>
      </c>
      <c r="F16" s="483">
        <f t="shared" si="0"/>
        <v>176967</v>
      </c>
      <c r="G16" s="483">
        <f t="shared" si="0"/>
        <v>1556</v>
      </c>
      <c r="H16" s="483">
        <f t="shared" si="0"/>
        <v>7502</v>
      </c>
      <c r="I16" s="483">
        <f t="shared" si="0"/>
        <v>2890</v>
      </c>
      <c r="J16" s="108">
        <f t="shared" si="0"/>
        <v>220737</v>
      </c>
      <c r="K16" s="521" t="s">
        <v>1187</v>
      </c>
      <c r="L16" s="484">
        <v>8</v>
      </c>
      <c r="O16" s="1727" t="s">
        <v>1493</v>
      </c>
      <c r="P16" s="1360" t="s">
        <v>1435</v>
      </c>
      <c r="Q16" s="1412">
        <f>E19</f>
        <v>128</v>
      </c>
      <c r="R16" s="1412">
        <f>E20</f>
        <v>669</v>
      </c>
      <c r="S16" s="1412">
        <f>E21</f>
        <v>314</v>
      </c>
      <c r="T16" s="1412">
        <f>E22</f>
        <v>3046</v>
      </c>
      <c r="U16" s="1412">
        <f>E23</f>
        <v>35</v>
      </c>
      <c r="V16" s="1412">
        <f>E24</f>
        <v>7</v>
      </c>
      <c r="W16" s="1412">
        <f>E25</f>
        <v>50</v>
      </c>
      <c r="X16" s="1412">
        <f>E26</f>
        <v>71</v>
      </c>
      <c r="Y16" s="1380">
        <f>E27</f>
        <v>84</v>
      </c>
    </row>
    <row r="17" spans="1:25" s="12" customFormat="1" ht="17.649999999999999" customHeight="1" x14ac:dyDescent="0.2">
      <c r="A17" s="480">
        <v>9</v>
      </c>
      <c r="B17" s="473" t="s">
        <v>928</v>
      </c>
      <c r="C17" s="478">
        <f t="shared" si="0"/>
        <v>123435</v>
      </c>
      <c r="D17" s="478">
        <f t="shared" si="0"/>
        <v>54</v>
      </c>
      <c r="E17" s="478">
        <f t="shared" si="0"/>
        <v>95</v>
      </c>
      <c r="F17" s="478">
        <f t="shared" si="0"/>
        <v>257687</v>
      </c>
      <c r="G17" s="478">
        <f t="shared" si="0"/>
        <v>1240</v>
      </c>
      <c r="H17" s="478">
        <f t="shared" si="0"/>
        <v>1049</v>
      </c>
      <c r="I17" s="478">
        <f t="shared" si="0"/>
        <v>8016</v>
      </c>
      <c r="J17" s="349">
        <f>J27+J37</f>
        <v>391576</v>
      </c>
      <c r="K17" s="520" t="s">
        <v>239</v>
      </c>
      <c r="L17" s="481">
        <v>9</v>
      </c>
      <c r="O17" s="1728"/>
      <c r="P17" s="1360" t="s">
        <v>1434</v>
      </c>
      <c r="Q17" s="1411">
        <f>E29</f>
        <v>46</v>
      </c>
      <c r="R17" s="1411">
        <f>E30</f>
        <v>403</v>
      </c>
      <c r="S17" s="1411">
        <f>E31</f>
        <v>164</v>
      </c>
      <c r="T17" s="1411">
        <f>E32</f>
        <v>2263</v>
      </c>
      <c r="U17" s="1411">
        <f>E33</f>
        <v>15</v>
      </c>
      <c r="V17" s="1411" t="str">
        <f>E34</f>
        <v>0</v>
      </c>
      <c r="W17" s="1411" t="str">
        <f>E35</f>
        <v>0</v>
      </c>
      <c r="X17" s="1411" t="str">
        <f>E36</f>
        <v>0</v>
      </c>
      <c r="Y17" s="1416">
        <f>E37</f>
        <v>11</v>
      </c>
    </row>
    <row r="18" spans="1:25" s="91" customFormat="1" ht="18" customHeight="1" x14ac:dyDescent="0.2">
      <c r="A18" s="522"/>
      <c r="B18" s="202" t="s">
        <v>706</v>
      </c>
      <c r="C18" s="107">
        <f t="shared" ref="C18:H18" si="1">SUM(C19:C27)</f>
        <v>65124</v>
      </c>
      <c r="D18" s="107">
        <f>SUM(D19:D27)</f>
        <v>922</v>
      </c>
      <c r="E18" s="107">
        <f t="shared" si="1"/>
        <v>4404</v>
      </c>
      <c r="F18" s="107">
        <f t="shared" si="1"/>
        <v>1459967</v>
      </c>
      <c r="G18" s="107">
        <f t="shared" si="1"/>
        <v>15161</v>
      </c>
      <c r="H18" s="107">
        <f t="shared" si="1"/>
        <v>34222</v>
      </c>
      <c r="I18" s="107">
        <f>SUM(I19:I27)</f>
        <v>65834</v>
      </c>
      <c r="J18" s="107">
        <f>SUM(C18:I18)</f>
        <v>1645634</v>
      </c>
      <c r="K18" s="446" t="s">
        <v>13</v>
      </c>
      <c r="L18" s="523"/>
      <c r="O18" s="1718" t="s">
        <v>1459</v>
      </c>
      <c r="P18" s="1360" t="s">
        <v>1435</v>
      </c>
      <c r="Q18" s="1411">
        <f>D19</f>
        <v>32</v>
      </c>
      <c r="R18" s="1411">
        <f>D20</f>
        <v>506</v>
      </c>
      <c r="S18" s="1411">
        <f>D21</f>
        <v>111</v>
      </c>
      <c r="T18" s="1411">
        <f>D22</f>
        <v>110</v>
      </c>
      <c r="U18" s="1411">
        <f>D23</f>
        <v>63</v>
      </c>
      <c r="V18" s="1411" t="str">
        <f>D24</f>
        <v>0</v>
      </c>
      <c r="W18" s="1411">
        <f>D25</f>
        <v>4</v>
      </c>
      <c r="X18" s="1411">
        <f>D26</f>
        <v>43</v>
      </c>
      <c r="Y18" s="1380">
        <f>D27</f>
        <v>53</v>
      </c>
    </row>
    <row r="19" spans="1:25" s="12" customFormat="1" ht="17.649999999999999" customHeight="1" x14ac:dyDescent="0.2">
      <c r="A19" s="424">
        <v>1</v>
      </c>
      <c r="B19" s="347" t="s">
        <v>920</v>
      </c>
      <c r="C19" s="348" t="s">
        <v>16</v>
      </c>
      <c r="D19" s="348">
        <v>32</v>
      </c>
      <c r="E19" s="348">
        <v>128</v>
      </c>
      <c r="F19" s="348">
        <v>37236</v>
      </c>
      <c r="G19" s="348">
        <v>1016</v>
      </c>
      <c r="H19" s="348">
        <v>766</v>
      </c>
      <c r="I19" s="348">
        <v>1057</v>
      </c>
      <c r="J19" s="349">
        <f>SUM(C19:I19)</f>
        <v>40235</v>
      </c>
      <c r="K19" s="524" t="s">
        <v>234</v>
      </c>
      <c r="L19" s="425">
        <v>1</v>
      </c>
      <c r="O19" s="1719"/>
      <c r="P19" s="1360" t="s">
        <v>1434</v>
      </c>
      <c r="Q19" s="1411">
        <f>D29</f>
        <v>8</v>
      </c>
      <c r="R19" s="1411">
        <f>D30</f>
        <v>58</v>
      </c>
      <c r="S19" s="1411">
        <f>D31</f>
        <v>13</v>
      </c>
      <c r="T19" s="1411">
        <f>D32</f>
        <v>31</v>
      </c>
      <c r="U19" s="1411">
        <f>D33</f>
        <v>7</v>
      </c>
      <c r="V19" s="1411" t="str">
        <f>D34</f>
        <v>0</v>
      </c>
      <c r="W19" s="1411" t="str">
        <f>D35</f>
        <v>0</v>
      </c>
      <c r="X19" s="1411" t="str">
        <f>D36</f>
        <v>0</v>
      </c>
      <c r="Y19" s="1380">
        <f>D37</f>
        <v>1</v>
      </c>
    </row>
    <row r="20" spans="1:25" s="12" customFormat="1" ht="17.649999999999999" customHeight="1" x14ac:dyDescent="0.2">
      <c r="A20" s="360">
        <v>2</v>
      </c>
      <c r="B20" s="433" t="s">
        <v>921</v>
      </c>
      <c r="C20" s="30">
        <v>201</v>
      </c>
      <c r="D20" s="30">
        <v>506</v>
      </c>
      <c r="E20" s="30">
        <v>669</v>
      </c>
      <c r="F20" s="30">
        <v>114659</v>
      </c>
      <c r="G20" s="30">
        <v>5788</v>
      </c>
      <c r="H20" s="30">
        <v>13493</v>
      </c>
      <c r="I20" s="30">
        <v>21796</v>
      </c>
      <c r="J20" s="108">
        <f>SUM(C20:I20)</f>
        <v>157112</v>
      </c>
      <c r="K20" s="525" t="s">
        <v>235</v>
      </c>
      <c r="L20" s="361">
        <v>2</v>
      </c>
      <c r="O20" s="1718" t="s">
        <v>1460</v>
      </c>
      <c r="P20" s="1360" t="s">
        <v>1435</v>
      </c>
      <c r="Q20" s="1411" t="str">
        <f>C19</f>
        <v>0</v>
      </c>
      <c r="R20" s="1411">
        <f>C20</f>
        <v>201</v>
      </c>
      <c r="S20" s="1411">
        <f>C21</f>
        <v>186</v>
      </c>
      <c r="T20" s="1411">
        <f>C22</f>
        <v>474</v>
      </c>
      <c r="U20" s="1411">
        <f>C23</f>
        <v>4573</v>
      </c>
      <c r="V20" s="1411">
        <f>C24</f>
        <v>221</v>
      </c>
      <c r="W20" s="1411">
        <f>C25</f>
        <v>504</v>
      </c>
      <c r="X20" s="1411">
        <f>C26</f>
        <v>31106</v>
      </c>
      <c r="Y20" s="1380">
        <f>C27</f>
        <v>27859</v>
      </c>
    </row>
    <row r="21" spans="1:25" s="12" customFormat="1" ht="17.649999999999999" customHeight="1" x14ac:dyDescent="0.2">
      <c r="A21" s="424">
        <v>3</v>
      </c>
      <c r="B21" s="347" t="s">
        <v>922</v>
      </c>
      <c r="C21" s="348">
        <v>186</v>
      </c>
      <c r="D21" s="348">
        <v>111</v>
      </c>
      <c r="E21" s="348">
        <v>314</v>
      </c>
      <c r="F21" s="348">
        <v>126549</v>
      </c>
      <c r="G21" s="348">
        <v>2973</v>
      </c>
      <c r="H21" s="348">
        <v>5941</v>
      </c>
      <c r="I21" s="348">
        <v>6641</v>
      </c>
      <c r="J21" s="349">
        <f>SUM(C21:I21)</f>
        <v>142715</v>
      </c>
      <c r="K21" s="524" t="s">
        <v>236</v>
      </c>
      <c r="L21" s="425">
        <v>3</v>
      </c>
      <c r="O21" s="1719"/>
      <c r="P21" s="1360" t="s">
        <v>1434</v>
      </c>
      <c r="Q21" s="1411" t="str">
        <f>C29</f>
        <v>0</v>
      </c>
      <c r="R21" s="1411">
        <f>C30</f>
        <v>289</v>
      </c>
      <c r="S21" s="1411">
        <f>C31</f>
        <v>103</v>
      </c>
      <c r="T21" s="1411">
        <f>C32</f>
        <v>134</v>
      </c>
      <c r="U21" s="1411">
        <f>C33</f>
        <v>5381</v>
      </c>
      <c r="V21" s="1411">
        <f>C34</f>
        <v>2</v>
      </c>
      <c r="W21" s="1411">
        <f>C35</f>
        <v>29</v>
      </c>
      <c r="X21" s="1411">
        <f>C36</f>
        <v>602</v>
      </c>
      <c r="Y21" s="1380">
        <f>C37</f>
        <v>95576</v>
      </c>
    </row>
    <row r="22" spans="1:25" s="12" customFormat="1" ht="17.649999999999999" customHeight="1" x14ac:dyDescent="0.2">
      <c r="A22" s="360">
        <v>4</v>
      </c>
      <c r="B22" s="433" t="s">
        <v>923</v>
      </c>
      <c r="C22" s="30">
        <v>474</v>
      </c>
      <c r="D22" s="30">
        <v>110</v>
      </c>
      <c r="E22" s="30">
        <v>3046</v>
      </c>
      <c r="F22" s="30">
        <v>62418</v>
      </c>
      <c r="G22" s="30">
        <v>1065</v>
      </c>
      <c r="H22" s="30">
        <v>1691</v>
      </c>
      <c r="I22" s="30">
        <v>4520</v>
      </c>
      <c r="J22" s="108">
        <f>SUM(C22:I22)</f>
        <v>73324</v>
      </c>
      <c r="K22" s="525" t="s">
        <v>237</v>
      </c>
      <c r="L22" s="361">
        <v>4</v>
      </c>
    </row>
    <row r="23" spans="1:25" s="12" customFormat="1" ht="25.9" customHeight="1" x14ac:dyDescent="0.2">
      <c r="A23" s="424">
        <v>5</v>
      </c>
      <c r="B23" s="347" t="s">
        <v>924</v>
      </c>
      <c r="C23" s="348">
        <v>4573</v>
      </c>
      <c r="D23" s="348">
        <v>63</v>
      </c>
      <c r="E23" s="348">
        <v>35</v>
      </c>
      <c r="F23" s="348">
        <v>95768</v>
      </c>
      <c r="G23" s="348">
        <v>507</v>
      </c>
      <c r="H23" s="348">
        <v>2813</v>
      </c>
      <c r="I23" s="348">
        <v>18466</v>
      </c>
      <c r="J23" s="349">
        <f t="shared" ref="J23:J37" si="2">SUM(C23:I23)</f>
        <v>122225</v>
      </c>
      <c r="K23" s="524" t="s">
        <v>238</v>
      </c>
      <c r="L23" s="425">
        <v>5</v>
      </c>
    </row>
    <row r="24" spans="1:25" s="12" customFormat="1" ht="17.649999999999999" customHeight="1" x14ac:dyDescent="0.2">
      <c r="A24" s="360">
        <v>6</v>
      </c>
      <c r="B24" s="433" t="s">
        <v>966</v>
      </c>
      <c r="C24" s="30">
        <v>221</v>
      </c>
      <c r="D24" s="30" t="s">
        <v>16</v>
      </c>
      <c r="E24" s="30">
        <v>7</v>
      </c>
      <c r="F24" s="30">
        <v>24180</v>
      </c>
      <c r="G24" s="30" t="s">
        <v>16</v>
      </c>
      <c r="H24" s="30">
        <v>36</v>
      </c>
      <c r="I24" s="30">
        <v>531</v>
      </c>
      <c r="J24" s="108">
        <f t="shared" si="2"/>
        <v>24975</v>
      </c>
      <c r="K24" s="525" t="s">
        <v>1200</v>
      </c>
      <c r="L24" s="361">
        <v>6</v>
      </c>
    </row>
    <row r="25" spans="1:25" s="12" customFormat="1" ht="17.649999999999999" customHeight="1" x14ac:dyDescent="0.2">
      <c r="A25" s="424">
        <v>7</v>
      </c>
      <c r="B25" s="347" t="s">
        <v>926</v>
      </c>
      <c r="C25" s="348">
        <v>504</v>
      </c>
      <c r="D25" s="348">
        <v>4</v>
      </c>
      <c r="E25" s="348">
        <v>50</v>
      </c>
      <c r="F25" s="348">
        <v>586872</v>
      </c>
      <c r="G25" s="348">
        <v>1152</v>
      </c>
      <c r="H25" s="348">
        <v>1069</v>
      </c>
      <c r="I25" s="348">
        <v>2212</v>
      </c>
      <c r="J25" s="349">
        <f t="shared" si="2"/>
        <v>591863</v>
      </c>
      <c r="K25" s="524" t="s">
        <v>1476</v>
      </c>
      <c r="L25" s="425">
        <v>7</v>
      </c>
    </row>
    <row r="26" spans="1:25" s="12" customFormat="1" ht="17.649999999999999" customHeight="1" x14ac:dyDescent="0.2">
      <c r="A26" s="360">
        <v>8</v>
      </c>
      <c r="B26" s="433" t="s">
        <v>927</v>
      </c>
      <c r="C26" s="30">
        <v>31106</v>
      </c>
      <c r="D26" s="30">
        <v>43</v>
      </c>
      <c r="E26" s="30">
        <v>71</v>
      </c>
      <c r="F26" s="30">
        <v>176693</v>
      </c>
      <c r="G26" s="30">
        <v>1544</v>
      </c>
      <c r="H26" s="30">
        <v>7480</v>
      </c>
      <c r="I26" s="30">
        <v>2881</v>
      </c>
      <c r="J26" s="108">
        <f t="shared" si="2"/>
        <v>219818</v>
      </c>
      <c r="K26" s="525" t="s">
        <v>1187</v>
      </c>
      <c r="L26" s="361">
        <v>8</v>
      </c>
    </row>
    <row r="27" spans="1:25" s="12" customFormat="1" ht="17.649999999999999" customHeight="1" x14ac:dyDescent="0.2">
      <c r="A27" s="424">
        <v>9</v>
      </c>
      <c r="B27" s="347" t="s">
        <v>928</v>
      </c>
      <c r="C27" s="348">
        <v>27859</v>
      </c>
      <c r="D27" s="348">
        <v>53</v>
      </c>
      <c r="E27" s="348">
        <v>84</v>
      </c>
      <c r="F27" s="348">
        <v>235592</v>
      </c>
      <c r="G27" s="348">
        <v>1116</v>
      </c>
      <c r="H27" s="348">
        <v>933</v>
      </c>
      <c r="I27" s="348">
        <v>7730</v>
      </c>
      <c r="J27" s="349">
        <f t="shared" si="2"/>
        <v>273367</v>
      </c>
      <c r="K27" s="524" t="s">
        <v>239</v>
      </c>
      <c r="L27" s="425">
        <v>9</v>
      </c>
    </row>
    <row r="28" spans="1:25" s="82" customFormat="1" ht="18" customHeight="1" x14ac:dyDescent="0.2">
      <c r="A28" s="522"/>
      <c r="B28" s="202" t="s">
        <v>1468</v>
      </c>
      <c r="C28" s="107">
        <f t="shared" ref="C28:I28" si="3">SUM(C29:C37)</f>
        <v>102116</v>
      </c>
      <c r="D28" s="107">
        <f t="shared" si="3"/>
        <v>118</v>
      </c>
      <c r="E28" s="107">
        <f t="shared" si="3"/>
        <v>2902</v>
      </c>
      <c r="F28" s="107">
        <f t="shared" si="3"/>
        <v>147420</v>
      </c>
      <c r="G28" s="107">
        <f t="shared" si="3"/>
        <v>1649</v>
      </c>
      <c r="H28" s="107">
        <f t="shared" si="3"/>
        <v>17988</v>
      </c>
      <c r="I28" s="107">
        <f t="shared" si="3"/>
        <v>16695</v>
      </c>
      <c r="J28" s="107">
        <f t="shared" si="2"/>
        <v>288888</v>
      </c>
      <c r="K28" s="446" t="s">
        <v>14</v>
      </c>
      <c r="L28" s="523"/>
    </row>
    <row r="29" spans="1:25" s="12" customFormat="1" ht="17.649999999999999" customHeight="1" x14ac:dyDescent="0.2">
      <c r="A29" s="424">
        <v>1</v>
      </c>
      <c r="B29" s="347" t="s">
        <v>920</v>
      </c>
      <c r="C29" s="348" t="s">
        <v>16</v>
      </c>
      <c r="D29" s="348">
        <v>8</v>
      </c>
      <c r="E29" s="348">
        <v>46</v>
      </c>
      <c r="F29" s="348">
        <v>4603</v>
      </c>
      <c r="G29" s="348">
        <v>126</v>
      </c>
      <c r="H29" s="348">
        <v>231</v>
      </c>
      <c r="I29" s="348">
        <v>406</v>
      </c>
      <c r="J29" s="349">
        <f t="shared" si="2"/>
        <v>5420</v>
      </c>
      <c r="K29" s="524" t="s">
        <v>234</v>
      </c>
      <c r="L29" s="425">
        <v>1</v>
      </c>
    </row>
    <row r="30" spans="1:25" s="12" customFormat="1" ht="17.649999999999999" customHeight="1" x14ac:dyDescent="0.2">
      <c r="A30" s="360">
        <v>2</v>
      </c>
      <c r="B30" s="433" t="s">
        <v>921</v>
      </c>
      <c r="C30" s="30">
        <v>289</v>
      </c>
      <c r="D30" s="30">
        <v>58</v>
      </c>
      <c r="E30" s="30">
        <v>403</v>
      </c>
      <c r="F30" s="30">
        <v>43330</v>
      </c>
      <c r="G30" s="30">
        <v>777</v>
      </c>
      <c r="H30" s="30">
        <v>12223</v>
      </c>
      <c r="I30" s="30">
        <v>12455</v>
      </c>
      <c r="J30" s="108">
        <f t="shared" si="2"/>
        <v>69535</v>
      </c>
      <c r="K30" s="525" t="s">
        <v>235</v>
      </c>
      <c r="L30" s="361">
        <v>2</v>
      </c>
    </row>
    <row r="31" spans="1:25" s="12" customFormat="1" ht="17.649999999999999" customHeight="1" x14ac:dyDescent="0.2">
      <c r="A31" s="424">
        <v>3</v>
      </c>
      <c r="B31" s="347" t="s">
        <v>922</v>
      </c>
      <c r="C31" s="348">
        <v>103</v>
      </c>
      <c r="D31" s="348">
        <v>13</v>
      </c>
      <c r="E31" s="348">
        <v>164</v>
      </c>
      <c r="F31" s="348">
        <v>18233</v>
      </c>
      <c r="G31" s="348">
        <v>161</v>
      </c>
      <c r="H31" s="348">
        <v>3902</v>
      </c>
      <c r="I31" s="348">
        <v>1296</v>
      </c>
      <c r="J31" s="349">
        <f t="shared" si="2"/>
        <v>23872</v>
      </c>
      <c r="K31" s="524" t="s">
        <v>236</v>
      </c>
      <c r="L31" s="425">
        <v>3</v>
      </c>
    </row>
    <row r="32" spans="1:25" s="12" customFormat="1" ht="17.649999999999999" customHeight="1" x14ac:dyDescent="0.2">
      <c r="A32" s="360">
        <v>4</v>
      </c>
      <c r="B32" s="433" t="s">
        <v>923</v>
      </c>
      <c r="C32" s="30">
        <v>134</v>
      </c>
      <c r="D32" s="30">
        <v>31</v>
      </c>
      <c r="E32" s="30">
        <v>2263</v>
      </c>
      <c r="F32" s="30">
        <v>18156</v>
      </c>
      <c r="G32" s="30">
        <v>391</v>
      </c>
      <c r="H32" s="30">
        <v>1005</v>
      </c>
      <c r="I32" s="30">
        <v>1205</v>
      </c>
      <c r="J32" s="108">
        <f t="shared" si="2"/>
        <v>23185</v>
      </c>
      <c r="K32" s="525" t="s">
        <v>237</v>
      </c>
      <c r="L32" s="361">
        <v>4</v>
      </c>
    </row>
    <row r="33" spans="1:12" s="12" customFormat="1" ht="25.9" customHeight="1" x14ac:dyDescent="0.2">
      <c r="A33" s="424">
        <v>5</v>
      </c>
      <c r="B33" s="347" t="s">
        <v>924</v>
      </c>
      <c r="C33" s="348">
        <v>5381</v>
      </c>
      <c r="D33" s="348">
        <v>7</v>
      </c>
      <c r="E33" s="348">
        <v>15</v>
      </c>
      <c r="F33" s="348">
        <v>36857</v>
      </c>
      <c r="G33" s="348">
        <v>36</v>
      </c>
      <c r="H33" s="348">
        <v>436</v>
      </c>
      <c r="I33" s="348">
        <v>1004</v>
      </c>
      <c r="J33" s="349">
        <f t="shared" si="2"/>
        <v>43736</v>
      </c>
      <c r="K33" s="524" t="s">
        <v>238</v>
      </c>
      <c r="L33" s="425">
        <v>5</v>
      </c>
    </row>
    <row r="34" spans="1:12" s="12" customFormat="1" ht="17.649999999999999" customHeight="1" x14ac:dyDescent="0.2">
      <c r="A34" s="360">
        <v>6</v>
      </c>
      <c r="B34" s="433" t="s">
        <v>966</v>
      </c>
      <c r="C34" s="30">
        <v>2</v>
      </c>
      <c r="D34" s="30" t="s">
        <v>16</v>
      </c>
      <c r="E34" s="30" t="s">
        <v>16</v>
      </c>
      <c r="F34" s="30">
        <v>114</v>
      </c>
      <c r="G34" s="30" t="s">
        <v>16</v>
      </c>
      <c r="H34" s="30" t="s">
        <v>16</v>
      </c>
      <c r="I34" s="30">
        <v>2</v>
      </c>
      <c r="J34" s="108">
        <f t="shared" si="2"/>
        <v>118</v>
      </c>
      <c r="K34" s="525" t="s">
        <v>1200</v>
      </c>
      <c r="L34" s="361">
        <v>6</v>
      </c>
    </row>
    <row r="35" spans="1:12" s="12" customFormat="1" ht="17.649999999999999" customHeight="1" x14ac:dyDescent="0.2">
      <c r="A35" s="424">
        <v>7</v>
      </c>
      <c r="B35" s="347" t="s">
        <v>926</v>
      </c>
      <c r="C35" s="348">
        <v>29</v>
      </c>
      <c r="D35" s="348" t="s">
        <v>16</v>
      </c>
      <c r="E35" s="348" t="s">
        <v>16</v>
      </c>
      <c r="F35" s="348">
        <v>3758</v>
      </c>
      <c r="G35" s="348">
        <v>22</v>
      </c>
      <c r="H35" s="348">
        <v>53</v>
      </c>
      <c r="I35" s="348">
        <v>32</v>
      </c>
      <c r="J35" s="349">
        <f t="shared" si="2"/>
        <v>3894</v>
      </c>
      <c r="K35" s="524" t="s">
        <v>1476</v>
      </c>
      <c r="L35" s="425">
        <v>7</v>
      </c>
    </row>
    <row r="36" spans="1:12" s="12" customFormat="1" ht="17.649999999999999" customHeight="1" x14ac:dyDescent="0.2">
      <c r="A36" s="360">
        <v>8</v>
      </c>
      <c r="B36" s="433" t="s">
        <v>927</v>
      </c>
      <c r="C36" s="30">
        <v>602</v>
      </c>
      <c r="D36" s="30" t="s">
        <v>16</v>
      </c>
      <c r="E36" s="30" t="s">
        <v>16</v>
      </c>
      <c r="F36" s="30">
        <v>274</v>
      </c>
      <c r="G36" s="30">
        <v>12</v>
      </c>
      <c r="H36" s="30">
        <v>22</v>
      </c>
      <c r="I36" s="30">
        <v>9</v>
      </c>
      <c r="J36" s="108">
        <f t="shared" si="2"/>
        <v>919</v>
      </c>
      <c r="K36" s="525" t="s">
        <v>1187</v>
      </c>
      <c r="L36" s="361">
        <v>8</v>
      </c>
    </row>
    <row r="37" spans="1:12" s="12" customFormat="1" ht="17.649999999999999" customHeight="1" x14ac:dyDescent="0.2">
      <c r="A37" s="448">
        <v>9</v>
      </c>
      <c r="B37" s="355" t="s">
        <v>928</v>
      </c>
      <c r="C37" s="356">
        <v>95576</v>
      </c>
      <c r="D37" s="356">
        <v>1</v>
      </c>
      <c r="E37" s="356">
        <v>11</v>
      </c>
      <c r="F37" s="356">
        <v>22095</v>
      </c>
      <c r="G37" s="356">
        <v>124</v>
      </c>
      <c r="H37" s="356">
        <v>116</v>
      </c>
      <c r="I37" s="356">
        <v>286</v>
      </c>
      <c r="J37" s="357">
        <f t="shared" si="2"/>
        <v>118209</v>
      </c>
      <c r="K37" s="526" t="s">
        <v>239</v>
      </c>
      <c r="L37" s="449">
        <v>9</v>
      </c>
    </row>
  </sheetData>
  <mergeCells count="16">
    <mergeCell ref="A1:L1"/>
    <mergeCell ref="A2:L2"/>
    <mergeCell ref="A3:L3"/>
    <mergeCell ref="C5:J5"/>
    <mergeCell ref="F4:J4"/>
    <mergeCell ref="B5:B7"/>
    <mergeCell ref="A5:A7"/>
    <mergeCell ref="K5:K7"/>
    <mergeCell ref="L5:L7"/>
    <mergeCell ref="O18:O19"/>
    <mergeCell ref="O20:O21"/>
    <mergeCell ref="O8:O9"/>
    <mergeCell ref="O10:O11"/>
    <mergeCell ref="O12:O13"/>
    <mergeCell ref="O14:O15"/>
    <mergeCell ref="O16:O17"/>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EEDB-3215-421E-921D-BFD732A99C8A}">
  <sheetPr>
    <tabColor theme="5" tint="-0.249977111117893"/>
    <pageSetUpPr fitToPage="1"/>
  </sheetPr>
  <dimension ref="A1:O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9" width="11.5" style="17" customWidth="1"/>
    <col min="10" max="10" width="11.75" style="17" customWidth="1"/>
    <col min="11" max="11" width="32.75" style="17" customWidth="1"/>
    <col min="12" max="12" width="5.625" style="498" customWidth="1"/>
    <col min="13" max="16384" width="9.125" style="17"/>
  </cols>
  <sheetData>
    <row r="1" spans="1:15" s="7" customFormat="1" ht="21" customHeight="1" x14ac:dyDescent="0.25">
      <c r="A1" s="1645" t="s">
        <v>1143</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101</v>
      </c>
    </row>
    <row r="3" spans="1:15" s="7" customFormat="1" ht="21" customHeight="1" x14ac:dyDescent="0.2">
      <c r="A3" s="1647" t="s">
        <v>1642</v>
      </c>
      <c r="B3" s="1647"/>
      <c r="C3" s="1647"/>
      <c r="D3" s="1647"/>
      <c r="E3" s="1647"/>
      <c r="F3" s="1647"/>
      <c r="G3" s="1647"/>
      <c r="H3" s="1647"/>
      <c r="I3" s="1647"/>
      <c r="J3" s="1647"/>
      <c r="K3" s="1647"/>
      <c r="L3" s="1647"/>
    </row>
    <row r="4" spans="1:15" s="12" customFormat="1" x14ac:dyDescent="0.2">
      <c r="A4" s="34" t="s">
        <v>89</v>
      </c>
      <c r="B4" s="34"/>
      <c r="C4" s="1648"/>
      <c r="D4" s="1648"/>
      <c r="E4" s="1648"/>
      <c r="F4" s="1648"/>
      <c r="G4" s="1648"/>
      <c r="H4" s="1648"/>
      <c r="I4" s="1648"/>
      <c r="J4" s="1648"/>
      <c r="K4" s="24"/>
      <c r="L4" s="499" t="s">
        <v>1039</v>
      </c>
    </row>
    <row r="5" spans="1:15" s="81" customFormat="1" ht="21" customHeight="1" x14ac:dyDescent="0.2">
      <c r="A5" s="1738" t="s">
        <v>980</v>
      </c>
      <c r="B5" s="1737" t="s">
        <v>1166</v>
      </c>
      <c r="C5" s="1734" t="s">
        <v>1141</v>
      </c>
      <c r="D5" s="1735"/>
      <c r="E5" s="1735"/>
      <c r="F5" s="1735"/>
      <c r="G5" s="1735"/>
      <c r="H5" s="1735"/>
      <c r="I5" s="1735"/>
      <c r="J5" s="1736"/>
      <c r="K5" s="1739" t="s">
        <v>1167</v>
      </c>
      <c r="L5" s="1704"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30" customHeight="1" x14ac:dyDescent="0.2">
      <c r="A8" s="573"/>
      <c r="B8" s="457" t="s">
        <v>1220</v>
      </c>
      <c r="C8" s="428">
        <f t="shared" ref="C8:I23" si="0">C29+C50</f>
        <v>167240</v>
      </c>
      <c r="D8" s="428">
        <f t="shared" si="0"/>
        <v>1337</v>
      </c>
      <c r="E8" s="428">
        <f t="shared" si="0"/>
        <v>7417</v>
      </c>
      <c r="F8" s="428">
        <f t="shared" si="0"/>
        <v>1615898</v>
      </c>
      <c r="G8" s="428">
        <f t="shared" si="0"/>
        <v>25604</v>
      </c>
      <c r="H8" s="428">
        <f t="shared" si="0"/>
        <v>65947</v>
      </c>
      <c r="I8" s="428">
        <f t="shared" si="0"/>
        <v>164569</v>
      </c>
      <c r="J8" s="429">
        <f>J29+J50</f>
        <v>2048012</v>
      </c>
      <c r="K8" s="447" t="s">
        <v>883</v>
      </c>
      <c r="L8" s="574"/>
    </row>
    <row r="9" spans="1:15" s="12" customFormat="1" ht="22.9" customHeight="1" x14ac:dyDescent="0.2">
      <c r="A9" s="534" t="s">
        <v>970</v>
      </c>
      <c r="B9" s="535" t="s">
        <v>248</v>
      </c>
      <c r="C9" s="479">
        <f t="shared" si="0"/>
        <v>0</v>
      </c>
      <c r="D9" s="479">
        <f t="shared" si="0"/>
        <v>0</v>
      </c>
      <c r="E9" s="479">
        <f t="shared" si="0"/>
        <v>0</v>
      </c>
      <c r="F9" s="479">
        <f t="shared" si="0"/>
        <v>28234</v>
      </c>
      <c r="G9" s="479">
        <f t="shared" si="0"/>
        <v>0</v>
      </c>
      <c r="H9" s="479">
        <f t="shared" si="0"/>
        <v>43</v>
      </c>
      <c r="I9" s="479">
        <f t="shared" si="0"/>
        <v>0</v>
      </c>
      <c r="J9" s="423">
        <f t="shared" ref="J9:J28" si="1">J30+J51</f>
        <v>28277</v>
      </c>
      <c r="K9" s="536" t="s">
        <v>890</v>
      </c>
      <c r="L9" s="537" t="s">
        <v>970</v>
      </c>
    </row>
    <row r="10" spans="1:15" s="352" customFormat="1" ht="22.9" customHeight="1" x14ac:dyDescent="0.2">
      <c r="A10" s="547" t="s">
        <v>981</v>
      </c>
      <c r="B10" s="548" t="s">
        <v>891</v>
      </c>
      <c r="C10" s="478">
        <f t="shared" si="0"/>
        <v>0</v>
      </c>
      <c r="D10" s="478">
        <f t="shared" si="0"/>
        <v>0</v>
      </c>
      <c r="E10" s="478">
        <f t="shared" si="0"/>
        <v>0</v>
      </c>
      <c r="F10" s="478">
        <f t="shared" si="0"/>
        <v>17797</v>
      </c>
      <c r="G10" s="478">
        <f t="shared" si="0"/>
        <v>6819</v>
      </c>
      <c r="H10" s="478">
        <f t="shared" si="0"/>
        <v>8704</v>
      </c>
      <c r="I10" s="478">
        <f t="shared" si="0"/>
        <v>13</v>
      </c>
      <c r="J10" s="349">
        <f t="shared" si="1"/>
        <v>33333</v>
      </c>
      <c r="K10" s="549" t="s">
        <v>249</v>
      </c>
      <c r="L10" s="550" t="s">
        <v>981</v>
      </c>
    </row>
    <row r="11" spans="1:15" s="38" customFormat="1" ht="22.9" customHeight="1" x14ac:dyDescent="0.2">
      <c r="A11" s="534" t="s">
        <v>982</v>
      </c>
      <c r="B11" s="535" t="s">
        <v>250</v>
      </c>
      <c r="C11" s="479">
        <f t="shared" si="0"/>
        <v>0</v>
      </c>
      <c r="D11" s="479">
        <f t="shared" si="0"/>
        <v>0</v>
      </c>
      <c r="E11" s="479">
        <f t="shared" si="0"/>
        <v>0</v>
      </c>
      <c r="F11" s="479">
        <f t="shared" si="0"/>
        <v>97663</v>
      </c>
      <c r="G11" s="479">
        <f t="shared" si="0"/>
        <v>6150</v>
      </c>
      <c r="H11" s="479">
        <f t="shared" si="0"/>
        <v>395</v>
      </c>
      <c r="I11" s="479">
        <f t="shared" si="0"/>
        <v>0</v>
      </c>
      <c r="J11" s="423">
        <f t="shared" si="1"/>
        <v>104208</v>
      </c>
      <c r="K11" s="536" t="s">
        <v>251</v>
      </c>
      <c r="L11" s="537" t="s">
        <v>982</v>
      </c>
    </row>
    <row r="12" spans="1:15" s="352" customFormat="1" ht="31.9" customHeight="1" x14ac:dyDescent="0.2">
      <c r="A12" s="547" t="s">
        <v>1163</v>
      </c>
      <c r="B12" s="548" t="s">
        <v>1165</v>
      </c>
      <c r="C12" s="478">
        <f t="shared" si="0"/>
        <v>0</v>
      </c>
      <c r="D12" s="478">
        <f t="shared" si="0"/>
        <v>0</v>
      </c>
      <c r="E12" s="478">
        <f t="shared" si="0"/>
        <v>0</v>
      </c>
      <c r="F12" s="478">
        <f t="shared" si="0"/>
        <v>8247</v>
      </c>
      <c r="G12" s="478">
        <f t="shared" si="0"/>
        <v>1041</v>
      </c>
      <c r="H12" s="478">
        <f t="shared" si="0"/>
        <v>2303</v>
      </c>
      <c r="I12" s="478">
        <f t="shared" si="0"/>
        <v>0</v>
      </c>
      <c r="J12" s="349">
        <f t="shared" si="1"/>
        <v>11591</v>
      </c>
      <c r="K12" s="549" t="s">
        <v>1164</v>
      </c>
      <c r="L12" s="550" t="s">
        <v>1163</v>
      </c>
    </row>
    <row r="13" spans="1:15" s="38" customFormat="1" ht="22.9" customHeight="1" x14ac:dyDescent="0.2">
      <c r="A13" s="534" t="s">
        <v>983</v>
      </c>
      <c r="B13" s="535" t="s">
        <v>254</v>
      </c>
      <c r="C13" s="479">
        <f t="shared" si="0"/>
        <v>0</v>
      </c>
      <c r="D13" s="479">
        <f t="shared" si="0"/>
        <v>0</v>
      </c>
      <c r="E13" s="479">
        <f t="shared" si="0"/>
        <v>0</v>
      </c>
      <c r="F13" s="479">
        <f t="shared" si="0"/>
        <v>661684</v>
      </c>
      <c r="G13" s="479">
        <f t="shared" si="0"/>
        <v>448</v>
      </c>
      <c r="H13" s="479">
        <f t="shared" si="0"/>
        <v>0</v>
      </c>
      <c r="I13" s="479">
        <f t="shared" si="0"/>
        <v>0</v>
      </c>
      <c r="J13" s="423">
        <f t="shared" si="1"/>
        <v>662132</v>
      </c>
      <c r="K13" s="536" t="s">
        <v>255</v>
      </c>
      <c r="L13" s="537" t="s">
        <v>983</v>
      </c>
    </row>
    <row r="14" spans="1:15" s="352" customFormat="1" ht="34.15" customHeight="1" x14ac:dyDescent="0.2">
      <c r="A14" s="547" t="s">
        <v>984</v>
      </c>
      <c r="B14" s="548" t="s">
        <v>1118</v>
      </c>
      <c r="C14" s="478">
        <f t="shared" si="0"/>
        <v>0</v>
      </c>
      <c r="D14" s="478">
        <f t="shared" si="0"/>
        <v>0</v>
      </c>
      <c r="E14" s="478">
        <f t="shared" si="0"/>
        <v>0</v>
      </c>
      <c r="F14" s="478">
        <f t="shared" si="0"/>
        <v>241558</v>
      </c>
      <c r="G14" s="478">
        <f t="shared" si="0"/>
        <v>1890</v>
      </c>
      <c r="H14" s="478">
        <f t="shared" si="0"/>
        <v>0</v>
      </c>
      <c r="I14" s="478">
        <f t="shared" si="0"/>
        <v>0</v>
      </c>
      <c r="J14" s="349">
        <f t="shared" si="1"/>
        <v>243448</v>
      </c>
      <c r="K14" s="549" t="s">
        <v>1117</v>
      </c>
      <c r="L14" s="550" t="s">
        <v>984</v>
      </c>
    </row>
    <row r="15" spans="1:15" s="51" customFormat="1" ht="22.9" customHeight="1" x14ac:dyDescent="0.2">
      <c r="A15" s="534" t="s">
        <v>985</v>
      </c>
      <c r="B15" s="535" t="s">
        <v>256</v>
      </c>
      <c r="C15" s="479">
        <f t="shared" si="0"/>
        <v>0</v>
      </c>
      <c r="D15" s="479">
        <f t="shared" si="0"/>
        <v>0</v>
      </c>
      <c r="E15" s="479">
        <f t="shared" si="0"/>
        <v>0</v>
      </c>
      <c r="F15" s="479">
        <f t="shared" si="0"/>
        <v>124034</v>
      </c>
      <c r="G15" s="479">
        <f t="shared" si="0"/>
        <v>1429</v>
      </c>
      <c r="H15" s="479">
        <f t="shared" si="0"/>
        <v>11283</v>
      </c>
      <c r="I15" s="479">
        <f t="shared" si="0"/>
        <v>2118</v>
      </c>
      <c r="J15" s="423">
        <f t="shared" si="1"/>
        <v>138864</v>
      </c>
      <c r="K15" s="536" t="s">
        <v>257</v>
      </c>
      <c r="L15" s="537" t="s">
        <v>985</v>
      </c>
    </row>
    <row r="16" spans="1:15" s="352" customFormat="1" ht="22.9" customHeight="1" x14ac:dyDescent="0.2">
      <c r="A16" s="547" t="s">
        <v>986</v>
      </c>
      <c r="B16" s="548" t="s">
        <v>258</v>
      </c>
      <c r="C16" s="478">
        <f t="shared" si="0"/>
        <v>0</v>
      </c>
      <c r="D16" s="478">
        <f t="shared" si="0"/>
        <v>0</v>
      </c>
      <c r="E16" s="478">
        <f t="shared" si="0"/>
        <v>0</v>
      </c>
      <c r="F16" s="478">
        <f t="shared" si="0"/>
        <v>76216</v>
      </c>
      <c r="G16" s="478">
        <f t="shared" si="0"/>
        <v>0</v>
      </c>
      <c r="H16" s="478">
        <f t="shared" si="0"/>
        <v>1619</v>
      </c>
      <c r="I16" s="478">
        <f t="shared" si="0"/>
        <v>0</v>
      </c>
      <c r="J16" s="349">
        <f t="shared" si="1"/>
        <v>77835</v>
      </c>
      <c r="K16" s="549" t="s">
        <v>1029</v>
      </c>
      <c r="L16" s="550" t="s">
        <v>986</v>
      </c>
    </row>
    <row r="17" spans="1:12" s="38" customFormat="1" ht="22.9" customHeight="1" x14ac:dyDescent="0.2">
      <c r="A17" s="534" t="s">
        <v>987</v>
      </c>
      <c r="B17" s="535" t="s">
        <v>259</v>
      </c>
      <c r="C17" s="479">
        <f t="shared" si="0"/>
        <v>0</v>
      </c>
      <c r="D17" s="479">
        <f t="shared" si="0"/>
        <v>0</v>
      </c>
      <c r="E17" s="479">
        <f t="shared" si="0"/>
        <v>0</v>
      </c>
      <c r="F17" s="479">
        <f t="shared" si="0"/>
        <v>18032</v>
      </c>
      <c r="G17" s="479">
        <f t="shared" si="0"/>
        <v>2472</v>
      </c>
      <c r="H17" s="479">
        <f t="shared" si="0"/>
        <v>48</v>
      </c>
      <c r="I17" s="479">
        <f t="shared" si="0"/>
        <v>3090</v>
      </c>
      <c r="J17" s="423">
        <f t="shared" si="1"/>
        <v>23642</v>
      </c>
      <c r="K17" s="536" t="s">
        <v>260</v>
      </c>
      <c r="L17" s="537" t="s">
        <v>987</v>
      </c>
    </row>
    <row r="18" spans="1:12" s="352" customFormat="1" ht="22.9" customHeight="1" x14ac:dyDescent="0.2">
      <c r="A18" s="547" t="s">
        <v>988</v>
      </c>
      <c r="B18" s="548" t="s">
        <v>261</v>
      </c>
      <c r="C18" s="478">
        <f t="shared" si="0"/>
        <v>0</v>
      </c>
      <c r="D18" s="478">
        <f t="shared" si="0"/>
        <v>0</v>
      </c>
      <c r="E18" s="478">
        <f t="shared" si="0"/>
        <v>0</v>
      </c>
      <c r="F18" s="478">
        <f t="shared" si="0"/>
        <v>14798</v>
      </c>
      <c r="G18" s="478">
        <f t="shared" si="0"/>
        <v>4256</v>
      </c>
      <c r="H18" s="478">
        <f t="shared" si="0"/>
        <v>574</v>
      </c>
      <c r="I18" s="478">
        <f t="shared" si="0"/>
        <v>722</v>
      </c>
      <c r="J18" s="349">
        <f t="shared" si="1"/>
        <v>20350</v>
      </c>
      <c r="K18" s="549" t="s">
        <v>262</v>
      </c>
      <c r="L18" s="550" t="s">
        <v>988</v>
      </c>
    </row>
    <row r="19" spans="1:12" s="38" customFormat="1" ht="22.9" customHeight="1" x14ac:dyDescent="0.2">
      <c r="A19" s="534">
        <v>68</v>
      </c>
      <c r="B19" s="535" t="s">
        <v>263</v>
      </c>
      <c r="C19" s="479">
        <f t="shared" si="0"/>
        <v>0</v>
      </c>
      <c r="D19" s="479">
        <f t="shared" si="0"/>
        <v>0</v>
      </c>
      <c r="E19" s="479">
        <f t="shared" si="0"/>
        <v>0</v>
      </c>
      <c r="F19" s="479">
        <f t="shared" si="0"/>
        <v>18069</v>
      </c>
      <c r="G19" s="479">
        <f t="shared" si="0"/>
        <v>240</v>
      </c>
      <c r="H19" s="479">
        <f t="shared" si="0"/>
        <v>335</v>
      </c>
      <c r="I19" s="479">
        <f t="shared" si="0"/>
        <v>0</v>
      </c>
      <c r="J19" s="423">
        <f t="shared" si="1"/>
        <v>18644</v>
      </c>
      <c r="K19" s="536" t="s">
        <v>264</v>
      </c>
      <c r="L19" s="537">
        <v>68</v>
      </c>
    </row>
    <row r="20" spans="1:12" s="352" customFormat="1" ht="22.9" customHeight="1" x14ac:dyDescent="0.2">
      <c r="A20" s="547" t="s">
        <v>989</v>
      </c>
      <c r="B20" s="548" t="s">
        <v>265</v>
      </c>
      <c r="C20" s="478">
        <f t="shared" si="0"/>
        <v>0</v>
      </c>
      <c r="D20" s="478">
        <f t="shared" si="0"/>
        <v>0</v>
      </c>
      <c r="E20" s="478">
        <f t="shared" si="0"/>
        <v>0</v>
      </c>
      <c r="F20" s="478">
        <f t="shared" si="0"/>
        <v>48624</v>
      </c>
      <c r="G20" s="478">
        <f t="shared" si="0"/>
        <v>225</v>
      </c>
      <c r="H20" s="478">
        <f t="shared" si="0"/>
        <v>865</v>
      </c>
      <c r="I20" s="478">
        <f t="shared" si="0"/>
        <v>9</v>
      </c>
      <c r="J20" s="349">
        <f t="shared" si="1"/>
        <v>49723</v>
      </c>
      <c r="K20" s="549" t="s">
        <v>266</v>
      </c>
      <c r="L20" s="550" t="s">
        <v>989</v>
      </c>
    </row>
    <row r="21" spans="1:12" s="38" customFormat="1" ht="22.9" customHeight="1" x14ac:dyDescent="0.2">
      <c r="A21" s="534" t="s">
        <v>990</v>
      </c>
      <c r="B21" s="535" t="s">
        <v>267</v>
      </c>
      <c r="C21" s="479">
        <f t="shared" si="0"/>
        <v>0</v>
      </c>
      <c r="D21" s="479">
        <f t="shared" si="0"/>
        <v>0</v>
      </c>
      <c r="E21" s="479">
        <f t="shared" si="0"/>
        <v>0</v>
      </c>
      <c r="F21" s="479">
        <f t="shared" si="0"/>
        <v>184456</v>
      </c>
      <c r="G21" s="479">
        <f t="shared" si="0"/>
        <v>634</v>
      </c>
      <c r="H21" s="479">
        <f t="shared" si="0"/>
        <v>3647</v>
      </c>
      <c r="I21" s="479">
        <f t="shared" si="0"/>
        <v>0</v>
      </c>
      <c r="J21" s="423">
        <f t="shared" si="1"/>
        <v>188737</v>
      </c>
      <c r="K21" s="536" t="s">
        <v>268</v>
      </c>
      <c r="L21" s="537" t="s">
        <v>990</v>
      </c>
    </row>
    <row r="22" spans="1:12" s="352" customFormat="1" ht="31.9" customHeight="1" x14ac:dyDescent="0.2">
      <c r="A22" s="547">
        <v>84</v>
      </c>
      <c r="B22" s="548" t="s">
        <v>269</v>
      </c>
      <c r="C22" s="478">
        <f t="shared" si="0"/>
        <v>0</v>
      </c>
      <c r="D22" s="478">
        <f t="shared" si="0"/>
        <v>0</v>
      </c>
      <c r="E22" s="478">
        <f t="shared" si="0"/>
        <v>0</v>
      </c>
      <c r="F22" s="478">
        <f t="shared" si="0"/>
        <v>0</v>
      </c>
      <c r="G22" s="478">
        <f t="shared" si="0"/>
        <v>0</v>
      </c>
      <c r="H22" s="478">
        <f t="shared" si="0"/>
        <v>0</v>
      </c>
      <c r="I22" s="478">
        <f t="shared" si="0"/>
        <v>110224</v>
      </c>
      <c r="J22" s="349">
        <f t="shared" si="1"/>
        <v>110224</v>
      </c>
      <c r="K22" s="549" t="s">
        <v>1119</v>
      </c>
      <c r="L22" s="550">
        <v>84</v>
      </c>
    </row>
    <row r="23" spans="1:12" s="51" customFormat="1" ht="22.9" customHeight="1" x14ac:dyDescent="0.2">
      <c r="A23" s="534">
        <v>85</v>
      </c>
      <c r="B23" s="535" t="s">
        <v>270</v>
      </c>
      <c r="C23" s="479">
        <f t="shared" si="0"/>
        <v>0</v>
      </c>
      <c r="D23" s="479">
        <f t="shared" si="0"/>
        <v>0</v>
      </c>
      <c r="E23" s="479">
        <f t="shared" si="0"/>
        <v>0</v>
      </c>
      <c r="F23" s="479">
        <f t="shared" si="0"/>
        <v>25508</v>
      </c>
      <c r="G23" s="479">
        <f t="shared" si="0"/>
        <v>0</v>
      </c>
      <c r="H23" s="479">
        <f t="shared" si="0"/>
        <v>9</v>
      </c>
      <c r="I23" s="479">
        <f t="shared" si="0"/>
        <v>32273</v>
      </c>
      <c r="J23" s="423">
        <f t="shared" si="1"/>
        <v>57790</v>
      </c>
      <c r="K23" s="536" t="s">
        <v>271</v>
      </c>
      <c r="L23" s="537">
        <v>85</v>
      </c>
    </row>
    <row r="24" spans="1:12" s="352" customFormat="1" ht="22.9" customHeight="1" x14ac:dyDescent="0.2">
      <c r="A24" s="547" t="s">
        <v>991</v>
      </c>
      <c r="B24" s="548" t="s">
        <v>272</v>
      </c>
      <c r="C24" s="478">
        <f t="shared" ref="C24:I28" si="2">C45+C66</f>
        <v>0</v>
      </c>
      <c r="D24" s="478">
        <f t="shared" si="2"/>
        <v>1337</v>
      </c>
      <c r="E24" s="478">
        <f t="shared" si="2"/>
        <v>0</v>
      </c>
      <c r="F24" s="478">
        <f t="shared" si="2"/>
        <v>28619</v>
      </c>
      <c r="G24" s="478">
        <f t="shared" si="2"/>
        <v>0</v>
      </c>
      <c r="H24" s="478">
        <f t="shared" si="2"/>
        <v>36122</v>
      </c>
      <c r="I24" s="478">
        <f t="shared" si="2"/>
        <v>6745</v>
      </c>
      <c r="J24" s="349">
        <f t="shared" si="1"/>
        <v>72823</v>
      </c>
      <c r="K24" s="549" t="s">
        <v>1030</v>
      </c>
      <c r="L24" s="550" t="s">
        <v>991</v>
      </c>
    </row>
    <row r="25" spans="1:12" s="51" customFormat="1" ht="22.9" customHeight="1" x14ac:dyDescent="0.2">
      <c r="A25" s="534" t="s">
        <v>992</v>
      </c>
      <c r="B25" s="535" t="s">
        <v>273</v>
      </c>
      <c r="C25" s="479">
        <f t="shared" si="2"/>
        <v>0</v>
      </c>
      <c r="D25" s="479">
        <f t="shared" si="2"/>
        <v>0</v>
      </c>
      <c r="E25" s="479">
        <f t="shared" si="2"/>
        <v>0</v>
      </c>
      <c r="F25" s="479">
        <f t="shared" si="2"/>
        <v>5760</v>
      </c>
      <c r="G25" s="479">
        <f t="shared" si="2"/>
        <v>0</v>
      </c>
      <c r="H25" s="479">
        <f t="shared" si="2"/>
        <v>0</v>
      </c>
      <c r="I25" s="479">
        <f t="shared" si="2"/>
        <v>7335</v>
      </c>
      <c r="J25" s="423">
        <f t="shared" si="1"/>
        <v>13095</v>
      </c>
      <c r="K25" s="536" t="s">
        <v>274</v>
      </c>
      <c r="L25" s="537" t="s">
        <v>992</v>
      </c>
    </row>
    <row r="26" spans="1:12" s="352" customFormat="1" ht="22.9" customHeight="1" x14ac:dyDescent="0.2">
      <c r="A26" s="547" t="s">
        <v>993</v>
      </c>
      <c r="B26" s="548" t="s">
        <v>275</v>
      </c>
      <c r="C26" s="478">
        <f t="shared" si="2"/>
        <v>0</v>
      </c>
      <c r="D26" s="478">
        <f t="shared" si="2"/>
        <v>0</v>
      </c>
      <c r="E26" s="478">
        <f t="shared" si="2"/>
        <v>0</v>
      </c>
      <c r="F26" s="478">
        <f t="shared" si="2"/>
        <v>16599</v>
      </c>
      <c r="G26" s="478">
        <f t="shared" si="2"/>
        <v>0</v>
      </c>
      <c r="H26" s="478">
        <f t="shared" si="2"/>
        <v>0</v>
      </c>
      <c r="I26" s="478">
        <f t="shared" si="2"/>
        <v>2040</v>
      </c>
      <c r="J26" s="349">
        <f t="shared" si="1"/>
        <v>18639</v>
      </c>
      <c r="K26" s="549" t="s">
        <v>276</v>
      </c>
      <c r="L26" s="550" t="s">
        <v>993</v>
      </c>
    </row>
    <row r="27" spans="1:12" s="38" customFormat="1" ht="34.15" customHeight="1" x14ac:dyDescent="0.2">
      <c r="A27" s="534" t="s">
        <v>994</v>
      </c>
      <c r="B27" s="535" t="s">
        <v>1529</v>
      </c>
      <c r="C27" s="479">
        <f t="shared" si="2"/>
        <v>167240</v>
      </c>
      <c r="D27" s="479">
        <f t="shared" si="2"/>
        <v>0</v>
      </c>
      <c r="E27" s="479">
        <f t="shared" si="2"/>
        <v>0</v>
      </c>
      <c r="F27" s="479">
        <f t="shared" si="2"/>
        <v>0</v>
      </c>
      <c r="G27" s="479">
        <f t="shared" si="2"/>
        <v>0</v>
      </c>
      <c r="H27" s="479">
        <f t="shared" si="2"/>
        <v>0</v>
      </c>
      <c r="I27" s="479">
        <f t="shared" si="2"/>
        <v>0</v>
      </c>
      <c r="J27" s="423">
        <f t="shared" si="1"/>
        <v>167240</v>
      </c>
      <c r="K27" s="536" t="s">
        <v>1031</v>
      </c>
      <c r="L27" s="537" t="s">
        <v>994</v>
      </c>
    </row>
    <row r="28" spans="1:12" s="352" customFormat="1" ht="34.15" customHeight="1" x14ac:dyDescent="0.2">
      <c r="A28" s="547">
        <v>99</v>
      </c>
      <c r="B28" s="548" t="s">
        <v>277</v>
      </c>
      <c r="C28" s="478">
        <f t="shared" si="2"/>
        <v>0</v>
      </c>
      <c r="D28" s="478">
        <f t="shared" si="2"/>
        <v>0</v>
      </c>
      <c r="E28" s="478">
        <f t="shared" si="2"/>
        <v>7417</v>
      </c>
      <c r="F28" s="478">
        <f t="shared" si="2"/>
        <v>0</v>
      </c>
      <c r="G28" s="478">
        <f t="shared" si="2"/>
        <v>0</v>
      </c>
      <c r="H28" s="478">
        <f t="shared" si="2"/>
        <v>0</v>
      </c>
      <c r="I28" s="478">
        <f t="shared" si="2"/>
        <v>0</v>
      </c>
      <c r="J28" s="349">
        <f t="shared" si="1"/>
        <v>7417</v>
      </c>
      <c r="K28" s="549" t="s">
        <v>1032</v>
      </c>
      <c r="L28" s="550">
        <v>99</v>
      </c>
    </row>
    <row r="29" spans="1:12" s="12" customFormat="1" ht="30" customHeight="1" x14ac:dyDescent="0.2">
      <c r="A29" s="573"/>
      <c r="B29" s="457" t="s">
        <v>706</v>
      </c>
      <c r="C29" s="428">
        <f t="shared" ref="C29:I29" si="3">SUM(C30:C49)</f>
        <v>65124</v>
      </c>
      <c r="D29" s="428">
        <f t="shared" si="3"/>
        <v>1010</v>
      </c>
      <c r="E29" s="428">
        <f t="shared" si="3"/>
        <v>4497</v>
      </c>
      <c r="F29" s="428">
        <f t="shared" si="3"/>
        <v>1465237</v>
      </c>
      <c r="G29" s="428">
        <f t="shared" si="3"/>
        <v>20253</v>
      </c>
      <c r="H29" s="428">
        <f t="shared" si="3"/>
        <v>41447</v>
      </c>
      <c r="I29" s="428">
        <f t="shared" si="3"/>
        <v>115332</v>
      </c>
      <c r="J29" s="429">
        <f>SUM(J30:J49)</f>
        <v>1712900</v>
      </c>
      <c r="K29" s="447" t="s">
        <v>13</v>
      </c>
      <c r="L29" s="574"/>
    </row>
    <row r="30" spans="1:12" s="12" customFormat="1" ht="22.9" customHeight="1" x14ac:dyDescent="0.2">
      <c r="A30" s="451" t="s">
        <v>970</v>
      </c>
      <c r="B30" s="313" t="s">
        <v>248</v>
      </c>
      <c r="C30" s="434" t="s">
        <v>16</v>
      </c>
      <c r="D30" s="434" t="s">
        <v>16</v>
      </c>
      <c r="E30" s="434" t="s">
        <v>16</v>
      </c>
      <c r="F30" s="434">
        <v>28019</v>
      </c>
      <c r="G30" s="434" t="s">
        <v>16</v>
      </c>
      <c r="H30" s="434">
        <v>40</v>
      </c>
      <c r="I30" s="434" t="s">
        <v>16</v>
      </c>
      <c r="J30" s="423">
        <f t="shared" ref="J30:J49" si="4">SUM(C30:I30)</f>
        <v>28059</v>
      </c>
      <c r="K30" s="315" t="s">
        <v>890</v>
      </c>
      <c r="L30" s="452" t="s">
        <v>970</v>
      </c>
    </row>
    <row r="31" spans="1:12" s="352" customFormat="1" ht="22.9" customHeight="1" x14ac:dyDescent="0.2">
      <c r="A31" s="557" t="s">
        <v>981</v>
      </c>
      <c r="B31" s="558" t="s">
        <v>891</v>
      </c>
      <c r="C31" s="348" t="s">
        <v>16</v>
      </c>
      <c r="D31" s="348" t="s">
        <v>16</v>
      </c>
      <c r="E31" s="348" t="s">
        <v>16</v>
      </c>
      <c r="F31" s="348">
        <v>17038</v>
      </c>
      <c r="G31" s="348">
        <v>5946</v>
      </c>
      <c r="H31" s="348">
        <v>7263</v>
      </c>
      <c r="I31" s="348" t="s">
        <v>16</v>
      </c>
      <c r="J31" s="349">
        <f t="shared" si="4"/>
        <v>30247</v>
      </c>
      <c r="K31" s="559" t="s">
        <v>249</v>
      </c>
      <c r="L31" s="560" t="s">
        <v>981</v>
      </c>
    </row>
    <row r="32" spans="1:12" s="38" customFormat="1" ht="22.9" customHeight="1" x14ac:dyDescent="0.2">
      <c r="A32" s="451" t="s">
        <v>982</v>
      </c>
      <c r="B32" s="313" t="s">
        <v>250</v>
      </c>
      <c r="C32" s="434" t="s">
        <v>16</v>
      </c>
      <c r="D32" s="434" t="s">
        <v>16</v>
      </c>
      <c r="E32" s="434" t="s">
        <v>16</v>
      </c>
      <c r="F32" s="434">
        <v>94169</v>
      </c>
      <c r="G32" s="434">
        <v>5686</v>
      </c>
      <c r="H32" s="434">
        <v>391</v>
      </c>
      <c r="I32" s="434" t="s">
        <v>16</v>
      </c>
      <c r="J32" s="423">
        <f t="shared" si="4"/>
        <v>100246</v>
      </c>
      <c r="K32" s="315" t="s">
        <v>251</v>
      </c>
      <c r="L32" s="452" t="s">
        <v>982</v>
      </c>
    </row>
    <row r="33" spans="1:12" s="352" customFormat="1" ht="31.9" customHeight="1" x14ac:dyDescent="0.2">
      <c r="A33" s="557" t="s">
        <v>1163</v>
      </c>
      <c r="B33" s="558" t="s">
        <v>1165</v>
      </c>
      <c r="C33" s="348">
        <v>0</v>
      </c>
      <c r="D33" s="348">
        <v>0</v>
      </c>
      <c r="E33" s="348">
        <v>0</v>
      </c>
      <c r="F33" s="348">
        <v>7897</v>
      </c>
      <c r="G33" s="348">
        <v>767</v>
      </c>
      <c r="H33" s="348">
        <v>1888</v>
      </c>
      <c r="I33" s="348">
        <v>0</v>
      </c>
      <c r="J33" s="349">
        <f t="shared" si="4"/>
        <v>10552</v>
      </c>
      <c r="K33" s="559" t="s">
        <v>1164</v>
      </c>
      <c r="L33" s="560" t="s">
        <v>1163</v>
      </c>
    </row>
    <row r="34" spans="1:12" s="38" customFormat="1" ht="22.9" customHeight="1" x14ac:dyDescent="0.2">
      <c r="A34" s="451" t="s">
        <v>983</v>
      </c>
      <c r="B34" s="313" t="s">
        <v>254</v>
      </c>
      <c r="C34" s="434" t="s">
        <v>16</v>
      </c>
      <c r="D34" s="434" t="s">
        <v>16</v>
      </c>
      <c r="E34" s="434" t="s">
        <v>16</v>
      </c>
      <c r="F34" s="434">
        <v>652219</v>
      </c>
      <c r="G34" s="434">
        <v>21</v>
      </c>
      <c r="H34" s="434" t="s">
        <v>16</v>
      </c>
      <c r="I34" s="434" t="s">
        <v>16</v>
      </c>
      <c r="J34" s="423">
        <f t="shared" si="4"/>
        <v>652240</v>
      </c>
      <c r="K34" s="315" t="s">
        <v>255</v>
      </c>
      <c r="L34" s="452" t="s">
        <v>983</v>
      </c>
    </row>
    <row r="35" spans="1:12" s="352" customFormat="1" ht="34.15" customHeight="1" x14ac:dyDescent="0.2">
      <c r="A35" s="557" t="s">
        <v>984</v>
      </c>
      <c r="B35" s="558" t="s">
        <v>1118</v>
      </c>
      <c r="C35" s="348" t="s">
        <v>16</v>
      </c>
      <c r="D35" s="348" t="s">
        <v>16</v>
      </c>
      <c r="E35" s="348" t="s">
        <v>16</v>
      </c>
      <c r="F35" s="348">
        <v>219463</v>
      </c>
      <c r="G35" s="348">
        <v>1542</v>
      </c>
      <c r="H35" s="348" t="s">
        <v>16</v>
      </c>
      <c r="I35" s="348" t="s">
        <v>16</v>
      </c>
      <c r="J35" s="349">
        <f t="shared" si="4"/>
        <v>221005</v>
      </c>
      <c r="K35" s="559" t="s">
        <v>1117</v>
      </c>
      <c r="L35" s="560" t="s">
        <v>984</v>
      </c>
    </row>
    <row r="36" spans="1:12" s="51" customFormat="1" ht="22.9" customHeight="1" x14ac:dyDescent="0.2">
      <c r="A36" s="451" t="s">
        <v>985</v>
      </c>
      <c r="B36" s="313" t="s">
        <v>256</v>
      </c>
      <c r="C36" s="434" t="s">
        <v>16</v>
      </c>
      <c r="D36" s="434" t="s">
        <v>16</v>
      </c>
      <c r="E36" s="434" t="s">
        <v>16</v>
      </c>
      <c r="F36" s="434">
        <v>108927</v>
      </c>
      <c r="G36" s="434">
        <v>1304</v>
      </c>
      <c r="H36" s="434">
        <v>10689</v>
      </c>
      <c r="I36" s="434">
        <v>1707</v>
      </c>
      <c r="J36" s="423">
        <f t="shared" si="4"/>
        <v>122627</v>
      </c>
      <c r="K36" s="315" t="s">
        <v>257</v>
      </c>
      <c r="L36" s="452" t="s">
        <v>985</v>
      </c>
    </row>
    <row r="37" spans="1:12" s="352" customFormat="1" ht="22.9" customHeight="1" x14ac:dyDescent="0.2">
      <c r="A37" s="557" t="s">
        <v>986</v>
      </c>
      <c r="B37" s="558" t="s">
        <v>258</v>
      </c>
      <c r="C37" s="348" t="s">
        <v>16</v>
      </c>
      <c r="D37" s="348" t="s">
        <v>16</v>
      </c>
      <c r="E37" s="348" t="s">
        <v>16</v>
      </c>
      <c r="F37" s="348">
        <v>65817</v>
      </c>
      <c r="G37" s="348" t="s">
        <v>16</v>
      </c>
      <c r="H37" s="348">
        <v>1302</v>
      </c>
      <c r="I37" s="348" t="s">
        <v>16</v>
      </c>
      <c r="J37" s="349">
        <f t="shared" si="4"/>
        <v>67119</v>
      </c>
      <c r="K37" s="559" t="s">
        <v>1029</v>
      </c>
      <c r="L37" s="560" t="s">
        <v>986</v>
      </c>
    </row>
    <row r="38" spans="1:12" s="38" customFormat="1" ht="22.9" customHeight="1" x14ac:dyDescent="0.2">
      <c r="A38" s="451" t="s">
        <v>987</v>
      </c>
      <c r="B38" s="313" t="s">
        <v>259</v>
      </c>
      <c r="C38" s="434" t="s">
        <v>16</v>
      </c>
      <c r="D38" s="434" t="s">
        <v>16</v>
      </c>
      <c r="E38" s="434" t="s">
        <v>16</v>
      </c>
      <c r="F38" s="434">
        <v>15478</v>
      </c>
      <c r="G38" s="434">
        <v>1845</v>
      </c>
      <c r="H38" s="434">
        <v>44</v>
      </c>
      <c r="I38" s="434">
        <v>2213</v>
      </c>
      <c r="J38" s="423">
        <f t="shared" si="4"/>
        <v>19580</v>
      </c>
      <c r="K38" s="315" t="s">
        <v>260</v>
      </c>
      <c r="L38" s="452" t="s">
        <v>987</v>
      </c>
    </row>
    <row r="39" spans="1:12" s="352" customFormat="1" ht="22.9" customHeight="1" x14ac:dyDescent="0.2">
      <c r="A39" s="557" t="s">
        <v>988</v>
      </c>
      <c r="B39" s="558" t="s">
        <v>261</v>
      </c>
      <c r="C39" s="348" t="s">
        <v>16</v>
      </c>
      <c r="D39" s="348" t="s">
        <v>16</v>
      </c>
      <c r="E39" s="348" t="s">
        <v>16</v>
      </c>
      <c r="F39" s="348">
        <v>11445</v>
      </c>
      <c r="G39" s="348">
        <v>2359</v>
      </c>
      <c r="H39" s="348">
        <v>363</v>
      </c>
      <c r="I39" s="348">
        <v>490</v>
      </c>
      <c r="J39" s="349">
        <f t="shared" si="4"/>
        <v>14657</v>
      </c>
      <c r="K39" s="559" t="s">
        <v>262</v>
      </c>
      <c r="L39" s="560" t="s">
        <v>988</v>
      </c>
    </row>
    <row r="40" spans="1:12" s="38" customFormat="1" ht="22.9" customHeight="1" x14ac:dyDescent="0.2">
      <c r="A40" s="451">
        <v>68</v>
      </c>
      <c r="B40" s="313" t="s">
        <v>263</v>
      </c>
      <c r="C40" s="434" t="s">
        <v>16</v>
      </c>
      <c r="D40" s="434" t="s">
        <v>16</v>
      </c>
      <c r="E40" s="434" t="s">
        <v>16</v>
      </c>
      <c r="F40" s="434">
        <v>16734</v>
      </c>
      <c r="G40" s="434">
        <v>165</v>
      </c>
      <c r="H40" s="434">
        <v>214</v>
      </c>
      <c r="I40" s="434" t="s">
        <v>16</v>
      </c>
      <c r="J40" s="423">
        <f t="shared" si="4"/>
        <v>17113</v>
      </c>
      <c r="K40" s="315" t="s">
        <v>264</v>
      </c>
      <c r="L40" s="452">
        <v>68</v>
      </c>
    </row>
    <row r="41" spans="1:12" s="352" customFormat="1" ht="22.9" customHeight="1" x14ac:dyDescent="0.2">
      <c r="A41" s="557" t="s">
        <v>989</v>
      </c>
      <c r="B41" s="558" t="s">
        <v>265</v>
      </c>
      <c r="C41" s="348" t="s">
        <v>16</v>
      </c>
      <c r="D41" s="348" t="s">
        <v>16</v>
      </c>
      <c r="E41" s="348" t="s">
        <v>16</v>
      </c>
      <c r="F41" s="348">
        <v>39976</v>
      </c>
      <c r="G41" s="348">
        <v>197</v>
      </c>
      <c r="H41" s="348">
        <v>542</v>
      </c>
      <c r="I41" s="348">
        <v>1</v>
      </c>
      <c r="J41" s="349">
        <f t="shared" si="4"/>
        <v>40716</v>
      </c>
      <c r="K41" s="559" t="s">
        <v>266</v>
      </c>
      <c r="L41" s="560" t="s">
        <v>989</v>
      </c>
    </row>
    <row r="42" spans="1:12" s="38" customFormat="1" ht="22.9" customHeight="1" x14ac:dyDescent="0.2">
      <c r="A42" s="451" t="s">
        <v>990</v>
      </c>
      <c r="B42" s="313" t="s">
        <v>267</v>
      </c>
      <c r="C42" s="434" t="s">
        <v>16</v>
      </c>
      <c r="D42" s="434" t="s">
        <v>16</v>
      </c>
      <c r="E42" s="434" t="s">
        <v>16</v>
      </c>
      <c r="F42" s="434">
        <v>153638</v>
      </c>
      <c r="G42" s="434">
        <v>421</v>
      </c>
      <c r="H42" s="434">
        <v>1689</v>
      </c>
      <c r="I42" s="434" t="s">
        <v>16</v>
      </c>
      <c r="J42" s="423">
        <f t="shared" si="4"/>
        <v>155748</v>
      </c>
      <c r="K42" s="315" t="s">
        <v>268</v>
      </c>
      <c r="L42" s="452" t="s">
        <v>990</v>
      </c>
    </row>
    <row r="43" spans="1:12" s="352" customFormat="1" ht="31.9" customHeight="1" x14ac:dyDescent="0.2">
      <c r="A43" s="557">
        <v>84</v>
      </c>
      <c r="B43" s="558" t="s">
        <v>269</v>
      </c>
      <c r="C43" s="348" t="s">
        <v>16</v>
      </c>
      <c r="D43" s="348" t="s">
        <v>16</v>
      </c>
      <c r="E43" s="348" t="s">
        <v>16</v>
      </c>
      <c r="F43" s="348" t="s">
        <v>16</v>
      </c>
      <c r="G43" s="348" t="s">
        <v>16</v>
      </c>
      <c r="H43" s="348" t="s">
        <v>16</v>
      </c>
      <c r="I43" s="348">
        <v>89110</v>
      </c>
      <c r="J43" s="349">
        <f t="shared" si="4"/>
        <v>89110</v>
      </c>
      <c r="K43" s="559" t="s">
        <v>1119</v>
      </c>
      <c r="L43" s="560">
        <v>84</v>
      </c>
    </row>
    <row r="44" spans="1:12" s="51" customFormat="1" ht="22.9" customHeight="1" x14ac:dyDescent="0.2">
      <c r="A44" s="451">
        <v>85</v>
      </c>
      <c r="B44" s="313" t="s">
        <v>270</v>
      </c>
      <c r="C44" s="434" t="s">
        <v>16</v>
      </c>
      <c r="D44" s="434" t="s">
        <v>16</v>
      </c>
      <c r="E44" s="434" t="s">
        <v>16</v>
      </c>
      <c r="F44" s="434">
        <v>9658</v>
      </c>
      <c r="G44" s="434" t="s">
        <v>16</v>
      </c>
      <c r="H44" s="434">
        <v>2</v>
      </c>
      <c r="I44" s="434">
        <v>11105</v>
      </c>
      <c r="J44" s="423">
        <f t="shared" si="4"/>
        <v>20765</v>
      </c>
      <c r="K44" s="315" t="s">
        <v>271</v>
      </c>
      <c r="L44" s="452">
        <v>85</v>
      </c>
    </row>
    <row r="45" spans="1:12" s="352" customFormat="1" ht="22.9" customHeight="1" x14ac:dyDescent="0.2">
      <c r="A45" s="557" t="s">
        <v>991</v>
      </c>
      <c r="B45" s="558" t="s">
        <v>272</v>
      </c>
      <c r="C45" s="348" t="s">
        <v>16</v>
      </c>
      <c r="D45" s="348">
        <v>1010</v>
      </c>
      <c r="E45" s="348" t="s">
        <v>16</v>
      </c>
      <c r="F45" s="348">
        <v>10807</v>
      </c>
      <c r="G45" s="348" t="s">
        <v>16</v>
      </c>
      <c r="H45" s="348">
        <v>17020</v>
      </c>
      <c r="I45" s="348">
        <v>2969</v>
      </c>
      <c r="J45" s="349">
        <f t="shared" si="4"/>
        <v>31806</v>
      </c>
      <c r="K45" s="559" t="s">
        <v>1030</v>
      </c>
      <c r="L45" s="560" t="s">
        <v>991</v>
      </c>
    </row>
    <row r="46" spans="1:12" s="51" customFormat="1" ht="22.9" customHeight="1" x14ac:dyDescent="0.2">
      <c r="A46" s="451" t="s">
        <v>992</v>
      </c>
      <c r="B46" s="313" t="s">
        <v>273</v>
      </c>
      <c r="C46" s="434" t="s">
        <v>16</v>
      </c>
      <c r="D46" s="434" t="s">
        <v>16</v>
      </c>
      <c r="E46" s="434" t="s">
        <v>16</v>
      </c>
      <c r="F46" s="434">
        <v>3566</v>
      </c>
      <c r="G46" s="434" t="s">
        <v>16</v>
      </c>
      <c r="H46" s="434" t="s">
        <v>16</v>
      </c>
      <c r="I46" s="434">
        <v>5781</v>
      </c>
      <c r="J46" s="423">
        <f t="shared" si="4"/>
        <v>9347</v>
      </c>
      <c r="K46" s="315" t="s">
        <v>274</v>
      </c>
      <c r="L46" s="452" t="s">
        <v>992</v>
      </c>
    </row>
    <row r="47" spans="1:12" s="352" customFormat="1" ht="22.9" customHeight="1" x14ac:dyDescent="0.2">
      <c r="A47" s="557" t="s">
        <v>993</v>
      </c>
      <c r="B47" s="558" t="s">
        <v>275</v>
      </c>
      <c r="C47" s="348" t="s">
        <v>16</v>
      </c>
      <c r="D47" s="348" t="s">
        <v>16</v>
      </c>
      <c r="E47" s="348" t="s">
        <v>16</v>
      </c>
      <c r="F47" s="348">
        <v>10386</v>
      </c>
      <c r="G47" s="348" t="s">
        <v>16</v>
      </c>
      <c r="H47" s="348" t="s">
        <v>16</v>
      </c>
      <c r="I47" s="348">
        <v>1956</v>
      </c>
      <c r="J47" s="349">
        <f t="shared" si="4"/>
        <v>12342</v>
      </c>
      <c r="K47" s="559" t="s">
        <v>276</v>
      </c>
      <c r="L47" s="560" t="s">
        <v>993</v>
      </c>
    </row>
    <row r="48" spans="1:12" s="38" customFormat="1" ht="34.15" customHeight="1" x14ac:dyDescent="0.2">
      <c r="A48" s="451" t="s">
        <v>994</v>
      </c>
      <c r="B48" s="313" t="s">
        <v>1529</v>
      </c>
      <c r="C48" s="434">
        <v>65124</v>
      </c>
      <c r="D48" s="434" t="s">
        <v>16</v>
      </c>
      <c r="E48" s="434" t="s">
        <v>16</v>
      </c>
      <c r="F48" s="434" t="s">
        <v>16</v>
      </c>
      <c r="G48" s="434" t="s">
        <v>16</v>
      </c>
      <c r="H48" s="434" t="s">
        <v>16</v>
      </c>
      <c r="I48" s="434" t="s">
        <v>16</v>
      </c>
      <c r="J48" s="423">
        <f t="shared" si="4"/>
        <v>65124</v>
      </c>
      <c r="K48" s="315" t="s">
        <v>1031</v>
      </c>
      <c r="L48" s="452" t="s">
        <v>994</v>
      </c>
    </row>
    <row r="49" spans="1:12" s="352" customFormat="1" ht="34.15" customHeight="1" x14ac:dyDescent="0.2">
      <c r="A49" s="557">
        <v>99</v>
      </c>
      <c r="B49" s="558" t="s">
        <v>277</v>
      </c>
      <c r="C49" s="348" t="s">
        <v>16</v>
      </c>
      <c r="D49" s="348" t="s">
        <v>16</v>
      </c>
      <c r="E49" s="348">
        <v>4497</v>
      </c>
      <c r="F49" s="348" t="s">
        <v>16</v>
      </c>
      <c r="G49" s="348" t="s">
        <v>16</v>
      </c>
      <c r="H49" s="348" t="s">
        <v>16</v>
      </c>
      <c r="I49" s="348" t="s">
        <v>16</v>
      </c>
      <c r="J49" s="349">
        <f t="shared" si="4"/>
        <v>4497</v>
      </c>
      <c r="K49" s="559" t="s">
        <v>1032</v>
      </c>
      <c r="L49" s="560">
        <v>99</v>
      </c>
    </row>
    <row r="50" spans="1:12" s="12" customFormat="1" ht="30" customHeight="1" x14ac:dyDescent="0.2">
      <c r="A50" s="573"/>
      <c r="B50" s="457" t="s">
        <v>1468</v>
      </c>
      <c r="C50" s="428">
        <f t="shared" ref="C50:I50" si="5">SUM(C51:C70)</f>
        <v>102116</v>
      </c>
      <c r="D50" s="428">
        <f t="shared" si="5"/>
        <v>327</v>
      </c>
      <c r="E50" s="428">
        <f t="shared" si="5"/>
        <v>2920</v>
      </c>
      <c r="F50" s="428">
        <f t="shared" si="5"/>
        <v>150661</v>
      </c>
      <c r="G50" s="428">
        <f t="shared" si="5"/>
        <v>5351</v>
      </c>
      <c r="H50" s="428">
        <f t="shared" si="5"/>
        <v>24500</v>
      </c>
      <c r="I50" s="428">
        <f t="shared" si="5"/>
        <v>49237</v>
      </c>
      <c r="J50" s="429">
        <f>SUM(J51:J70)</f>
        <v>335112</v>
      </c>
      <c r="K50" s="447" t="s">
        <v>14</v>
      </c>
      <c r="L50" s="574"/>
    </row>
    <row r="51" spans="1:12" s="12" customFormat="1" ht="22.9" customHeight="1" x14ac:dyDescent="0.2">
      <c r="A51" s="451" t="s">
        <v>970</v>
      </c>
      <c r="B51" s="313" t="s">
        <v>248</v>
      </c>
      <c r="C51" s="434" t="s">
        <v>16</v>
      </c>
      <c r="D51" s="434" t="s">
        <v>16</v>
      </c>
      <c r="E51" s="434" t="s">
        <v>16</v>
      </c>
      <c r="F51" s="434">
        <v>215</v>
      </c>
      <c r="G51" s="434" t="s">
        <v>16</v>
      </c>
      <c r="H51" s="434">
        <v>3</v>
      </c>
      <c r="I51" s="434" t="s">
        <v>16</v>
      </c>
      <c r="J51" s="423">
        <f t="shared" ref="J51:J70" si="6">SUM(C51:I51)</f>
        <v>218</v>
      </c>
      <c r="K51" s="315" t="s">
        <v>890</v>
      </c>
      <c r="L51" s="452" t="s">
        <v>970</v>
      </c>
    </row>
    <row r="52" spans="1:12" s="352" customFormat="1" ht="22.9" customHeight="1" x14ac:dyDescent="0.2">
      <c r="A52" s="557" t="s">
        <v>981</v>
      </c>
      <c r="B52" s="558" t="s">
        <v>891</v>
      </c>
      <c r="C52" s="348" t="s">
        <v>16</v>
      </c>
      <c r="D52" s="348" t="s">
        <v>16</v>
      </c>
      <c r="E52" s="348" t="s">
        <v>16</v>
      </c>
      <c r="F52" s="348">
        <v>759</v>
      </c>
      <c r="G52" s="348">
        <v>873</v>
      </c>
      <c r="H52" s="348">
        <v>1441</v>
      </c>
      <c r="I52" s="348">
        <v>13</v>
      </c>
      <c r="J52" s="349">
        <f t="shared" si="6"/>
        <v>3086</v>
      </c>
      <c r="K52" s="559" t="s">
        <v>249</v>
      </c>
      <c r="L52" s="560" t="s">
        <v>981</v>
      </c>
    </row>
    <row r="53" spans="1:12" s="38" customFormat="1" ht="22.9" customHeight="1" x14ac:dyDescent="0.2">
      <c r="A53" s="451" t="s">
        <v>982</v>
      </c>
      <c r="B53" s="313" t="s">
        <v>250</v>
      </c>
      <c r="C53" s="434" t="s">
        <v>16</v>
      </c>
      <c r="D53" s="434" t="s">
        <v>16</v>
      </c>
      <c r="E53" s="434" t="s">
        <v>16</v>
      </c>
      <c r="F53" s="434">
        <v>3494</v>
      </c>
      <c r="G53" s="434">
        <v>464</v>
      </c>
      <c r="H53" s="434">
        <v>4</v>
      </c>
      <c r="I53" s="434" t="s">
        <v>16</v>
      </c>
      <c r="J53" s="423">
        <f t="shared" si="6"/>
        <v>3962</v>
      </c>
      <c r="K53" s="315" t="s">
        <v>251</v>
      </c>
      <c r="L53" s="452" t="s">
        <v>982</v>
      </c>
    </row>
    <row r="54" spans="1:12" s="352" customFormat="1" ht="31.9" customHeight="1" x14ac:dyDescent="0.2">
      <c r="A54" s="557" t="s">
        <v>1163</v>
      </c>
      <c r="B54" s="558" t="s">
        <v>1165</v>
      </c>
      <c r="C54" s="348">
        <v>0</v>
      </c>
      <c r="D54" s="348">
        <v>0</v>
      </c>
      <c r="E54" s="348">
        <v>0</v>
      </c>
      <c r="F54" s="348">
        <v>350</v>
      </c>
      <c r="G54" s="348">
        <v>274</v>
      </c>
      <c r="H54" s="348">
        <v>415</v>
      </c>
      <c r="I54" s="348">
        <v>0</v>
      </c>
      <c r="J54" s="349">
        <f t="shared" si="6"/>
        <v>1039</v>
      </c>
      <c r="K54" s="559" t="s">
        <v>1164</v>
      </c>
      <c r="L54" s="560" t="s">
        <v>1163</v>
      </c>
    </row>
    <row r="55" spans="1:12" s="38" customFormat="1" ht="22.9" customHeight="1" x14ac:dyDescent="0.2">
      <c r="A55" s="451" t="s">
        <v>983</v>
      </c>
      <c r="B55" s="313" t="s">
        <v>254</v>
      </c>
      <c r="C55" s="434" t="s">
        <v>16</v>
      </c>
      <c r="D55" s="434" t="s">
        <v>16</v>
      </c>
      <c r="E55" s="434" t="s">
        <v>16</v>
      </c>
      <c r="F55" s="434">
        <v>9465</v>
      </c>
      <c r="G55" s="434">
        <v>427</v>
      </c>
      <c r="H55" s="434" t="s">
        <v>16</v>
      </c>
      <c r="I55" s="434" t="s">
        <v>16</v>
      </c>
      <c r="J55" s="423">
        <f t="shared" si="6"/>
        <v>9892</v>
      </c>
      <c r="K55" s="315" t="s">
        <v>255</v>
      </c>
      <c r="L55" s="452" t="s">
        <v>983</v>
      </c>
    </row>
    <row r="56" spans="1:12" s="352" customFormat="1" ht="34.15" customHeight="1" x14ac:dyDescent="0.2">
      <c r="A56" s="557" t="s">
        <v>984</v>
      </c>
      <c r="B56" s="558" t="s">
        <v>1118</v>
      </c>
      <c r="C56" s="348" t="s">
        <v>16</v>
      </c>
      <c r="D56" s="348" t="s">
        <v>16</v>
      </c>
      <c r="E56" s="348" t="s">
        <v>16</v>
      </c>
      <c r="F56" s="348">
        <v>22095</v>
      </c>
      <c r="G56" s="348">
        <v>348</v>
      </c>
      <c r="H56" s="348" t="s">
        <v>16</v>
      </c>
      <c r="I56" s="348" t="s">
        <v>16</v>
      </c>
      <c r="J56" s="349">
        <f t="shared" si="6"/>
        <v>22443</v>
      </c>
      <c r="K56" s="559" t="s">
        <v>1117</v>
      </c>
      <c r="L56" s="560" t="s">
        <v>984</v>
      </c>
    </row>
    <row r="57" spans="1:12" s="51" customFormat="1" ht="22.9" customHeight="1" x14ac:dyDescent="0.2">
      <c r="A57" s="451" t="s">
        <v>985</v>
      </c>
      <c r="B57" s="313" t="s">
        <v>256</v>
      </c>
      <c r="C57" s="434" t="s">
        <v>16</v>
      </c>
      <c r="D57" s="434" t="s">
        <v>16</v>
      </c>
      <c r="E57" s="434" t="s">
        <v>16</v>
      </c>
      <c r="F57" s="434">
        <v>15107</v>
      </c>
      <c r="G57" s="434">
        <v>125</v>
      </c>
      <c r="H57" s="434">
        <v>594</v>
      </c>
      <c r="I57" s="434">
        <v>411</v>
      </c>
      <c r="J57" s="423">
        <f t="shared" si="6"/>
        <v>16237</v>
      </c>
      <c r="K57" s="315" t="s">
        <v>257</v>
      </c>
      <c r="L57" s="452" t="s">
        <v>985</v>
      </c>
    </row>
    <row r="58" spans="1:12" s="352" customFormat="1" ht="22.9" customHeight="1" x14ac:dyDescent="0.2">
      <c r="A58" s="557" t="s">
        <v>986</v>
      </c>
      <c r="B58" s="558" t="s">
        <v>258</v>
      </c>
      <c r="C58" s="348" t="s">
        <v>16</v>
      </c>
      <c r="D58" s="348" t="s">
        <v>16</v>
      </c>
      <c r="E58" s="348" t="s">
        <v>16</v>
      </c>
      <c r="F58" s="348">
        <v>10399</v>
      </c>
      <c r="G58" s="348" t="s">
        <v>16</v>
      </c>
      <c r="H58" s="348">
        <v>317</v>
      </c>
      <c r="I58" s="348" t="s">
        <v>16</v>
      </c>
      <c r="J58" s="349">
        <f t="shared" si="6"/>
        <v>10716</v>
      </c>
      <c r="K58" s="559" t="s">
        <v>1029</v>
      </c>
      <c r="L58" s="560" t="s">
        <v>986</v>
      </c>
    </row>
    <row r="59" spans="1:12" s="38" customFormat="1" ht="22.9" customHeight="1" x14ac:dyDescent="0.2">
      <c r="A59" s="451" t="s">
        <v>987</v>
      </c>
      <c r="B59" s="313" t="s">
        <v>259</v>
      </c>
      <c r="C59" s="434" t="s">
        <v>16</v>
      </c>
      <c r="D59" s="434" t="s">
        <v>16</v>
      </c>
      <c r="E59" s="434" t="s">
        <v>16</v>
      </c>
      <c r="F59" s="434">
        <v>2554</v>
      </c>
      <c r="G59" s="434">
        <v>627</v>
      </c>
      <c r="H59" s="434">
        <v>4</v>
      </c>
      <c r="I59" s="434">
        <v>877</v>
      </c>
      <c r="J59" s="423">
        <f t="shared" si="6"/>
        <v>4062</v>
      </c>
      <c r="K59" s="315" t="s">
        <v>260</v>
      </c>
      <c r="L59" s="452" t="s">
        <v>987</v>
      </c>
    </row>
    <row r="60" spans="1:12" s="352" customFormat="1" ht="22.9" customHeight="1" x14ac:dyDescent="0.2">
      <c r="A60" s="557" t="s">
        <v>988</v>
      </c>
      <c r="B60" s="558" t="s">
        <v>261</v>
      </c>
      <c r="C60" s="348" t="s">
        <v>16</v>
      </c>
      <c r="D60" s="348" t="s">
        <v>16</v>
      </c>
      <c r="E60" s="348" t="s">
        <v>16</v>
      </c>
      <c r="F60" s="348">
        <v>3353</v>
      </c>
      <c r="G60" s="348">
        <v>1897</v>
      </c>
      <c r="H60" s="348">
        <v>211</v>
      </c>
      <c r="I60" s="348">
        <v>232</v>
      </c>
      <c r="J60" s="349">
        <f t="shared" si="6"/>
        <v>5693</v>
      </c>
      <c r="K60" s="559" t="s">
        <v>262</v>
      </c>
      <c r="L60" s="560" t="s">
        <v>988</v>
      </c>
    </row>
    <row r="61" spans="1:12" s="38" customFormat="1" ht="22.9" customHeight="1" x14ac:dyDescent="0.2">
      <c r="A61" s="451">
        <v>68</v>
      </c>
      <c r="B61" s="313" t="s">
        <v>263</v>
      </c>
      <c r="C61" s="434" t="s">
        <v>16</v>
      </c>
      <c r="D61" s="434" t="s">
        <v>16</v>
      </c>
      <c r="E61" s="434" t="s">
        <v>16</v>
      </c>
      <c r="F61" s="434">
        <v>1335</v>
      </c>
      <c r="G61" s="434">
        <v>75</v>
      </c>
      <c r="H61" s="434">
        <v>121</v>
      </c>
      <c r="I61" s="434" t="s">
        <v>16</v>
      </c>
      <c r="J61" s="423">
        <f t="shared" si="6"/>
        <v>1531</v>
      </c>
      <c r="K61" s="315" t="s">
        <v>264</v>
      </c>
      <c r="L61" s="452">
        <v>68</v>
      </c>
    </row>
    <row r="62" spans="1:12" s="352" customFormat="1" ht="22.9" customHeight="1" x14ac:dyDescent="0.2">
      <c r="A62" s="557" t="s">
        <v>989</v>
      </c>
      <c r="B62" s="558" t="s">
        <v>265</v>
      </c>
      <c r="C62" s="348" t="s">
        <v>16</v>
      </c>
      <c r="D62" s="348" t="s">
        <v>16</v>
      </c>
      <c r="E62" s="348" t="s">
        <v>16</v>
      </c>
      <c r="F62" s="348">
        <v>8648</v>
      </c>
      <c r="G62" s="348">
        <v>28</v>
      </c>
      <c r="H62" s="348">
        <v>323</v>
      </c>
      <c r="I62" s="348">
        <v>8</v>
      </c>
      <c r="J62" s="349">
        <f t="shared" si="6"/>
        <v>9007</v>
      </c>
      <c r="K62" s="559" t="s">
        <v>266</v>
      </c>
      <c r="L62" s="560" t="s">
        <v>989</v>
      </c>
    </row>
    <row r="63" spans="1:12" s="38" customFormat="1" ht="22.9" customHeight="1" x14ac:dyDescent="0.2">
      <c r="A63" s="451" t="s">
        <v>990</v>
      </c>
      <c r="B63" s="313" t="s">
        <v>267</v>
      </c>
      <c r="C63" s="434" t="s">
        <v>16</v>
      </c>
      <c r="D63" s="434" t="s">
        <v>16</v>
      </c>
      <c r="E63" s="434" t="s">
        <v>16</v>
      </c>
      <c r="F63" s="434">
        <v>30818</v>
      </c>
      <c r="G63" s="434">
        <v>213</v>
      </c>
      <c r="H63" s="434">
        <v>1958</v>
      </c>
      <c r="I63" s="434" t="s">
        <v>16</v>
      </c>
      <c r="J63" s="423">
        <f t="shared" si="6"/>
        <v>32989</v>
      </c>
      <c r="K63" s="315" t="s">
        <v>268</v>
      </c>
      <c r="L63" s="452" t="s">
        <v>990</v>
      </c>
    </row>
    <row r="64" spans="1:12" s="352" customFormat="1" ht="31.9" customHeight="1" x14ac:dyDescent="0.2">
      <c r="A64" s="557">
        <v>84</v>
      </c>
      <c r="B64" s="558" t="s">
        <v>269</v>
      </c>
      <c r="C64" s="348" t="s">
        <v>16</v>
      </c>
      <c r="D64" s="348" t="s">
        <v>16</v>
      </c>
      <c r="E64" s="348" t="s">
        <v>16</v>
      </c>
      <c r="F64" s="348" t="s">
        <v>16</v>
      </c>
      <c r="G64" s="348" t="s">
        <v>16</v>
      </c>
      <c r="H64" s="348" t="s">
        <v>16</v>
      </c>
      <c r="I64" s="348">
        <v>21114</v>
      </c>
      <c r="J64" s="349">
        <f t="shared" si="6"/>
        <v>21114</v>
      </c>
      <c r="K64" s="559" t="s">
        <v>1119</v>
      </c>
      <c r="L64" s="560">
        <v>84</v>
      </c>
    </row>
    <row r="65" spans="1:12" s="51" customFormat="1" ht="22.9" customHeight="1" x14ac:dyDescent="0.2">
      <c r="A65" s="451">
        <v>85</v>
      </c>
      <c r="B65" s="313" t="s">
        <v>270</v>
      </c>
      <c r="C65" s="434" t="s">
        <v>16</v>
      </c>
      <c r="D65" s="434" t="s">
        <v>16</v>
      </c>
      <c r="E65" s="434" t="s">
        <v>16</v>
      </c>
      <c r="F65" s="434">
        <v>15850</v>
      </c>
      <c r="G65" s="434" t="s">
        <v>16</v>
      </c>
      <c r="H65" s="434">
        <v>7</v>
      </c>
      <c r="I65" s="434">
        <v>21168</v>
      </c>
      <c r="J65" s="423">
        <f t="shared" si="6"/>
        <v>37025</v>
      </c>
      <c r="K65" s="315" t="s">
        <v>271</v>
      </c>
      <c r="L65" s="452">
        <v>85</v>
      </c>
    </row>
    <row r="66" spans="1:12" s="352" customFormat="1" ht="22.9" customHeight="1" x14ac:dyDescent="0.2">
      <c r="A66" s="557" t="s">
        <v>991</v>
      </c>
      <c r="B66" s="558" t="s">
        <v>272</v>
      </c>
      <c r="C66" s="348" t="s">
        <v>16</v>
      </c>
      <c r="D66" s="348">
        <v>327</v>
      </c>
      <c r="E66" s="348" t="s">
        <v>16</v>
      </c>
      <c r="F66" s="348">
        <v>17812</v>
      </c>
      <c r="G66" s="348" t="s">
        <v>16</v>
      </c>
      <c r="H66" s="348">
        <v>19102</v>
      </c>
      <c r="I66" s="348">
        <v>3776</v>
      </c>
      <c r="J66" s="349">
        <f t="shared" si="6"/>
        <v>41017</v>
      </c>
      <c r="K66" s="559" t="s">
        <v>1030</v>
      </c>
      <c r="L66" s="560" t="s">
        <v>991</v>
      </c>
    </row>
    <row r="67" spans="1:12" s="51" customFormat="1" ht="22.9" customHeight="1" x14ac:dyDescent="0.2">
      <c r="A67" s="451" t="s">
        <v>992</v>
      </c>
      <c r="B67" s="313" t="s">
        <v>273</v>
      </c>
      <c r="C67" s="434" t="s">
        <v>16</v>
      </c>
      <c r="D67" s="434" t="s">
        <v>16</v>
      </c>
      <c r="E67" s="434" t="s">
        <v>16</v>
      </c>
      <c r="F67" s="434">
        <v>2194</v>
      </c>
      <c r="G67" s="434" t="s">
        <v>16</v>
      </c>
      <c r="H67" s="434" t="s">
        <v>16</v>
      </c>
      <c r="I67" s="434">
        <v>1554</v>
      </c>
      <c r="J67" s="423">
        <f t="shared" si="6"/>
        <v>3748</v>
      </c>
      <c r="K67" s="315" t="s">
        <v>274</v>
      </c>
      <c r="L67" s="452" t="s">
        <v>992</v>
      </c>
    </row>
    <row r="68" spans="1:12" s="352" customFormat="1" ht="22.9" customHeight="1" x14ac:dyDescent="0.2">
      <c r="A68" s="557" t="s">
        <v>993</v>
      </c>
      <c r="B68" s="558" t="s">
        <v>275</v>
      </c>
      <c r="C68" s="348" t="s">
        <v>16</v>
      </c>
      <c r="D68" s="348" t="s">
        <v>16</v>
      </c>
      <c r="E68" s="348" t="s">
        <v>16</v>
      </c>
      <c r="F68" s="348">
        <v>6213</v>
      </c>
      <c r="G68" s="348" t="s">
        <v>16</v>
      </c>
      <c r="H68" s="348" t="s">
        <v>16</v>
      </c>
      <c r="I68" s="348">
        <v>84</v>
      </c>
      <c r="J68" s="349">
        <f t="shared" si="6"/>
        <v>6297</v>
      </c>
      <c r="K68" s="559" t="s">
        <v>276</v>
      </c>
      <c r="L68" s="560" t="s">
        <v>993</v>
      </c>
    </row>
    <row r="69" spans="1:12" s="38" customFormat="1" ht="34.15" customHeight="1" x14ac:dyDescent="0.2">
      <c r="A69" s="451" t="s">
        <v>994</v>
      </c>
      <c r="B69" s="313" t="s">
        <v>1529</v>
      </c>
      <c r="C69" s="434">
        <v>102116</v>
      </c>
      <c r="D69" s="434" t="s">
        <v>16</v>
      </c>
      <c r="E69" s="434" t="s">
        <v>16</v>
      </c>
      <c r="F69" s="434" t="s">
        <v>16</v>
      </c>
      <c r="G69" s="434" t="s">
        <v>16</v>
      </c>
      <c r="H69" s="434" t="s">
        <v>16</v>
      </c>
      <c r="I69" s="434" t="s">
        <v>16</v>
      </c>
      <c r="J69" s="423">
        <f t="shared" si="6"/>
        <v>102116</v>
      </c>
      <c r="K69" s="315" t="s">
        <v>1031</v>
      </c>
      <c r="L69" s="452" t="s">
        <v>994</v>
      </c>
    </row>
    <row r="70" spans="1:12" s="352" customFormat="1" ht="34.15" customHeight="1" x14ac:dyDescent="0.2">
      <c r="A70" s="566">
        <v>99</v>
      </c>
      <c r="B70" s="567" t="s">
        <v>277</v>
      </c>
      <c r="C70" s="356" t="s">
        <v>16</v>
      </c>
      <c r="D70" s="356" t="s">
        <v>16</v>
      </c>
      <c r="E70" s="356">
        <v>2920</v>
      </c>
      <c r="F70" s="356" t="s">
        <v>16</v>
      </c>
      <c r="G70" s="356" t="s">
        <v>16</v>
      </c>
      <c r="H70" s="356" t="s">
        <v>16</v>
      </c>
      <c r="I70" s="356" t="s">
        <v>16</v>
      </c>
      <c r="J70" s="357">
        <f t="shared" si="6"/>
        <v>2920</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8" max="11" man="1"/>
    <brk id="49" max="11"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727D-8361-40F8-A329-168B33B7DD06}">
  <sheetPr>
    <tabColor theme="5" tint="-0.249977111117893"/>
    <pageSetUpPr fitToPage="1"/>
  </sheetPr>
  <dimension ref="A1:X67"/>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8" width="13" style="17" customWidth="1"/>
    <col min="9" max="9" width="13.75" style="17" customWidth="1"/>
    <col min="10" max="10" width="32.75" style="17" customWidth="1"/>
    <col min="11" max="11" width="5.625" style="498" customWidth="1"/>
    <col min="12" max="16384" width="9.125" style="17"/>
  </cols>
  <sheetData>
    <row r="1" spans="1:24" s="7" customFormat="1" ht="21" customHeight="1" x14ac:dyDescent="0.25">
      <c r="A1" s="1645" t="s">
        <v>1144</v>
      </c>
      <c r="B1" s="1645"/>
      <c r="C1" s="1645"/>
      <c r="D1" s="1645"/>
      <c r="E1" s="1645"/>
      <c r="F1" s="1645"/>
      <c r="G1" s="1645"/>
      <c r="H1" s="1645"/>
      <c r="I1" s="1645"/>
      <c r="J1" s="1645"/>
      <c r="K1" s="1645"/>
    </row>
    <row r="2" spans="1:24" s="7" customFormat="1" ht="21" customHeight="1" x14ac:dyDescent="0.2">
      <c r="A2" s="1646" t="s">
        <v>929</v>
      </c>
      <c r="B2" s="1646"/>
      <c r="C2" s="1646"/>
      <c r="D2" s="1646"/>
      <c r="E2" s="1646"/>
      <c r="F2" s="1646"/>
      <c r="G2" s="1646"/>
      <c r="H2" s="1646"/>
      <c r="I2" s="1646"/>
      <c r="J2" s="1646"/>
      <c r="K2" s="1646"/>
      <c r="N2" s="7" t="s">
        <v>103</v>
      </c>
    </row>
    <row r="3" spans="1:24" s="7" customFormat="1" ht="21" customHeight="1" x14ac:dyDescent="0.2">
      <c r="A3" s="1647" t="s">
        <v>1641</v>
      </c>
      <c r="B3" s="1647"/>
      <c r="C3" s="1647"/>
      <c r="D3" s="1647"/>
      <c r="E3" s="1647"/>
      <c r="F3" s="1647"/>
      <c r="G3" s="1647"/>
      <c r="H3" s="1647"/>
      <c r="I3" s="1647"/>
      <c r="J3" s="1647"/>
      <c r="K3" s="1647"/>
    </row>
    <row r="4" spans="1:24" s="12" customFormat="1" x14ac:dyDescent="0.2">
      <c r="A4" s="34" t="s">
        <v>90</v>
      </c>
      <c r="B4" s="34"/>
      <c r="C4" s="1648"/>
      <c r="D4" s="1648"/>
      <c r="E4" s="1648"/>
      <c r="F4" s="1648"/>
      <c r="G4" s="1648"/>
      <c r="H4" s="1648"/>
      <c r="I4" s="1648"/>
      <c r="J4" s="24"/>
      <c r="K4" s="499" t="s">
        <v>91</v>
      </c>
    </row>
    <row r="5" spans="1:24" s="81" customFormat="1" ht="21" customHeight="1" x14ac:dyDescent="0.2">
      <c r="A5" s="1738" t="s">
        <v>980</v>
      </c>
      <c r="B5" s="1737" t="s">
        <v>1166</v>
      </c>
      <c r="C5" s="1734" t="s">
        <v>1141</v>
      </c>
      <c r="D5" s="1735"/>
      <c r="E5" s="1735"/>
      <c r="F5" s="1735"/>
      <c r="G5" s="1735"/>
      <c r="H5" s="1735"/>
      <c r="I5" s="1736"/>
      <c r="J5" s="1739" t="s">
        <v>1167</v>
      </c>
      <c r="K5" s="1704" t="s">
        <v>980</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
      <c r="A7" s="1693"/>
      <c r="B7" s="1679"/>
      <c r="C7" s="1035" t="s">
        <v>1478</v>
      </c>
      <c r="D7" s="1035" t="s">
        <v>1488</v>
      </c>
      <c r="E7" s="1035" t="s">
        <v>694</v>
      </c>
      <c r="F7" s="1035" t="s">
        <v>692</v>
      </c>
      <c r="G7" s="1035" t="s">
        <v>1487</v>
      </c>
      <c r="H7" s="1035" t="s">
        <v>1485</v>
      </c>
      <c r="I7" s="1421" t="s">
        <v>1259</v>
      </c>
      <c r="J7" s="1681"/>
      <c r="K7" s="1683"/>
      <c r="N7" s="1404"/>
      <c r="O7" s="1404"/>
      <c r="P7" s="1414"/>
      <c r="Q7" s="1415"/>
      <c r="R7" s="1414"/>
      <c r="S7" s="1415"/>
      <c r="T7" s="1414"/>
      <c r="U7" s="1415"/>
      <c r="V7" s="1414"/>
      <c r="W7" s="1415"/>
      <c r="X7" s="1414"/>
    </row>
    <row r="8" spans="1:24" s="12" customFormat="1" ht="30" customHeight="1" x14ac:dyDescent="0.2">
      <c r="A8" s="573"/>
      <c r="B8" s="457" t="s">
        <v>1220</v>
      </c>
      <c r="C8" s="428">
        <f t="shared" ref="C8:I17" si="0">C28+C48</f>
        <v>297</v>
      </c>
      <c r="D8" s="428">
        <f t="shared" si="0"/>
        <v>111</v>
      </c>
      <c r="E8" s="428">
        <f t="shared" si="0"/>
        <v>8511</v>
      </c>
      <c r="F8" s="428">
        <f t="shared" si="0"/>
        <v>8794</v>
      </c>
      <c r="G8" s="428">
        <f t="shared" si="0"/>
        <v>13737</v>
      </c>
      <c r="H8" s="428">
        <f t="shared" si="0"/>
        <v>82040</v>
      </c>
      <c r="I8" s="429">
        <f t="shared" si="0"/>
        <v>113490</v>
      </c>
      <c r="J8" s="447" t="s">
        <v>883</v>
      </c>
      <c r="K8" s="574"/>
    </row>
    <row r="9" spans="1:24" s="12" customFormat="1" ht="22.9" customHeight="1" x14ac:dyDescent="0.2">
      <c r="A9" s="534" t="s">
        <v>970</v>
      </c>
      <c r="B9" s="535" t="s">
        <v>248</v>
      </c>
      <c r="C9" s="479">
        <f t="shared" si="0"/>
        <v>0</v>
      </c>
      <c r="D9" s="479">
        <f t="shared" si="0"/>
        <v>0</v>
      </c>
      <c r="E9" s="479">
        <f t="shared" si="0"/>
        <v>27</v>
      </c>
      <c r="F9" s="479">
        <f t="shared" si="0"/>
        <v>0</v>
      </c>
      <c r="G9" s="479">
        <f t="shared" si="0"/>
        <v>5</v>
      </c>
      <c r="H9" s="479">
        <f t="shared" si="0"/>
        <v>0</v>
      </c>
      <c r="I9" s="423">
        <f t="shared" si="0"/>
        <v>32</v>
      </c>
      <c r="J9" s="536" t="s">
        <v>890</v>
      </c>
      <c r="K9" s="537" t="s">
        <v>970</v>
      </c>
    </row>
    <row r="10" spans="1:24" s="352" customFormat="1" ht="22.9" customHeight="1" x14ac:dyDescent="0.2">
      <c r="A10" s="547" t="s">
        <v>981</v>
      </c>
      <c r="B10" s="548" t="s">
        <v>891</v>
      </c>
      <c r="C10" s="478">
        <f t="shared" si="0"/>
        <v>0</v>
      </c>
      <c r="D10" s="478">
        <f t="shared" si="0"/>
        <v>0</v>
      </c>
      <c r="E10" s="478">
        <f t="shared" si="0"/>
        <v>39</v>
      </c>
      <c r="F10" s="478">
        <f t="shared" si="0"/>
        <v>2023</v>
      </c>
      <c r="G10" s="478">
        <f t="shared" si="0"/>
        <v>3769</v>
      </c>
      <c r="H10" s="478">
        <f t="shared" si="0"/>
        <v>0</v>
      </c>
      <c r="I10" s="349">
        <f t="shared" si="0"/>
        <v>5831</v>
      </c>
      <c r="J10" s="549" t="s">
        <v>249</v>
      </c>
      <c r="K10" s="550" t="s">
        <v>981</v>
      </c>
    </row>
    <row r="11" spans="1:24" s="38" customFormat="1" ht="22.9" customHeight="1" x14ac:dyDescent="0.2">
      <c r="A11" s="534" t="s">
        <v>982</v>
      </c>
      <c r="B11" s="535" t="s">
        <v>250</v>
      </c>
      <c r="C11" s="479">
        <f t="shared" si="0"/>
        <v>0</v>
      </c>
      <c r="D11" s="479">
        <f t="shared" si="0"/>
        <v>0</v>
      </c>
      <c r="E11" s="479">
        <f t="shared" si="0"/>
        <v>378</v>
      </c>
      <c r="F11" s="479">
        <f t="shared" si="0"/>
        <v>1869</v>
      </c>
      <c r="G11" s="479">
        <f t="shared" si="0"/>
        <v>333</v>
      </c>
      <c r="H11" s="479">
        <f t="shared" si="0"/>
        <v>0</v>
      </c>
      <c r="I11" s="423">
        <f t="shared" si="0"/>
        <v>2580</v>
      </c>
      <c r="J11" s="536" t="s">
        <v>251</v>
      </c>
      <c r="K11" s="537" t="s">
        <v>982</v>
      </c>
    </row>
    <row r="12" spans="1:24" s="352" customFormat="1" ht="31.9" customHeight="1" x14ac:dyDescent="0.2">
      <c r="A12" s="547" t="s">
        <v>1163</v>
      </c>
      <c r="B12" s="548" t="s">
        <v>1165</v>
      </c>
      <c r="C12" s="478">
        <f t="shared" si="0"/>
        <v>0</v>
      </c>
      <c r="D12" s="478">
        <f t="shared" si="0"/>
        <v>0</v>
      </c>
      <c r="E12" s="478">
        <f t="shared" si="0"/>
        <v>20</v>
      </c>
      <c r="F12" s="478">
        <f t="shared" si="0"/>
        <v>437</v>
      </c>
      <c r="G12" s="478">
        <f t="shared" si="0"/>
        <v>1117</v>
      </c>
      <c r="H12" s="478">
        <f t="shared" si="0"/>
        <v>0</v>
      </c>
      <c r="I12" s="349">
        <f t="shared" si="0"/>
        <v>1574</v>
      </c>
      <c r="J12" s="549" t="s">
        <v>1164</v>
      </c>
      <c r="K12" s="550" t="s">
        <v>1163</v>
      </c>
    </row>
    <row r="13" spans="1:24" s="38" customFormat="1" ht="22.9" customHeight="1" x14ac:dyDescent="0.2">
      <c r="A13" s="534" t="s">
        <v>983</v>
      </c>
      <c r="B13" s="535" t="s">
        <v>254</v>
      </c>
      <c r="C13" s="479">
        <f t="shared" si="0"/>
        <v>0</v>
      </c>
      <c r="D13" s="479">
        <f t="shared" si="0"/>
        <v>0</v>
      </c>
      <c r="E13" s="479">
        <f t="shared" si="0"/>
        <v>1086</v>
      </c>
      <c r="F13" s="479">
        <f t="shared" si="0"/>
        <v>448</v>
      </c>
      <c r="G13" s="479">
        <f t="shared" si="0"/>
        <v>0</v>
      </c>
      <c r="H13" s="479">
        <f t="shared" si="0"/>
        <v>0</v>
      </c>
      <c r="I13" s="423">
        <f t="shared" si="0"/>
        <v>1534</v>
      </c>
      <c r="J13" s="536" t="s">
        <v>255</v>
      </c>
      <c r="K13" s="537" t="s">
        <v>983</v>
      </c>
    </row>
    <row r="14" spans="1:24" s="352" customFormat="1" ht="34.15" customHeight="1" x14ac:dyDescent="0.2">
      <c r="A14" s="547" t="s">
        <v>984</v>
      </c>
      <c r="B14" s="548" t="s">
        <v>1118</v>
      </c>
      <c r="C14" s="478">
        <f t="shared" si="0"/>
        <v>0</v>
      </c>
      <c r="D14" s="478">
        <f t="shared" si="0"/>
        <v>0</v>
      </c>
      <c r="E14" s="478">
        <f t="shared" si="0"/>
        <v>1042</v>
      </c>
      <c r="F14" s="478">
        <f t="shared" si="0"/>
        <v>544</v>
      </c>
      <c r="G14" s="478">
        <f t="shared" si="0"/>
        <v>0</v>
      </c>
      <c r="H14" s="478">
        <f t="shared" si="0"/>
        <v>0</v>
      </c>
      <c r="I14" s="349">
        <f t="shared" si="0"/>
        <v>1586</v>
      </c>
      <c r="J14" s="549" t="s">
        <v>1117</v>
      </c>
      <c r="K14" s="550" t="s">
        <v>984</v>
      </c>
    </row>
    <row r="15" spans="1:24" s="51" customFormat="1" ht="22.9" customHeight="1" x14ac:dyDescent="0.2">
      <c r="A15" s="534" t="s">
        <v>985</v>
      </c>
      <c r="B15" s="535" t="s">
        <v>256</v>
      </c>
      <c r="C15" s="479">
        <f t="shared" si="0"/>
        <v>0</v>
      </c>
      <c r="D15" s="479">
        <f t="shared" si="0"/>
        <v>0</v>
      </c>
      <c r="E15" s="479">
        <f t="shared" si="0"/>
        <v>756</v>
      </c>
      <c r="F15" s="479">
        <f t="shared" si="0"/>
        <v>169</v>
      </c>
      <c r="G15" s="479">
        <f t="shared" si="0"/>
        <v>386</v>
      </c>
      <c r="H15" s="479">
        <f t="shared" si="0"/>
        <v>806</v>
      </c>
      <c r="I15" s="423">
        <f t="shared" si="0"/>
        <v>2117</v>
      </c>
      <c r="J15" s="536" t="s">
        <v>257</v>
      </c>
      <c r="K15" s="537" t="s">
        <v>985</v>
      </c>
    </row>
    <row r="16" spans="1:24" s="352" customFormat="1" ht="22.9" customHeight="1" x14ac:dyDescent="0.2">
      <c r="A16" s="547" t="s">
        <v>986</v>
      </c>
      <c r="B16" s="548" t="s">
        <v>258</v>
      </c>
      <c r="C16" s="478">
        <f t="shared" si="0"/>
        <v>0</v>
      </c>
      <c r="D16" s="478">
        <f t="shared" si="0"/>
        <v>0</v>
      </c>
      <c r="E16" s="478">
        <f t="shared" si="0"/>
        <v>1568</v>
      </c>
      <c r="F16" s="478">
        <f t="shared" si="0"/>
        <v>0</v>
      </c>
      <c r="G16" s="478">
        <f t="shared" si="0"/>
        <v>578</v>
      </c>
      <c r="H16" s="478">
        <f t="shared" si="0"/>
        <v>0</v>
      </c>
      <c r="I16" s="349">
        <f t="shared" si="0"/>
        <v>2146</v>
      </c>
      <c r="J16" s="549" t="s">
        <v>1029</v>
      </c>
      <c r="K16" s="550" t="s">
        <v>986</v>
      </c>
    </row>
    <row r="17" spans="1:11" s="38" customFormat="1" ht="22.9" customHeight="1" x14ac:dyDescent="0.2">
      <c r="A17" s="534" t="s">
        <v>987</v>
      </c>
      <c r="B17" s="535" t="s">
        <v>259</v>
      </c>
      <c r="C17" s="479">
        <f t="shared" si="0"/>
        <v>0</v>
      </c>
      <c r="D17" s="479">
        <f t="shared" si="0"/>
        <v>0</v>
      </c>
      <c r="E17" s="479">
        <f t="shared" si="0"/>
        <v>938</v>
      </c>
      <c r="F17" s="479">
        <f t="shared" si="0"/>
        <v>558</v>
      </c>
      <c r="G17" s="479">
        <f t="shared" si="0"/>
        <v>10</v>
      </c>
      <c r="H17" s="479">
        <f t="shared" si="0"/>
        <v>1437</v>
      </c>
      <c r="I17" s="423">
        <f t="shared" si="0"/>
        <v>2943</v>
      </c>
      <c r="J17" s="536" t="s">
        <v>260</v>
      </c>
      <c r="K17" s="537" t="s">
        <v>987</v>
      </c>
    </row>
    <row r="18" spans="1:11" s="352" customFormat="1" ht="22.9" customHeight="1" x14ac:dyDescent="0.2">
      <c r="A18" s="547" t="s">
        <v>988</v>
      </c>
      <c r="B18" s="548" t="s">
        <v>261</v>
      </c>
      <c r="C18" s="478">
        <f t="shared" ref="C18:I27" si="1">C38+C58</f>
        <v>0</v>
      </c>
      <c r="D18" s="478">
        <f t="shared" si="1"/>
        <v>0</v>
      </c>
      <c r="E18" s="478">
        <f t="shared" si="1"/>
        <v>463</v>
      </c>
      <c r="F18" s="478">
        <f t="shared" si="1"/>
        <v>2656</v>
      </c>
      <c r="G18" s="478">
        <f t="shared" si="1"/>
        <v>278</v>
      </c>
      <c r="H18" s="478">
        <f t="shared" si="1"/>
        <v>542</v>
      </c>
      <c r="I18" s="349">
        <f t="shared" si="1"/>
        <v>3939</v>
      </c>
      <c r="J18" s="549" t="s">
        <v>262</v>
      </c>
      <c r="K18" s="550" t="s">
        <v>988</v>
      </c>
    </row>
    <row r="19" spans="1:11" s="38" customFormat="1" ht="22.9" customHeight="1" x14ac:dyDescent="0.2">
      <c r="A19" s="534">
        <v>68</v>
      </c>
      <c r="B19" s="535" t="s">
        <v>263</v>
      </c>
      <c r="C19" s="479">
        <f t="shared" si="1"/>
        <v>0</v>
      </c>
      <c r="D19" s="479">
        <f t="shared" si="1"/>
        <v>0</v>
      </c>
      <c r="E19" s="479">
        <f t="shared" si="1"/>
        <v>355</v>
      </c>
      <c r="F19" s="479">
        <f t="shared" si="1"/>
        <v>53</v>
      </c>
      <c r="G19" s="479">
        <f t="shared" si="1"/>
        <v>103</v>
      </c>
      <c r="H19" s="479">
        <f t="shared" si="1"/>
        <v>0</v>
      </c>
      <c r="I19" s="423">
        <f t="shared" si="1"/>
        <v>511</v>
      </c>
      <c r="J19" s="536" t="s">
        <v>264</v>
      </c>
      <c r="K19" s="537">
        <v>68</v>
      </c>
    </row>
    <row r="20" spans="1:11" s="352" customFormat="1" ht="22.9" customHeight="1" x14ac:dyDescent="0.2">
      <c r="A20" s="547" t="s">
        <v>989</v>
      </c>
      <c r="B20" s="548" t="s">
        <v>265</v>
      </c>
      <c r="C20" s="478">
        <f t="shared" si="1"/>
        <v>0</v>
      </c>
      <c r="D20" s="478">
        <f t="shared" si="1"/>
        <v>0</v>
      </c>
      <c r="E20" s="478">
        <f t="shared" si="1"/>
        <v>477</v>
      </c>
      <c r="F20" s="478">
        <f t="shared" si="1"/>
        <v>15</v>
      </c>
      <c r="G20" s="478">
        <f t="shared" si="1"/>
        <v>622</v>
      </c>
      <c r="H20" s="478">
        <f t="shared" si="1"/>
        <v>7</v>
      </c>
      <c r="I20" s="349">
        <f t="shared" si="1"/>
        <v>1121</v>
      </c>
      <c r="J20" s="549" t="s">
        <v>266</v>
      </c>
      <c r="K20" s="550" t="s">
        <v>989</v>
      </c>
    </row>
    <row r="21" spans="1:11" s="38" customFormat="1" ht="22.9" customHeight="1" x14ac:dyDescent="0.2">
      <c r="A21" s="534" t="s">
        <v>990</v>
      </c>
      <c r="B21" s="535" t="s">
        <v>267</v>
      </c>
      <c r="C21" s="479">
        <f t="shared" si="1"/>
        <v>0</v>
      </c>
      <c r="D21" s="479">
        <f t="shared" si="1"/>
        <v>0</v>
      </c>
      <c r="E21" s="479">
        <f t="shared" si="1"/>
        <v>690</v>
      </c>
      <c r="F21" s="479">
        <f t="shared" si="1"/>
        <v>22</v>
      </c>
      <c r="G21" s="479">
        <f t="shared" si="1"/>
        <v>2416</v>
      </c>
      <c r="H21" s="479">
        <f t="shared" si="1"/>
        <v>0</v>
      </c>
      <c r="I21" s="423">
        <f t="shared" si="1"/>
        <v>3128</v>
      </c>
      <c r="J21" s="536" t="s">
        <v>268</v>
      </c>
      <c r="K21" s="537" t="s">
        <v>990</v>
      </c>
    </row>
    <row r="22" spans="1:11" s="352" customFormat="1" ht="31.9" customHeight="1" x14ac:dyDescent="0.2">
      <c r="A22" s="547">
        <v>84</v>
      </c>
      <c r="B22" s="548" t="s">
        <v>269</v>
      </c>
      <c r="C22" s="478">
        <f t="shared" si="1"/>
        <v>0</v>
      </c>
      <c r="D22" s="478">
        <f t="shared" si="1"/>
        <v>0</v>
      </c>
      <c r="E22" s="478">
        <f t="shared" si="1"/>
        <v>0</v>
      </c>
      <c r="F22" s="478">
        <f t="shared" si="1"/>
        <v>0</v>
      </c>
      <c r="G22" s="478">
        <f t="shared" si="1"/>
        <v>0</v>
      </c>
      <c r="H22" s="478">
        <f t="shared" si="1"/>
        <v>60759</v>
      </c>
      <c r="I22" s="349">
        <f t="shared" si="1"/>
        <v>60759</v>
      </c>
      <c r="J22" s="549" t="s">
        <v>1119</v>
      </c>
      <c r="K22" s="550">
        <v>84</v>
      </c>
    </row>
    <row r="23" spans="1:11" s="51" customFormat="1" ht="22.9" customHeight="1" x14ac:dyDescent="0.2">
      <c r="A23" s="534">
        <v>85</v>
      </c>
      <c r="B23" s="535" t="s">
        <v>270</v>
      </c>
      <c r="C23" s="479">
        <f t="shared" si="1"/>
        <v>0</v>
      </c>
      <c r="D23" s="479">
        <f t="shared" si="1"/>
        <v>0</v>
      </c>
      <c r="E23" s="479">
        <f t="shared" si="1"/>
        <v>120</v>
      </c>
      <c r="F23" s="479">
        <f t="shared" si="1"/>
        <v>0</v>
      </c>
      <c r="G23" s="479">
        <f t="shared" si="1"/>
        <v>0</v>
      </c>
      <c r="H23" s="479">
        <f t="shared" si="1"/>
        <v>13858</v>
      </c>
      <c r="I23" s="423">
        <f t="shared" si="1"/>
        <v>13978</v>
      </c>
      <c r="J23" s="536" t="s">
        <v>271</v>
      </c>
      <c r="K23" s="537">
        <v>85</v>
      </c>
    </row>
    <row r="24" spans="1:11" s="352" customFormat="1" ht="22.9" customHeight="1" x14ac:dyDescent="0.2">
      <c r="A24" s="547" t="s">
        <v>991</v>
      </c>
      <c r="B24" s="548" t="s">
        <v>272</v>
      </c>
      <c r="C24" s="478">
        <f t="shared" si="1"/>
        <v>297</v>
      </c>
      <c r="D24" s="478">
        <f t="shared" si="1"/>
        <v>0</v>
      </c>
      <c r="E24" s="478">
        <f t="shared" si="1"/>
        <v>165</v>
      </c>
      <c r="F24" s="478">
        <f t="shared" si="1"/>
        <v>0</v>
      </c>
      <c r="G24" s="478">
        <f t="shared" si="1"/>
        <v>4120</v>
      </c>
      <c r="H24" s="478">
        <f t="shared" si="1"/>
        <v>2428</v>
      </c>
      <c r="I24" s="349">
        <f t="shared" si="1"/>
        <v>7010</v>
      </c>
      <c r="J24" s="549" t="s">
        <v>1030</v>
      </c>
      <c r="K24" s="550" t="s">
        <v>991</v>
      </c>
    </row>
    <row r="25" spans="1:11" s="51" customFormat="1" ht="22.9" customHeight="1" x14ac:dyDescent="0.2">
      <c r="A25" s="534" t="s">
        <v>992</v>
      </c>
      <c r="B25" s="535" t="s">
        <v>273</v>
      </c>
      <c r="C25" s="479">
        <f t="shared" si="1"/>
        <v>0</v>
      </c>
      <c r="D25" s="479">
        <f t="shared" si="1"/>
        <v>0</v>
      </c>
      <c r="E25" s="479">
        <f t="shared" si="1"/>
        <v>314</v>
      </c>
      <c r="F25" s="479">
        <f t="shared" si="1"/>
        <v>0</v>
      </c>
      <c r="G25" s="479">
        <f t="shared" si="1"/>
        <v>0</v>
      </c>
      <c r="H25" s="479">
        <f t="shared" si="1"/>
        <v>2093</v>
      </c>
      <c r="I25" s="423">
        <f t="shared" si="1"/>
        <v>2407</v>
      </c>
      <c r="J25" s="536" t="s">
        <v>274</v>
      </c>
      <c r="K25" s="537" t="s">
        <v>992</v>
      </c>
    </row>
    <row r="26" spans="1:11" s="352" customFormat="1" ht="22.9" customHeight="1" x14ac:dyDescent="0.2">
      <c r="A26" s="547" t="s">
        <v>993</v>
      </c>
      <c r="B26" s="548" t="s">
        <v>275</v>
      </c>
      <c r="C26" s="478">
        <f t="shared" si="1"/>
        <v>0</v>
      </c>
      <c r="D26" s="478">
        <f t="shared" si="1"/>
        <v>0</v>
      </c>
      <c r="E26" s="478">
        <f t="shared" si="1"/>
        <v>73</v>
      </c>
      <c r="F26" s="478">
        <f t="shared" si="1"/>
        <v>0</v>
      </c>
      <c r="G26" s="478">
        <f t="shared" si="1"/>
        <v>0</v>
      </c>
      <c r="H26" s="478">
        <f t="shared" si="1"/>
        <v>110</v>
      </c>
      <c r="I26" s="349">
        <f t="shared" si="1"/>
        <v>183</v>
      </c>
      <c r="J26" s="549" t="s">
        <v>276</v>
      </c>
      <c r="K26" s="550" t="s">
        <v>993</v>
      </c>
    </row>
    <row r="27" spans="1:11" s="352" customFormat="1" ht="34.15" customHeight="1" x14ac:dyDescent="0.2">
      <c r="A27" s="534">
        <v>99</v>
      </c>
      <c r="B27" s="535" t="s">
        <v>277</v>
      </c>
      <c r="C27" s="479">
        <f t="shared" si="1"/>
        <v>0</v>
      </c>
      <c r="D27" s="479">
        <f t="shared" si="1"/>
        <v>111</v>
      </c>
      <c r="E27" s="479">
        <f t="shared" si="1"/>
        <v>0</v>
      </c>
      <c r="F27" s="479">
        <f t="shared" si="1"/>
        <v>0</v>
      </c>
      <c r="G27" s="479">
        <f t="shared" si="1"/>
        <v>0</v>
      </c>
      <c r="H27" s="479">
        <f t="shared" si="1"/>
        <v>0</v>
      </c>
      <c r="I27" s="423">
        <f t="shared" si="1"/>
        <v>111</v>
      </c>
      <c r="J27" s="536" t="s">
        <v>1032</v>
      </c>
      <c r="K27" s="537">
        <v>99</v>
      </c>
    </row>
    <row r="28" spans="1:11" s="12" customFormat="1" ht="30" customHeight="1" x14ac:dyDescent="0.2">
      <c r="A28" s="573"/>
      <c r="B28" s="457" t="s">
        <v>706</v>
      </c>
      <c r="C28" s="428">
        <f t="shared" ref="C28:I28" si="2">SUM(C29:C47)</f>
        <v>88</v>
      </c>
      <c r="D28" s="428">
        <f t="shared" si="2"/>
        <v>93</v>
      </c>
      <c r="E28" s="428">
        <f t="shared" si="2"/>
        <v>5270</v>
      </c>
      <c r="F28" s="428">
        <f t="shared" si="2"/>
        <v>5092</v>
      </c>
      <c r="G28" s="428">
        <f t="shared" si="2"/>
        <v>7225</v>
      </c>
      <c r="H28" s="428">
        <f t="shared" si="2"/>
        <v>49498</v>
      </c>
      <c r="I28" s="429">
        <f t="shared" si="2"/>
        <v>67266</v>
      </c>
      <c r="J28" s="447" t="s">
        <v>13</v>
      </c>
      <c r="K28" s="574"/>
    </row>
    <row r="29" spans="1:11" s="12" customFormat="1" ht="22.9" customHeight="1" x14ac:dyDescent="0.2">
      <c r="A29" s="451" t="s">
        <v>970</v>
      </c>
      <c r="B29" s="313" t="s">
        <v>248</v>
      </c>
      <c r="C29" s="434" t="s">
        <v>16</v>
      </c>
      <c r="D29" s="434" t="s">
        <v>16</v>
      </c>
      <c r="E29" s="434">
        <v>26</v>
      </c>
      <c r="F29" s="434" t="s">
        <v>16</v>
      </c>
      <c r="G29" s="434">
        <v>3</v>
      </c>
      <c r="H29" s="434" t="s">
        <v>16</v>
      </c>
      <c r="I29" s="423">
        <f t="shared" ref="I29:I47" si="3">SUM(C29:H29)</f>
        <v>29</v>
      </c>
      <c r="J29" s="315" t="s">
        <v>890</v>
      </c>
      <c r="K29" s="452" t="s">
        <v>970</v>
      </c>
    </row>
    <row r="30" spans="1:11" s="352" customFormat="1" ht="22.9" customHeight="1" x14ac:dyDescent="0.2">
      <c r="A30" s="557" t="s">
        <v>981</v>
      </c>
      <c r="B30" s="558" t="s">
        <v>891</v>
      </c>
      <c r="C30" s="348" t="s">
        <v>16</v>
      </c>
      <c r="D30" s="348" t="s">
        <v>16</v>
      </c>
      <c r="E30" s="348">
        <v>34</v>
      </c>
      <c r="F30" s="348">
        <v>1565</v>
      </c>
      <c r="G30" s="348">
        <v>2843</v>
      </c>
      <c r="H30" s="348" t="s">
        <v>16</v>
      </c>
      <c r="I30" s="349">
        <f t="shared" si="3"/>
        <v>4442</v>
      </c>
      <c r="J30" s="559" t="s">
        <v>249</v>
      </c>
      <c r="K30" s="560" t="s">
        <v>981</v>
      </c>
    </row>
    <row r="31" spans="1:11" s="38" customFormat="1" ht="22.9" customHeight="1" x14ac:dyDescent="0.2">
      <c r="A31" s="451" t="s">
        <v>982</v>
      </c>
      <c r="B31" s="313" t="s">
        <v>250</v>
      </c>
      <c r="C31" s="434" t="s">
        <v>16</v>
      </c>
      <c r="D31" s="434" t="s">
        <v>16</v>
      </c>
      <c r="E31" s="434">
        <v>307</v>
      </c>
      <c r="F31" s="434">
        <v>1494</v>
      </c>
      <c r="G31" s="434">
        <v>329</v>
      </c>
      <c r="H31" s="434" t="s">
        <v>16</v>
      </c>
      <c r="I31" s="423">
        <f t="shared" si="3"/>
        <v>2130</v>
      </c>
      <c r="J31" s="315" t="s">
        <v>251</v>
      </c>
      <c r="K31" s="452" t="s">
        <v>982</v>
      </c>
    </row>
    <row r="32" spans="1:11" s="352" customFormat="1" ht="31.9" customHeight="1" x14ac:dyDescent="0.2">
      <c r="A32" s="557" t="s">
        <v>1163</v>
      </c>
      <c r="B32" s="558" t="s">
        <v>1165</v>
      </c>
      <c r="C32" s="348">
        <v>0</v>
      </c>
      <c r="D32" s="348">
        <v>0</v>
      </c>
      <c r="E32" s="348">
        <v>10</v>
      </c>
      <c r="F32" s="348">
        <v>200</v>
      </c>
      <c r="G32" s="348">
        <v>756</v>
      </c>
      <c r="H32" s="348">
        <v>0</v>
      </c>
      <c r="I32" s="349">
        <f t="shared" si="3"/>
        <v>966</v>
      </c>
      <c r="J32" s="559" t="s">
        <v>1164</v>
      </c>
      <c r="K32" s="560" t="s">
        <v>1163</v>
      </c>
    </row>
    <row r="33" spans="1:11" s="38" customFormat="1" ht="22.9" customHeight="1" x14ac:dyDescent="0.2">
      <c r="A33" s="451" t="s">
        <v>983</v>
      </c>
      <c r="B33" s="313" t="s">
        <v>254</v>
      </c>
      <c r="C33" s="434" t="s">
        <v>16</v>
      </c>
      <c r="D33" s="434" t="s">
        <v>16</v>
      </c>
      <c r="E33" s="434">
        <v>853</v>
      </c>
      <c r="F33" s="434">
        <v>21</v>
      </c>
      <c r="G33" s="434" t="s">
        <v>16</v>
      </c>
      <c r="H33" s="434" t="s">
        <v>16</v>
      </c>
      <c r="I33" s="423">
        <f t="shared" si="3"/>
        <v>874</v>
      </c>
      <c r="J33" s="315" t="s">
        <v>255</v>
      </c>
      <c r="K33" s="452" t="s">
        <v>983</v>
      </c>
    </row>
    <row r="34" spans="1:11" s="352" customFormat="1" ht="34.15" customHeight="1" x14ac:dyDescent="0.2">
      <c r="A34" s="557" t="s">
        <v>984</v>
      </c>
      <c r="B34" s="558" t="s">
        <v>1118</v>
      </c>
      <c r="C34" s="348" t="s">
        <v>16</v>
      </c>
      <c r="D34" s="348" t="s">
        <v>16</v>
      </c>
      <c r="E34" s="348">
        <v>878</v>
      </c>
      <c r="F34" s="348">
        <v>287</v>
      </c>
      <c r="G34" s="348" t="s">
        <v>16</v>
      </c>
      <c r="H34" s="348" t="s">
        <v>16</v>
      </c>
      <c r="I34" s="349">
        <f t="shared" si="3"/>
        <v>1165</v>
      </c>
      <c r="J34" s="559" t="s">
        <v>1117</v>
      </c>
      <c r="K34" s="560" t="s">
        <v>984</v>
      </c>
    </row>
    <row r="35" spans="1:11" s="51" customFormat="1" ht="22.9" customHeight="1" x14ac:dyDescent="0.2">
      <c r="A35" s="451" t="s">
        <v>985</v>
      </c>
      <c r="B35" s="313" t="s">
        <v>256</v>
      </c>
      <c r="C35" s="434" t="s">
        <v>16</v>
      </c>
      <c r="D35" s="434" t="s">
        <v>16</v>
      </c>
      <c r="E35" s="434">
        <v>531</v>
      </c>
      <c r="F35" s="434">
        <v>116</v>
      </c>
      <c r="G35" s="434">
        <v>300</v>
      </c>
      <c r="H35" s="434">
        <v>552</v>
      </c>
      <c r="I35" s="423">
        <f t="shared" si="3"/>
        <v>1499</v>
      </c>
      <c r="J35" s="315" t="s">
        <v>257</v>
      </c>
      <c r="K35" s="452" t="s">
        <v>985</v>
      </c>
    </row>
    <row r="36" spans="1:11" s="352" customFormat="1" ht="22.9" customHeight="1" x14ac:dyDescent="0.2">
      <c r="A36" s="557" t="s">
        <v>986</v>
      </c>
      <c r="B36" s="558" t="s">
        <v>258</v>
      </c>
      <c r="C36" s="348" t="s">
        <v>16</v>
      </c>
      <c r="D36" s="348" t="s">
        <v>16</v>
      </c>
      <c r="E36" s="348">
        <v>743</v>
      </c>
      <c r="F36" s="348" t="s">
        <v>16</v>
      </c>
      <c r="G36" s="348">
        <v>459</v>
      </c>
      <c r="H36" s="348" t="s">
        <v>16</v>
      </c>
      <c r="I36" s="349">
        <f t="shared" si="3"/>
        <v>1202</v>
      </c>
      <c r="J36" s="559" t="s">
        <v>1029</v>
      </c>
      <c r="K36" s="560" t="s">
        <v>986</v>
      </c>
    </row>
    <row r="37" spans="1:11" s="38" customFormat="1" ht="22.9" customHeight="1" x14ac:dyDescent="0.2">
      <c r="A37" s="451" t="s">
        <v>987</v>
      </c>
      <c r="B37" s="313" t="s">
        <v>259</v>
      </c>
      <c r="C37" s="434" t="s">
        <v>16</v>
      </c>
      <c r="D37" s="434" t="s">
        <v>16</v>
      </c>
      <c r="E37" s="434">
        <v>667</v>
      </c>
      <c r="F37" s="434">
        <v>309</v>
      </c>
      <c r="G37" s="434">
        <v>7</v>
      </c>
      <c r="H37" s="434">
        <v>849</v>
      </c>
      <c r="I37" s="423">
        <f t="shared" si="3"/>
        <v>1832</v>
      </c>
      <c r="J37" s="315" t="s">
        <v>260</v>
      </c>
      <c r="K37" s="452" t="s">
        <v>987</v>
      </c>
    </row>
    <row r="38" spans="1:11" s="352" customFormat="1" ht="22.9" customHeight="1" x14ac:dyDescent="0.2">
      <c r="A38" s="557" t="s">
        <v>988</v>
      </c>
      <c r="B38" s="558" t="s">
        <v>261</v>
      </c>
      <c r="C38" s="348" t="s">
        <v>16</v>
      </c>
      <c r="D38" s="348" t="s">
        <v>16</v>
      </c>
      <c r="E38" s="348">
        <v>257</v>
      </c>
      <c r="F38" s="348">
        <v>1059</v>
      </c>
      <c r="G38" s="348">
        <v>143</v>
      </c>
      <c r="H38" s="348">
        <v>333</v>
      </c>
      <c r="I38" s="349">
        <f t="shared" si="3"/>
        <v>1792</v>
      </c>
      <c r="J38" s="559" t="s">
        <v>262</v>
      </c>
      <c r="K38" s="560" t="s">
        <v>988</v>
      </c>
    </row>
    <row r="39" spans="1:11" s="38" customFormat="1" ht="22.9" customHeight="1" x14ac:dyDescent="0.2">
      <c r="A39" s="451">
        <v>68</v>
      </c>
      <c r="B39" s="313" t="s">
        <v>263</v>
      </c>
      <c r="C39" s="434" t="s">
        <v>16</v>
      </c>
      <c r="D39" s="434" t="s">
        <v>16</v>
      </c>
      <c r="E39" s="434">
        <v>255</v>
      </c>
      <c r="F39" s="434">
        <v>29</v>
      </c>
      <c r="G39" s="434">
        <v>46</v>
      </c>
      <c r="H39" s="434" t="s">
        <v>16</v>
      </c>
      <c r="I39" s="423">
        <f t="shared" si="3"/>
        <v>330</v>
      </c>
      <c r="J39" s="315" t="s">
        <v>264</v>
      </c>
      <c r="K39" s="452">
        <v>68</v>
      </c>
    </row>
    <row r="40" spans="1:11" s="352" customFormat="1" ht="22.9" customHeight="1" x14ac:dyDescent="0.2">
      <c r="A40" s="557" t="s">
        <v>989</v>
      </c>
      <c r="B40" s="558" t="s">
        <v>265</v>
      </c>
      <c r="C40" s="348" t="s">
        <v>16</v>
      </c>
      <c r="D40" s="348" t="s">
        <v>16</v>
      </c>
      <c r="E40" s="348">
        <v>306</v>
      </c>
      <c r="F40" s="348">
        <v>12</v>
      </c>
      <c r="G40" s="348">
        <v>335</v>
      </c>
      <c r="H40" s="348" t="s">
        <v>16</v>
      </c>
      <c r="I40" s="349">
        <f t="shared" si="3"/>
        <v>653</v>
      </c>
      <c r="J40" s="559" t="s">
        <v>266</v>
      </c>
      <c r="K40" s="560" t="s">
        <v>989</v>
      </c>
    </row>
    <row r="41" spans="1:11" s="38" customFormat="1" ht="22.9" customHeight="1" x14ac:dyDescent="0.2">
      <c r="A41" s="451" t="s">
        <v>990</v>
      </c>
      <c r="B41" s="313" t="s">
        <v>267</v>
      </c>
      <c r="C41" s="434" t="s">
        <v>16</v>
      </c>
      <c r="D41" s="434" t="s">
        <v>16</v>
      </c>
      <c r="E41" s="434">
        <v>84</v>
      </c>
      <c r="F41" s="434" t="s">
        <v>16</v>
      </c>
      <c r="G41" s="434">
        <v>661</v>
      </c>
      <c r="H41" s="434" t="s">
        <v>16</v>
      </c>
      <c r="I41" s="423">
        <f t="shared" si="3"/>
        <v>745</v>
      </c>
      <c r="J41" s="315" t="s">
        <v>268</v>
      </c>
      <c r="K41" s="452" t="s">
        <v>990</v>
      </c>
    </row>
    <row r="42" spans="1:11" s="352" customFormat="1" ht="31.9" customHeight="1" x14ac:dyDescent="0.2">
      <c r="A42" s="557">
        <v>84</v>
      </c>
      <c r="B42" s="558" t="s">
        <v>269</v>
      </c>
      <c r="C42" s="348" t="s">
        <v>16</v>
      </c>
      <c r="D42" s="348" t="s">
        <v>16</v>
      </c>
      <c r="E42" s="348" t="s">
        <v>16</v>
      </c>
      <c r="F42" s="348" t="s">
        <v>16</v>
      </c>
      <c r="G42" s="348" t="s">
        <v>16</v>
      </c>
      <c r="H42" s="348">
        <v>43732</v>
      </c>
      <c r="I42" s="349">
        <f t="shared" si="3"/>
        <v>43732</v>
      </c>
      <c r="J42" s="559" t="s">
        <v>1119</v>
      </c>
      <c r="K42" s="560">
        <v>84</v>
      </c>
    </row>
    <row r="43" spans="1:11" s="51" customFormat="1" ht="22.9" customHeight="1" x14ac:dyDescent="0.2">
      <c r="A43" s="451">
        <v>85</v>
      </c>
      <c r="B43" s="313" t="s">
        <v>270</v>
      </c>
      <c r="C43" s="434" t="s">
        <v>16</v>
      </c>
      <c r="D43" s="434" t="s">
        <v>16</v>
      </c>
      <c r="E43" s="434">
        <v>4</v>
      </c>
      <c r="F43" s="434" t="s">
        <v>16</v>
      </c>
      <c r="G43" s="434" t="s">
        <v>16</v>
      </c>
      <c r="H43" s="434">
        <v>1982</v>
      </c>
      <c r="I43" s="423">
        <f t="shared" si="3"/>
        <v>1986</v>
      </c>
      <c r="J43" s="315" t="s">
        <v>271</v>
      </c>
      <c r="K43" s="452">
        <v>85</v>
      </c>
    </row>
    <row r="44" spans="1:11" s="352" customFormat="1" ht="22.9" customHeight="1" x14ac:dyDescent="0.2">
      <c r="A44" s="557" t="s">
        <v>991</v>
      </c>
      <c r="B44" s="558" t="s">
        <v>272</v>
      </c>
      <c r="C44" s="348">
        <v>88</v>
      </c>
      <c r="D44" s="348" t="s">
        <v>16</v>
      </c>
      <c r="E44" s="348">
        <v>2</v>
      </c>
      <c r="F44" s="348" t="s">
        <v>16</v>
      </c>
      <c r="G44" s="348">
        <v>1343</v>
      </c>
      <c r="H44" s="348">
        <v>632</v>
      </c>
      <c r="I44" s="349">
        <f t="shared" si="3"/>
        <v>2065</v>
      </c>
      <c r="J44" s="559" t="s">
        <v>1030</v>
      </c>
      <c r="K44" s="560" t="s">
        <v>991</v>
      </c>
    </row>
    <row r="45" spans="1:11" s="51" customFormat="1" ht="22.9" customHeight="1" x14ac:dyDescent="0.2">
      <c r="A45" s="451" t="s">
        <v>992</v>
      </c>
      <c r="B45" s="313" t="s">
        <v>273</v>
      </c>
      <c r="C45" s="434" t="s">
        <v>16</v>
      </c>
      <c r="D45" s="434" t="s">
        <v>16</v>
      </c>
      <c r="E45" s="434">
        <v>282</v>
      </c>
      <c r="F45" s="434" t="s">
        <v>16</v>
      </c>
      <c r="G45" s="434" t="s">
        <v>16</v>
      </c>
      <c r="H45" s="434">
        <v>1357</v>
      </c>
      <c r="I45" s="423">
        <f t="shared" si="3"/>
        <v>1639</v>
      </c>
      <c r="J45" s="315" t="s">
        <v>274</v>
      </c>
      <c r="K45" s="452" t="s">
        <v>992</v>
      </c>
    </row>
    <row r="46" spans="1:11" s="352" customFormat="1" ht="22.9" customHeight="1" x14ac:dyDescent="0.2">
      <c r="A46" s="557" t="s">
        <v>993</v>
      </c>
      <c r="B46" s="558" t="s">
        <v>275</v>
      </c>
      <c r="C46" s="348" t="s">
        <v>16</v>
      </c>
      <c r="D46" s="348" t="s">
        <v>16</v>
      </c>
      <c r="E46" s="348">
        <v>31</v>
      </c>
      <c r="F46" s="348" t="s">
        <v>16</v>
      </c>
      <c r="G46" s="348" t="s">
        <v>16</v>
      </c>
      <c r="H46" s="348">
        <v>61</v>
      </c>
      <c r="I46" s="349">
        <f t="shared" si="3"/>
        <v>92</v>
      </c>
      <c r="J46" s="559" t="s">
        <v>276</v>
      </c>
      <c r="K46" s="560" t="s">
        <v>993</v>
      </c>
    </row>
    <row r="47" spans="1:11" s="352" customFormat="1" ht="34.15" customHeight="1" x14ac:dyDescent="0.2">
      <c r="A47" s="451">
        <v>99</v>
      </c>
      <c r="B47" s="313" t="s">
        <v>277</v>
      </c>
      <c r="C47" s="434" t="s">
        <v>16</v>
      </c>
      <c r="D47" s="434">
        <v>93</v>
      </c>
      <c r="E47" s="434" t="s">
        <v>16</v>
      </c>
      <c r="F47" s="434" t="s">
        <v>16</v>
      </c>
      <c r="G47" s="434" t="s">
        <v>16</v>
      </c>
      <c r="H47" s="434" t="s">
        <v>16</v>
      </c>
      <c r="I47" s="423">
        <f t="shared" si="3"/>
        <v>93</v>
      </c>
      <c r="J47" s="315" t="s">
        <v>1032</v>
      </c>
      <c r="K47" s="452">
        <v>99</v>
      </c>
    </row>
    <row r="48" spans="1:11" s="12" customFormat="1" ht="30" customHeight="1" x14ac:dyDescent="0.2">
      <c r="A48" s="573"/>
      <c r="B48" s="457" t="s">
        <v>1468</v>
      </c>
      <c r="C48" s="428">
        <f t="shared" ref="C48:I48" si="4">SUM(C49:C67)</f>
        <v>209</v>
      </c>
      <c r="D48" s="428">
        <f t="shared" si="4"/>
        <v>18</v>
      </c>
      <c r="E48" s="428">
        <f t="shared" si="4"/>
        <v>3241</v>
      </c>
      <c r="F48" s="428">
        <f t="shared" si="4"/>
        <v>3702</v>
      </c>
      <c r="G48" s="428">
        <f t="shared" si="4"/>
        <v>6512</v>
      </c>
      <c r="H48" s="428">
        <f t="shared" si="4"/>
        <v>32542</v>
      </c>
      <c r="I48" s="429">
        <f t="shared" si="4"/>
        <v>46224</v>
      </c>
      <c r="J48" s="447" t="s">
        <v>14</v>
      </c>
      <c r="K48" s="574"/>
    </row>
    <row r="49" spans="1:11" s="12" customFormat="1" ht="22.9" customHeight="1" x14ac:dyDescent="0.2">
      <c r="A49" s="451" t="s">
        <v>970</v>
      </c>
      <c r="B49" s="313" t="s">
        <v>248</v>
      </c>
      <c r="C49" s="434" t="s">
        <v>16</v>
      </c>
      <c r="D49" s="434" t="s">
        <v>16</v>
      </c>
      <c r="E49" s="434">
        <v>1</v>
      </c>
      <c r="F49" s="434" t="s">
        <v>16</v>
      </c>
      <c r="G49" s="434">
        <v>2</v>
      </c>
      <c r="H49" s="434" t="s">
        <v>16</v>
      </c>
      <c r="I49" s="423">
        <f t="shared" ref="I49:I67" si="5">SUM(C49:H49)</f>
        <v>3</v>
      </c>
      <c r="J49" s="315" t="s">
        <v>890</v>
      </c>
      <c r="K49" s="452" t="s">
        <v>970</v>
      </c>
    </row>
    <row r="50" spans="1:11" s="352" customFormat="1" ht="22.9" customHeight="1" x14ac:dyDescent="0.2">
      <c r="A50" s="557" t="s">
        <v>981</v>
      </c>
      <c r="B50" s="558" t="s">
        <v>891</v>
      </c>
      <c r="C50" s="348" t="s">
        <v>16</v>
      </c>
      <c r="D50" s="348" t="s">
        <v>16</v>
      </c>
      <c r="E50" s="348">
        <v>5</v>
      </c>
      <c r="F50" s="348">
        <v>458</v>
      </c>
      <c r="G50" s="348">
        <v>926</v>
      </c>
      <c r="H50" s="348" t="s">
        <v>16</v>
      </c>
      <c r="I50" s="349">
        <f t="shared" si="5"/>
        <v>1389</v>
      </c>
      <c r="J50" s="559" t="s">
        <v>249</v>
      </c>
      <c r="K50" s="560" t="s">
        <v>981</v>
      </c>
    </row>
    <row r="51" spans="1:11" s="38" customFormat="1" ht="22.9" customHeight="1" x14ac:dyDescent="0.2">
      <c r="A51" s="451" t="s">
        <v>982</v>
      </c>
      <c r="B51" s="313" t="s">
        <v>250</v>
      </c>
      <c r="C51" s="434" t="s">
        <v>16</v>
      </c>
      <c r="D51" s="434" t="s">
        <v>16</v>
      </c>
      <c r="E51" s="434">
        <v>71</v>
      </c>
      <c r="F51" s="434">
        <v>375</v>
      </c>
      <c r="G51" s="434">
        <v>4</v>
      </c>
      <c r="H51" s="434" t="s">
        <v>16</v>
      </c>
      <c r="I51" s="423">
        <f t="shared" si="5"/>
        <v>450</v>
      </c>
      <c r="J51" s="315" t="s">
        <v>251</v>
      </c>
      <c r="K51" s="452" t="s">
        <v>982</v>
      </c>
    </row>
    <row r="52" spans="1:11" s="352" customFormat="1" ht="31.9" customHeight="1" x14ac:dyDescent="0.2">
      <c r="A52" s="557" t="s">
        <v>1163</v>
      </c>
      <c r="B52" s="558" t="s">
        <v>1165</v>
      </c>
      <c r="C52" s="348">
        <v>0</v>
      </c>
      <c r="D52" s="348">
        <v>0</v>
      </c>
      <c r="E52" s="348">
        <v>10</v>
      </c>
      <c r="F52" s="348">
        <v>237</v>
      </c>
      <c r="G52" s="348">
        <v>361</v>
      </c>
      <c r="H52" s="348">
        <v>0</v>
      </c>
      <c r="I52" s="349">
        <f t="shared" si="5"/>
        <v>608</v>
      </c>
      <c r="J52" s="559" t="s">
        <v>1164</v>
      </c>
      <c r="K52" s="560" t="s">
        <v>1163</v>
      </c>
    </row>
    <row r="53" spans="1:11" s="38" customFormat="1" ht="22.9" customHeight="1" x14ac:dyDescent="0.2">
      <c r="A53" s="451" t="s">
        <v>983</v>
      </c>
      <c r="B53" s="313" t="s">
        <v>254</v>
      </c>
      <c r="C53" s="434" t="s">
        <v>16</v>
      </c>
      <c r="D53" s="434" t="s">
        <v>16</v>
      </c>
      <c r="E53" s="434">
        <v>233</v>
      </c>
      <c r="F53" s="434">
        <v>427</v>
      </c>
      <c r="G53" s="434" t="s">
        <v>16</v>
      </c>
      <c r="H53" s="434" t="s">
        <v>16</v>
      </c>
      <c r="I53" s="423">
        <f t="shared" si="5"/>
        <v>660</v>
      </c>
      <c r="J53" s="315" t="s">
        <v>255</v>
      </c>
      <c r="K53" s="452" t="s">
        <v>983</v>
      </c>
    </row>
    <row r="54" spans="1:11" s="352" customFormat="1" ht="34.15" customHeight="1" x14ac:dyDescent="0.2">
      <c r="A54" s="557" t="s">
        <v>984</v>
      </c>
      <c r="B54" s="558" t="s">
        <v>1118</v>
      </c>
      <c r="C54" s="348" t="s">
        <v>16</v>
      </c>
      <c r="D54" s="348" t="s">
        <v>16</v>
      </c>
      <c r="E54" s="348">
        <v>164</v>
      </c>
      <c r="F54" s="348">
        <v>257</v>
      </c>
      <c r="G54" s="348" t="s">
        <v>16</v>
      </c>
      <c r="H54" s="348" t="s">
        <v>16</v>
      </c>
      <c r="I54" s="349">
        <f t="shared" si="5"/>
        <v>421</v>
      </c>
      <c r="J54" s="559" t="s">
        <v>1117</v>
      </c>
      <c r="K54" s="560" t="s">
        <v>984</v>
      </c>
    </row>
    <row r="55" spans="1:11" s="51" customFormat="1" ht="22.9" customHeight="1" x14ac:dyDescent="0.2">
      <c r="A55" s="451" t="s">
        <v>985</v>
      </c>
      <c r="B55" s="313" t="s">
        <v>256</v>
      </c>
      <c r="C55" s="434" t="s">
        <v>16</v>
      </c>
      <c r="D55" s="434" t="s">
        <v>16</v>
      </c>
      <c r="E55" s="434">
        <v>225</v>
      </c>
      <c r="F55" s="434">
        <v>53</v>
      </c>
      <c r="G55" s="434">
        <v>86</v>
      </c>
      <c r="H55" s="434">
        <v>254</v>
      </c>
      <c r="I55" s="423">
        <f t="shared" si="5"/>
        <v>618</v>
      </c>
      <c r="J55" s="315" t="s">
        <v>257</v>
      </c>
      <c r="K55" s="452" t="s">
        <v>985</v>
      </c>
    </row>
    <row r="56" spans="1:11" s="352" customFormat="1" ht="22.9" customHeight="1" x14ac:dyDescent="0.2">
      <c r="A56" s="557" t="s">
        <v>986</v>
      </c>
      <c r="B56" s="558" t="s">
        <v>258</v>
      </c>
      <c r="C56" s="348" t="s">
        <v>16</v>
      </c>
      <c r="D56" s="348" t="s">
        <v>16</v>
      </c>
      <c r="E56" s="348">
        <v>825</v>
      </c>
      <c r="F56" s="348" t="s">
        <v>16</v>
      </c>
      <c r="G56" s="348">
        <v>119</v>
      </c>
      <c r="H56" s="348" t="s">
        <v>16</v>
      </c>
      <c r="I56" s="349">
        <f t="shared" si="5"/>
        <v>944</v>
      </c>
      <c r="J56" s="559" t="s">
        <v>1029</v>
      </c>
      <c r="K56" s="560" t="s">
        <v>986</v>
      </c>
    </row>
    <row r="57" spans="1:11" s="38" customFormat="1" ht="22.9" customHeight="1" x14ac:dyDescent="0.2">
      <c r="A57" s="451" t="s">
        <v>987</v>
      </c>
      <c r="B57" s="313" t="s">
        <v>259</v>
      </c>
      <c r="C57" s="434" t="s">
        <v>16</v>
      </c>
      <c r="D57" s="434" t="s">
        <v>16</v>
      </c>
      <c r="E57" s="434">
        <v>271</v>
      </c>
      <c r="F57" s="434">
        <v>249</v>
      </c>
      <c r="G57" s="434">
        <v>3</v>
      </c>
      <c r="H57" s="434">
        <v>588</v>
      </c>
      <c r="I57" s="423">
        <f t="shared" si="5"/>
        <v>1111</v>
      </c>
      <c r="J57" s="315" t="s">
        <v>260</v>
      </c>
      <c r="K57" s="452" t="s">
        <v>987</v>
      </c>
    </row>
    <row r="58" spans="1:11" s="352" customFormat="1" ht="22.9" customHeight="1" x14ac:dyDescent="0.2">
      <c r="A58" s="557" t="s">
        <v>988</v>
      </c>
      <c r="B58" s="558" t="s">
        <v>261</v>
      </c>
      <c r="C58" s="348" t="s">
        <v>16</v>
      </c>
      <c r="D58" s="348" t="s">
        <v>16</v>
      </c>
      <c r="E58" s="348">
        <v>206</v>
      </c>
      <c r="F58" s="348">
        <v>1597</v>
      </c>
      <c r="G58" s="348">
        <v>135</v>
      </c>
      <c r="H58" s="348">
        <v>209</v>
      </c>
      <c r="I58" s="349">
        <f t="shared" si="5"/>
        <v>2147</v>
      </c>
      <c r="J58" s="559" t="s">
        <v>262</v>
      </c>
      <c r="K58" s="560" t="s">
        <v>988</v>
      </c>
    </row>
    <row r="59" spans="1:11" s="38" customFormat="1" ht="22.9" customHeight="1" x14ac:dyDescent="0.2">
      <c r="A59" s="451">
        <v>68</v>
      </c>
      <c r="B59" s="313" t="s">
        <v>263</v>
      </c>
      <c r="C59" s="434" t="s">
        <v>16</v>
      </c>
      <c r="D59" s="434" t="s">
        <v>16</v>
      </c>
      <c r="E59" s="434">
        <v>100</v>
      </c>
      <c r="F59" s="434">
        <v>24</v>
      </c>
      <c r="G59" s="434">
        <v>57</v>
      </c>
      <c r="H59" s="434" t="s">
        <v>16</v>
      </c>
      <c r="I59" s="423">
        <f t="shared" si="5"/>
        <v>181</v>
      </c>
      <c r="J59" s="315" t="s">
        <v>264</v>
      </c>
      <c r="K59" s="452">
        <v>68</v>
      </c>
    </row>
    <row r="60" spans="1:11" s="352" customFormat="1" ht="22.9" customHeight="1" x14ac:dyDescent="0.2">
      <c r="A60" s="557" t="s">
        <v>989</v>
      </c>
      <c r="B60" s="558" t="s">
        <v>265</v>
      </c>
      <c r="C60" s="348" t="s">
        <v>16</v>
      </c>
      <c r="D60" s="348" t="s">
        <v>16</v>
      </c>
      <c r="E60" s="348">
        <v>171</v>
      </c>
      <c r="F60" s="348">
        <v>3</v>
      </c>
      <c r="G60" s="348">
        <v>287</v>
      </c>
      <c r="H60" s="348">
        <v>7</v>
      </c>
      <c r="I60" s="349">
        <f t="shared" si="5"/>
        <v>468</v>
      </c>
      <c r="J60" s="559" t="s">
        <v>266</v>
      </c>
      <c r="K60" s="560" t="s">
        <v>989</v>
      </c>
    </row>
    <row r="61" spans="1:11" s="38" customFormat="1" ht="22.9" customHeight="1" x14ac:dyDescent="0.2">
      <c r="A61" s="451" t="s">
        <v>990</v>
      </c>
      <c r="B61" s="313" t="s">
        <v>267</v>
      </c>
      <c r="C61" s="434" t="s">
        <v>16</v>
      </c>
      <c r="D61" s="434" t="s">
        <v>16</v>
      </c>
      <c r="E61" s="434">
        <v>606</v>
      </c>
      <c r="F61" s="434">
        <v>22</v>
      </c>
      <c r="G61" s="434">
        <v>1755</v>
      </c>
      <c r="H61" s="434" t="s">
        <v>16</v>
      </c>
      <c r="I61" s="423">
        <f t="shared" si="5"/>
        <v>2383</v>
      </c>
      <c r="J61" s="315" t="s">
        <v>268</v>
      </c>
      <c r="K61" s="452" t="s">
        <v>990</v>
      </c>
    </row>
    <row r="62" spans="1:11" s="352" customFormat="1" ht="31.9" customHeight="1" x14ac:dyDescent="0.2">
      <c r="A62" s="557">
        <v>84</v>
      </c>
      <c r="B62" s="558" t="s">
        <v>269</v>
      </c>
      <c r="C62" s="348" t="s">
        <v>16</v>
      </c>
      <c r="D62" s="348" t="s">
        <v>16</v>
      </c>
      <c r="E62" s="348" t="s">
        <v>16</v>
      </c>
      <c r="F62" s="348" t="s">
        <v>16</v>
      </c>
      <c r="G62" s="348" t="s">
        <v>16</v>
      </c>
      <c r="H62" s="348">
        <v>17027</v>
      </c>
      <c r="I62" s="349">
        <f t="shared" si="5"/>
        <v>17027</v>
      </c>
      <c r="J62" s="559" t="s">
        <v>1119</v>
      </c>
      <c r="K62" s="560">
        <v>84</v>
      </c>
    </row>
    <row r="63" spans="1:11" s="51" customFormat="1" ht="22.9" customHeight="1" x14ac:dyDescent="0.2">
      <c r="A63" s="451">
        <v>85</v>
      </c>
      <c r="B63" s="313" t="s">
        <v>270</v>
      </c>
      <c r="C63" s="434" t="s">
        <v>16</v>
      </c>
      <c r="D63" s="434" t="s">
        <v>16</v>
      </c>
      <c r="E63" s="434">
        <v>116</v>
      </c>
      <c r="F63" s="434" t="s">
        <v>16</v>
      </c>
      <c r="G63" s="434" t="s">
        <v>16</v>
      </c>
      <c r="H63" s="434">
        <v>11876</v>
      </c>
      <c r="I63" s="423">
        <f t="shared" si="5"/>
        <v>11992</v>
      </c>
      <c r="J63" s="315" t="s">
        <v>271</v>
      </c>
      <c r="K63" s="452">
        <v>85</v>
      </c>
    </row>
    <row r="64" spans="1:11" s="352" customFormat="1" ht="22.9" customHeight="1" x14ac:dyDescent="0.2">
      <c r="A64" s="557" t="s">
        <v>991</v>
      </c>
      <c r="B64" s="558" t="s">
        <v>272</v>
      </c>
      <c r="C64" s="348">
        <v>209</v>
      </c>
      <c r="D64" s="348" t="s">
        <v>16</v>
      </c>
      <c r="E64" s="348">
        <v>163</v>
      </c>
      <c r="F64" s="348" t="s">
        <v>16</v>
      </c>
      <c r="G64" s="348">
        <v>2777</v>
      </c>
      <c r="H64" s="348">
        <v>1796</v>
      </c>
      <c r="I64" s="349">
        <f t="shared" si="5"/>
        <v>4945</v>
      </c>
      <c r="J64" s="559" t="s">
        <v>1030</v>
      </c>
      <c r="K64" s="560" t="s">
        <v>991</v>
      </c>
    </row>
    <row r="65" spans="1:11" s="51" customFormat="1" ht="22.9" customHeight="1" x14ac:dyDescent="0.2">
      <c r="A65" s="451" t="s">
        <v>992</v>
      </c>
      <c r="B65" s="313" t="s">
        <v>273</v>
      </c>
      <c r="C65" s="434" t="s">
        <v>16</v>
      </c>
      <c r="D65" s="434" t="s">
        <v>16</v>
      </c>
      <c r="E65" s="434">
        <v>32</v>
      </c>
      <c r="F65" s="434" t="s">
        <v>16</v>
      </c>
      <c r="G65" s="434" t="s">
        <v>16</v>
      </c>
      <c r="H65" s="434">
        <v>736</v>
      </c>
      <c r="I65" s="423">
        <f t="shared" si="5"/>
        <v>768</v>
      </c>
      <c r="J65" s="315" t="s">
        <v>274</v>
      </c>
      <c r="K65" s="452" t="s">
        <v>992</v>
      </c>
    </row>
    <row r="66" spans="1:11" s="352" customFormat="1" ht="22.9" customHeight="1" x14ac:dyDescent="0.2">
      <c r="A66" s="557" t="s">
        <v>993</v>
      </c>
      <c r="B66" s="558" t="s">
        <v>275</v>
      </c>
      <c r="C66" s="348" t="s">
        <v>16</v>
      </c>
      <c r="D66" s="348" t="s">
        <v>16</v>
      </c>
      <c r="E66" s="348">
        <v>42</v>
      </c>
      <c r="F66" s="348" t="s">
        <v>16</v>
      </c>
      <c r="G66" s="348" t="s">
        <v>16</v>
      </c>
      <c r="H66" s="348">
        <v>49</v>
      </c>
      <c r="I66" s="349">
        <f t="shared" si="5"/>
        <v>91</v>
      </c>
      <c r="J66" s="559" t="s">
        <v>276</v>
      </c>
      <c r="K66" s="560" t="s">
        <v>993</v>
      </c>
    </row>
    <row r="67" spans="1:11" s="352" customFormat="1" ht="34.15" customHeight="1" x14ac:dyDescent="0.2">
      <c r="A67" s="453">
        <v>99</v>
      </c>
      <c r="B67" s="316" t="s">
        <v>277</v>
      </c>
      <c r="C67" s="440" t="s">
        <v>16</v>
      </c>
      <c r="D67" s="440">
        <v>18</v>
      </c>
      <c r="E67" s="440" t="s">
        <v>16</v>
      </c>
      <c r="F67" s="440" t="s">
        <v>16</v>
      </c>
      <c r="G67" s="440" t="s">
        <v>16</v>
      </c>
      <c r="H67" s="440" t="s">
        <v>16</v>
      </c>
      <c r="I67" s="441">
        <f t="shared" si="5"/>
        <v>18</v>
      </c>
      <c r="J67" s="319" t="s">
        <v>1032</v>
      </c>
      <c r="K67" s="454">
        <v>99</v>
      </c>
    </row>
  </sheetData>
  <mergeCells count="9">
    <mergeCell ref="A1:K1"/>
    <mergeCell ref="A2:K2"/>
    <mergeCell ref="A3:K3"/>
    <mergeCell ref="C4:I4"/>
    <mergeCell ref="A5:A7"/>
    <mergeCell ref="B5:B7"/>
    <mergeCell ref="C5:I5"/>
    <mergeCell ref="J5:J7"/>
    <mergeCell ref="K5:K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7" max="10" man="1"/>
    <brk id="47"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D166-BFF0-4005-9D65-B3C5B1019182}">
  <sheetPr>
    <tabColor theme="4"/>
    <pageSetUpPr fitToPage="1"/>
  </sheetPr>
  <dimension ref="A1:N24"/>
  <sheetViews>
    <sheetView view="pageBreakPreview" zoomScale="80" zoomScaleNormal="100" zoomScaleSheetLayoutView="80" workbookViewId="0">
      <selection activeCell="A90" sqref="A90"/>
    </sheetView>
  </sheetViews>
  <sheetFormatPr defaultColWidth="9.125" defaultRowHeight="12.75" x14ac:dyDescent="0.2"/>
  <cols>
    <col min="1" max="1" width="19.75" style="57" customWidth="1"/>
    <col min="2" max="9" width="10.625" style="57" customWidth="1"/>
    <col min="10" max="10" width="12.625" style="57" customWidth="1"/>
    <col min="11" max="11" width="19.75" style="57" customWidth="1"/>
    <col min="12" max="16384" width="9.125" style="57"/>
  </cols>
  <sheetData>
    <row r="1" spans="1:14" s="891" customFormat="1" ht="21" customHeight="1" x14ac:dyDescent="0.25">
      <c r="A1" s="1545" t="s">
        <v>712</v>
      </c>
      <c r="B1" s="1545"/>
      <c r="C1" s="1545"/>
      <c r="D1" s="1545"/>
      <c r="E1" s="1545"/>
      <c r="F1" s="1545"/>
      <c r="G1" s="1545"/>
      <c r="H1" s="1546"/>
      <c r="I1" s="1546"/>
      <c r="J1" s="1546"/>
      <c r="K1" s="1546"/>
    </row>
    <row r="2" spans="1:14" s="891" customFormat="1" ht="21" customHeight="1" x14ac:dyDescent="0.2">
      <c r="A2" s="1546" t="s">
        <v>930</v>
      </c>
      <c r="B2" s="1547"/>
      <c r="C2" s="1547"/>
      <c r="D2" s="1547"/>
      <c r="E2" s="1547"/>
      <c r="F2" s="1547"/>
      <c r="G2" s="1547"/>
      <c r="H2" s="1547"/>
      <c r="I2" s="1547"/>
      <c r="J2" s="1547"/>
      <c r="K2" s="1547"/>
      <c r="N2" s="891" t="s">
        <v>714</v>
      </c>
    </row>
    <row r="3" spans="1:14" s="891" customFormat="1" ht="21" customHeight="1" x14ac:dyDescent="0.2">
      <c r="A3" s="1548" t="s">
        <v>932</v>
      </c>
      <c r="B3" s="1548"/>
      <c r="C3" s="1548"/>
      <c r="D3" s="1548"/>
      <c r="E3" s="1548"/>
      <c r="F3" s="1548"/>
      <c r="G3" s="1548"/>
      <c r="H3" s="1549"/>
      <c r="I3" s="1549"/>
      <c r="J3" s="1549"/>
      <c r="K3" s="1549"/>
    </row>
    <row r="4" spans="1:14" s="892" customFormat="1" x14ac:dyDescent="0.2">
      <c r="A4" s="860" t="s">
        <v>713</v>
      </c>
      <c r="B4" s="1550"/>
      <c r="C4" s="1550"/>
      <c r="D4" s="1550"/>
      <c r="E4" s="1550"/>
      <c r="F4" s="1550"/>
      <c r="G4" s="1550"/>
      <c r="H4" s="1550"/>
      <c r="I4" s="1550"/>
      <c r="J4" s="1550"/>
      <c r="K4" s="863" t="s">
        <v>714</v>
      </c>
    </row>
    <row r="5" spans="1:14" s="892" customFormat="1" ht="25.15" customHeight="1" x14ac:dyDescent="0.2">
      <c r="A5" s="1551" t="s">
        <v>935</v>
      </c>
      <c r="B5" s="1555" t="s">
        <v>1244</v>
      </c>
      <c r="C5" s="1556"/>
      <c r="D5" s="1556"/>
      <c r="E5" s="1556"/>
      <c r="F5" s="1556"/>
      <c r="G5" s="1556"/>
      <c r="H5" s="1556"/>
      <c r="I5" s="1557"/>
      <c r="J5" s="1558" t="s">
        <v>1744</v>
      </c>
      <c r="K5" s="1553" t="s">
        <v>721</v>
      </c>
    </row>
    <row r="6" spans="1:14" s="893" customFormat="1" ht="55.15" customHeight="1" x14ac:dyDescent="0.2">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
      <c r="A7" s="894" t="s">
        <v>1259</v>
      </c>
      <c r="B7" s="895">
        <f>SUM(B8:B24)</f>
        <v>161240</v>
      </c>
      <c r="C7" s="895">
        <f>SUM(C8:C24)</f>
        <v>100083</v>
      </c>
      <c r="D7" s="895">
        <f t="shared" ref="D7:J7" si="0">SUM(D8:D24)</f>
        <v>16730</v>
      </c>
      <c r="E7" s="895">
        <f>SUM(E8:E24)</f>
        <v>140453</v>
      </c>
      <c r="F7" s="895">
        <f>SUM(F8:F24)</f>
        <v>149701</v>
      </c>
      <c r="G7" s="895">
        <f t="shared" si="0"/>
        <v>265102</v>
      </c>
      <c r="H7" s="895">
        <f t="shared" si="0"/>
        <v>826786</v>
      </c>
      <c r="I7" s="895">
        <f t="shared" si="0"/>
        <v>1186023</v>
      </c>
      <c r="J7" s="895">
        <f t="shared" si="0"/>
        <v>2846118</v>
      </c>
      <c r="K7" s="896" t="s">
        <v>12</v>
      </c>
    </row>
    <row r="8" spans="1:14" s="56" customFormat="1" ht="21.95" customHeight="1" x14ac:dyDescent="0.2">
      <c r="A8" s="68" t="s">
        <v>722</v>
      </c>
      <c r="B8" s="69">
        <v>495</v>
      </c>
      <c r="C8" s="69">
        <v>1659</v>
      </c>
      <c r="D8" s="69">
        <v>110</v>
      </c>
      <c r="E8" s="69">
        <v>1012</v>
      </c>
      <c r="F8" s="69">
        <v>1944</v>
      </c>
      <c r="G8" s="69">
        <v>3418</v>
      </c>
      <c r="H8" s="69">
        <v>11391</v>
      </c>
      <c r="I8" s="69">
        <v>10907</v>
      </c>
      <c r="J8" s="174">
        <f>SUM(B8:I8)</f>
        <v>30936</v>
      </c>
      <c r="K8" s="70" t="s">
        <v>723</v>
      </c>
    </row>
    <row r="9" spans="1:14" s="46" customFormat="1" ht="21.95" customHeight="1" x14ac:dyDescent="0.2">
      <c r="A9" s="897" t="s">
        <v>724</v>
      </c>
      <c r="B9" s="898">
        <v>1969</v>
      </c>
      <c r="C9" s="898">
        <v>6859</v>
      </c>
      <c r="D9" s="898">
        <v>451</v>
      </c>
      <c r="E9" s="898">
        <v>4731</v>
      </c>
      <c r="F9" s="898">
        <v>7751</v>
      </c>
      <c r="G9" s="898">
        <v>15449</v>
      </c>
      <c r="H9" s="898">
        <v>47792</v>
      </c>
      <c r="I9" s="898">
        <v>46247</v>
      </c>
      <c r="J9" s="899">
        <f t="shared" ref="J9:J22" si="1">SUM(B9:I9)</f>
        <v>131249</v>
      </c>
      <c r="K9" s="900" t="s">
        <v>677</v>
      </c>
    </row>
    <row r="10" spans="1:14" s="56" customFormat="1" ht="21.95" customHeight="1" x14ac:dyDescent="0.2">
      <c r="A10" s="68" t="s">
        <v>725</v>
      </c>
      <c r="B10" s="69">
        <v>2597</v>
      </c>
      <c r="C10" s="69">
        <v>8251</v>
      </c>
      <c r="D10" s="69">
        <v>630</v>
      </c>
      <c r="E10" s="69">
        <v>6179</v>
      </c>
      <c r="F10" s="69">
        <v>8755</v>
      </c>
      <c r="G10" s="69">
        <v>18864</v>
      </c>
      <c r="H10" s="69">
        <v>59457</v>
      </c>
      <c r="I10" s="69">
        <v>53648</v>
      </c>
      <c r="J10" s="174">
        <f>SUM(B10:I10)</f>
        <v>158381</v>
      </c>
      <c r="K10" s="70" t="s">
        <v>676</v>
      </c>
    </row>
    <row r="11" spans="1:14" s="46" customFormat="1" ht="21.95" customHeight="1" x14ac:dyDescent="0.2">
      <c r="A11" s="897" t="s">
        <v>726</v>
      </c>
      <c r="B11" s="898">
        <v>2406</v>
      </c>
      <c r="C11" s="898">
        <v>7266</v>
      </c>
      <c r="D11" s="898">
        <v>651</v>
      </c>
      <c r="E11" s="898">
        <v>5376</v>
      </c>
      <c r="F11" s="898">
        <v>7294</v>
      </c>
      <c r="G11" s="898">
        <v>14300</v>
      </c>
      <c r="H11" s="898">
        <v>50325</v>
      </c>
      <c r="I11" s="898">
        <v>41130</v>
      </c>
      <c r="J11" s="899">
        <f t="shared" si="1"/>
        <v>128748</v>
      </c>
      <c r="K11" s="900" t="s">
        <v>727</v>
      </c>
    </row>
    <row r="12" spans="1:14" s="56" customFormat="1" ht="21.95" customHeight="1" x14ac:dyDescent="0.2">
      <c r="A12" s="68" t="s">
        <v>728</v>
      </c>
      <c r="B12" s="69">
        <v>2141</v>
      </c>
      <c r="C12" s="69">
        <v>5473</v>
      </c>
      <c r="D12" s="69">
        <v>510</v>
      </c>
      <c r="E12" s="69">
        <v>4061</v>
      </c>
      <c r="F12" s="69">
        <v>5938</v>
      </c>
      <c r="G12" s="69">
        <v>10105</v>
      </c>
      <c r="H12" s="69">
        <v>38179</v>
      </c>
      <c r="I12" s="69">
        <v>30649</v>
      </c>
      <c r="J12" s="174">
        <f t="shared" si="1"/>
        <v>97056</v>
      </c>
      <c r="K12" s="70" t="s">
        <v>729</v>
      </c>
    </row>
    <row r="13" spans="1:14" s="46" customFormat="1" ht="21.95" customHeight="1" x14ac:dyDescent="0.2">
      <c r="A13" s="897" t="s">
        <v>730</v>
      </c>
      <c r="B13" s="898">
        <v>14715</v>
      </c>
      <c r="C13" s="898">
        <v>6577</v>
      </c>
      <c r="D13" s="898">
        <v>1416</v>
      </c>
      <c r="E13" s="898">
        <v>10388</v>
      </c>
      <c r="F13" s="898">
        <v>12836</v>
      </c>
      <c r="G13" s="898">
        <v>17617</v>
      </c>
      <c r="H13" s="898">
        <v>58173</v>
      </c>
      <c r="I13" s="898">
        <v>82183</v>
      </c>
      <c r="J13" s="899">
        <f t="shared" si="1"/>
        <v>203905</v>
      </c>
      <c r="K13" s="900" t="s">
        <v>731</v>
      </c>
    </row>
    <row r="14" spans="1:14" s="56" customFormat="1" ht="21.95" customHeight="1" x14ac:dyDescent="0.2">
      <c r="A14" s="68" t="s">
        <v>732</v>
      </c>
      <c r="B14" s="69">
        <v>29158</v>
      </c>
      <c r="C14" s="69">
        <v>11647</v>
      </c>
      <c r="D14" s="69">
        <v>2615</v>
      </c>
      <c r="E14" s="69">
        <v>19218</v>
      </c>
      <c r="F14" s="69">
        <v>22544</v>
      </c>
      <c r="G14" s="69">
        <v>33812</v>
      </c>
      <c r="H14" s="69">
        <v>104786</v>
      </c>
      <c r="I14" s="69">
        <v>176271</v>
      </c>
      <c r="J14" s="174">
        <f t="shared" si="1"/>
        <v>400051</v>
      </c>
      <c r="K14" s="70" t="s">
        <v>733</v>
      </c>
    </row>
    <row r="15" spans="1:14" s="46" customFormat="1" ht="21.95" customHeight="1" x14ac:dyDescent="0.2">
      <c r="A15" s="897" t="s">
        <v>734</v>
      </c>
      <c r="B15" s="898">
        <v>34350</v>
      </c>
      <c r="C15" s="898">
        <v>14073</v>
      </c>
      <c r="D15" s="898">
        <v>3029</v>
      </c>
      <c r="E15" s="898">
        <v>23793</v>
      </c>
      <c r="F15" s="898">
        <v>25271</v>
      </c>
      <c r="G15" s="898">
        <v>43307</v>
      </c>
      <c r="H15" s="898">
        <v>128629</v>
      </c>
      <c r="I15" s="898">
        <v>216880</v>
      </c>
      <c r="J15" s="899">
        <f t="shared" si="1"/>
        <v>489332</v>
      </c>
      <c r="K15" s="900" t="s">
        <v>735</v>
      </c>
    </row>
    <row r="16" spans="1:14" s="56" customFormat="1" ht="21.95" customHeight="1" x14ac:dyDescent="0.2">
      <c r="A16" s="68" t="s">
        <v>736</v>
      </c>
      <c r="B16" s="69">
        <v>30146</v>
      </c>
      <c r="C16" s="69">
        <v>12559</v>
      </c>
      <c r="D16" s="69">
        <v>2571</v>
      </c>
      <c r="E16" s="69">
        <v>23926</v>
      </c>
      <c r="F16" s="69">
        <v>20968</v>
      </c>
      <c r="G16" s="69">
        <v>39171</v>
      </c>
      <c r="H16" s="69">
        <v>111588</v>
      </c>
      <c r="I16" s="69">
        <v>188016</v>
      </c>
      <c r="J16" s="174">
        <f t="shared" si="1"/>
        <v>428945</v>
      </c>
      <c r="K16" s="70" t="s">
        <v>737</v>
      </c>
    </row>
    <row r="17" spans="1:11" s="46" customFormat="1" ht="21.95" customHeight="1" x14ac:dyDescent="0.2">
      <c r="A17" s="897" t="s">
        <v>738</v>
      </c>
      <c r="B17" s="898">
        <v>19921</v>
      </c>
      <c r="C17" s="898">
        <v>9456</v>
      </c>
      <c r="D17" s="898">
        <v>1816</v>
      </c>
      <c r="E17" s="898">
        <v>16601</v>
      </c>
      <c r="F17" s="898">
        <v>14436</v>
      </c>
      <c r="G17" s="898">
        <v>27669</v>
      </c>
      <c r="H17" s="898">
        <v>82732</v>
      </c>
      <c r="I17" s="898">
        <v>132171</v>
      </c>
      <c r="J17" s="899">
        <f t="shared" si="1"/>
        <v>304802</v>
      </c>
      <c r="K17" s="900" t="s">
        <v>739</v>
      </c>
    </row>
    <row r="18" spans="1:11" s="56" customFormat="1" ht="21.95" customHeight="1" x14ac:dyDescent="0.2">
      <c r="A18" s="68" t="s">
        <v>740</v>
      </c>
      <c r="B18" s="69">
        <v>12053</v>
      </c>
      <c r="C18" s="69">
        <v>6620</v>
      </c>
      <c r="D18" s="69">
        <v>1327</v>
      </c>
      <c r="E18" s="69">
        <v>11677</v>
      </c>
      <c r="F18" s="69">
        <v>8950</v>
      </c>
      <c r="G18" s="69">
        <v>18467</v>
      </c>
      <c r="H18" s="69">
        <v>54167</v>
      </c>
      <c r="I18" s="69">
        <v>85612</v>
      </c>
      <c r="J18" s="174">
        <f t="shared" si="1"/>
        <v>198873</v>
      </c>
      <c r="K18" s="70" t="s">
        <v>741</v>
      </c>
    </row>
    <row r="19" spans="1:11" s="46" customFormat="1" ht="21.95" customHeight="1" x14ac:dyDescent="0.2">
      <c r="A19" s="897" t="s">
        <v>742</v>
      </c>
      <c r="B19" s="898">
        <v>6706</v>
      </c>
      <c r="C19" s="898">
        <v>4104</v>
      </c>
      <c r="D19" s="898">
        <v>766</v>
      </c>
      <c r="E19" s="898">
        <v>7126</v>
      </c>
      <c r="F19" s="898">
        <v>5558</v>
      </c>
      <c r="G19" s="898">
        <v>11379</v>
      </c>
      <c r="H19" s="898">
        <v>34588</v>
      </c>
      <c r="I19" s="898">
        <v>56156</v>
      </c>
      <c r="J19" s="899">
        <f t="shared" si="1"/>
        <v>126383</v>
      </c>
      <c r="K19" s="900" t="s">
        <v>743</v>
      </c>
    </row>
    <row r="20" spans="1:11" s="56" customFormat="1" ht="21.95" customHeight="1" x14ac:dyDescent="0.2">
      <c r="A20" s="68" t="s">
        <v>744</v>
      </c>
      <c r="B20" s="69">
        <v>2765</v>
      </c>
      <c r="C20" s="69">
        <v>2421</v>
      </c>
      <c r="D20" s="69">
        <v>405</v>
      </c>
      <c r="E20" s="69">
        <v>3969</v>
      </c>
      <c r="F20" s="69">
        <v>3286</v>
      </c>
      <c r="G20" s="69">
        <v>5998</v>
      </c>
      <c r="H20" s="69">
        <v>20426</v>
      </c>
      <c r="I20" s="69">
        <v>33119</v>
      </c>
      <c r="J20" s="174">
        <f t="shared" si="1"/>
        <v>72389</v>
      </c>
      <c r="K20" s="70" t="s">
        <v>745</v>
      </c>
    </row>
    <row r="21" spans="1:11" s="46" customFormat="1" ht="21.95" customHeight="1" x14ac:dyDescent="0.2">
      <c r="A21" s="897" t="s">
        <v>746</v>
      </c>
      <c r="B21" s="898">
        <v>1154</v>
      </c>
      <c r="C21" s="898">
        <v>1551</v>
      </c>
      <c r="D21" s="898">
        <v>210</v>
      </c>
      <c r="E21" s="898">
        <v>1518</v>
      </c>
      <c r="F21" s="898">
        <v>1978</v>
      </c>
      <c r="G21" s="898">
        <v>2952</v>
      </c>
      <c r="H21" s="898">
        <v>12221</v>
      </c>
      <c r="I21" s="898">
        <v>18758</v>
      </c>
      <c r="J21" s="899">
        <f t="shared" si="1"/>
        <v>40342</v>
      </c>
      <c r="K21" s="900" t="s">
        <v>747</v>
      </c>
    </row>
    <row r="22" spans="1:11" s="56" customFormat="1" ht="21.95" customHeight="1" x14ac:dyDescent="0.2">
      <c r="A22" s="68" t="s">
        <v>748</v>
      </c>
      <c r="B22" s="69">
        <v>351</v>
      </c>
      <c r="C22" s="69">
        <v>791</v>
      </c>
      <c r="D22" s="69">
        <v>111</v>
      </c>
      <c r="E22" s="69">
        <v>488</v>
      </c>
      <c r="F22" s="69">
        <v>998</v>
      </c>
      <c r="G22" s="69">
        <v>1301</v>
      </c>
      <c r="H22" s="69">
        <v>5885</v>
      </c>
      <c r="I22" s="69">
        <v>8177</v>
      </c>
      <c r="J22" s="174">
        <f t="shared" si="1"/>
        <v>18102</v>
      </c>
      <c r="K22" s="70" t="s">
        <v>749</v>
      </c>
    </row>
    <row r="23" spans="1:11" s="46" customFormat="1" ht="21.95" customHeight="1" x14ac:dyDescent="0.2">
      <c r="A23" s="897" t="s">
        <v>750</v>
      </c>
      <c r="B23" s="898">
        <v>161</v>
      </c>
      <c r="C23" s="898">
        <v>362</v>
      </c>
      <c r="D23" s="898">
        <v>52</v>
      </c>
      <c r="E23" s="898">
        <v>198</v>
      </c>
      <c r="F23" s="898">
        <v>555</v>
      </c>
      <c r="G23" s="898">
        <v>654</v>
      </c>
      <c r="H23" s="898">
        <v>2978</v>
      </c>
      <c r="I23" s="898">
        <v>3416</v>
      </c>
      <c r="J23" s="899">
        <f>SUM(B23:I23)</f>
        <v>8376</v>
      </c>
      <c r="K23" s="900" t="s">
        <v>751</v>
      </c>
    </row>
    <row r="24" spans="1:11" s="56" customFormat="1" ht="21.95" customHeight="1" x14ac:dyDescent="0.2">
      <c r="A24" s="1448" t="s">
        <v>165</v>
      </c>
      <c r="B24" s="134">
        <v>152</v>
      </c>
      <c r="C24" s="134">
        <v>414</v>
      </c>
      <c r="D24" s="134">
        <v>60</v>
      </c>
      <c r="E24" s="134">
        <v>192</v>
      </c>
      <c r="F24" s="134">
        <v>639</v>
      </c>
      <c r="G24" s="134">
        <v>639</v>
      </c>
      <c r="H24" s="134">
        <v>3469</v>
      </c>
      <c r="I24" s="134">
        <v>2683</v>
      </c>
      <c r="J24" s="175">
        <f>SUM(B24:I24)</f>
        <v>8248</v>
      </c>
      <c r="K24" s="1447" t="s">
        <v>166</v>
      </c>
    </row>
  </sheetData>
  <mergeCells count="8">
    <mergeCell ref="A1:K1"/>
    <mergeCell ref="A2:K2"/>
    <mergeCell ref="A3:K3"/>
    <mergeCell ref="B4:J4"/>
    <mergeCell ref="A5:A6"/>
    <mergeCell ref="K5:K6"/>
    <mergeCell ref="B5:I5"/>
    <mergeCell ref="J5:J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B7FBC-AB90-4773-9F89-B9712857883F}">
  <sheetPr>
    <tabColor theme="5" tint="-0.249977111117893"/>
    <pageSetUpPr fitToPage="1"/>
  </sheetPr>
  <dimension ref="A1:O70"/>
  <sheetViews>
    <sheetView view="pageBreakPreview" zoomScale="60" zoomScaleNormal="100" workbookViewId="0">
      <selection activeCell="A90" sqref="A90"/>
    </sheetView>
  </sheetViews>
  <sheetFormatPr defaultColWidth="9.125" defaultRowHeight="12.75" x14ac:dyDescent="0.2"/>
  <cols>
    <col min="1" max="1" width="5.625" style="498" customWidth="1"/>
    <col min="2" max="2" width="32.75" style="17" customWidth="1"/>
    <col min="3" max="9" width="11.5" style="17" customWidth="1"/>
    <col min="10" max="10" width="11.75" style="17" customWidth="1"/>
    <col min="11" max="11" width="32.75" style="17" customWidth="1"/>
    <col min="12" max="12" width="5.625" style="498" customWidth="1"/>
    <col min="13" max="16384" width="9.125" style="17"/>
  </cols>
  <sheetData>
    <row r="1" spans="1:15" s="7" customFormat="1" ht="21" customHeight="1" x14ac:dyDescent="0.25">
      <c r="A1" s="1645" t="s">
        <v>1145</v>
      </c>
      <c r="B1" s="1645"/>
      <c r="C1" s="1645"/>
      <c r="D1" s="1645"/>
      <c r="E1" s="1645"/>
      <c r="F1" s="1645"/>
      <c r="G1" s="1645"/>
      <c r="H1" s="1645"/>
      <c r="I1" s="1645"/>
      <c r="J1" s="1645"/>
      <c r="K1" s="1645"/>
      <c r="L1" s="1645"/>
    </row>
    <row r="2" spans="1:15" s="7" customFormat="1" ht="21" customHeight="1" x14ac:dyDescent="0.2">
      <c r="A2" s="1646" t="s">
        <v>929</v>
      </c>
      <c r="B2" s="1646"/>
      <c r="C2" s="1646"/>
      <c r="D2" s="1646"/>
      <c r="E2" s="1646"/>
      <c r="F2" s="1646"/>
      <c r="G2" s="1646"/>
      <c r="H2" s="1646"/>
      <c r="I2" s="1646"/>
      <c r="J2" s="1646"/>
      <c r="K2" s="1646"/>
      <c r="L2" s="1646"/>
      <c r="O2" s="7" t="s">
        <v>105</v>
      </c>
    </row>
    <row r="3" spans="1:15" s="7" customFormat="1" ht="21" customHeight="1" x14ac:dyDescent="0.2">
      <c r="A3" s="1647" t="s">
        <v>1640</v>
      </c>
      <c r="B3" s="1647"/>
      <c r="C3" s="1647"/>
      <c r="D3" s="1647"/>
      <c r="E3" s="1647"/>
      <c r="F3" s="1647"/>
      <c r="G3" s="1647"/>
      <c r="H3" s="1647"/>
      <c r="I3" s="1647"/>
      <c r="J3" s="1647"/>
      <c r="K3" s="1647"/>
      <c r="L3" s="1647"/>
    </row>
    <row r="4" spans="1:15" s="12" customFormat="1" x14ac:dyDescent="0.2">
      <c r="A4" s="34" t="s">
        <v>92</v>
      </c>
      <c r="B4" s="34"/>
      <c r="C4" s="1648"/>
      <c r="D4" s="1648"/>
      <c r="E4" s="1648"/>
      <c r="F4" s="1648"/>
      <c r="G4" s="1648"/>
      <c r="H4" s="1648"/>
      <c r="I4" s="1648"/>
      <c r="J4" s="1648"/>
      <c r="K4" s="24"/>
      <c r="L4" s="499" t="s">
        <v>1856</v>
      </c>
    </row>
    <row r="5" spans="1:15" s="81" customFormat="1" ht="21" customHeight="1" x14ac:dyDescent="0.2">
      <c r="A5" s="1738" t="s">
        <v>980</v>
      </c>
      <c r="B5" s="1737" t="s">
        <v>1166</v>
      </c>
      <c r="C5" s="1734" t="s">
        <v>1141</v>
      </c>
      <c r="D5" s="1735"/>
      <c r="E5" s="1735"/>
      <c r="F5" s="1735"/>
      <c r="G5" s="1735"/>
      <c r="H5" s="1735"/>
      <c r="I5" s="1735"/>
      <c r="J5" s="1736"/>
      <c r="K5" s="1739" t="s">
        <v>1167</v>
      </c>
      <c r="L5" s="1704"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
      <c r="A7" s="1693"/>
      <c r="B7" s="1679"/>
      <c r="C7" s="1035" t="s">
        <v>1482</v>
      </c>
      <c r="D7" s="1035" t="s">
        <v>1478</v>
      </c>
      <c r="E7" s="1035" t="s">
        <v>1488</v>
      </c>
      <c r="F7" s="1035" t="s">
        <v>694</v>
      </c>
      <c r="G7" s="1035" t="s">
        <v>692</v>
      </c>
      <c r="H7" s="1035" t="s">
        <v>1487</v>
      </c>
      <c r="I7" s="1035" t="s">
        <v>1485</v>
      </c>
      <c r="J7" s="1421" t="s">
        <v>1259</v>
      </c>
      <c r="K7" s="1681"/>
      <c r="L7" s="1683"/>
    </row>
    <row r="8" spans="1:15" s="12" customFormat="1" ht="30" customHeight="1" x14ac:dyDescent="0.2">
      <c r="A8" s="573"/>
      <c r="B8" s="457" t="s">
        <v>1220</v>
      </c>
      <c r="C8" s="428">
        <f t="shared" ref="C8:J23" si="0">C29+C50</f>
        <v>167240</v>
      </c>
      <c r="D8" s="428">
        <f t="shared" si="0"/>
        <v>1040</v>
      </c>
      <c r="E8" s="428">
        <f t="shared" si="0"/>
        <v>7306</v>
      </c>
      <c r="F8" s="428">
        <f t="shared" si="0"/>
        <v>1607387</v>
      </c>
      <c r="G8" s="428">
        <f t="shared" si="0"/>
        <v>16810</v>
      </c>
      <c r="H8" s="428">
        <f t="shared" si="0"/>
        <v>52210</v>
      </c>
      <c r="I8" s="428">
        <f t="shared" si="0"/>
        <v>82529</v>
      </c>
      <c r="J8" s="429">
        <f>J29+J50</f>
        <v>1934522</v>
      </c>
      <c r="K8" s="447" t="s">
        <v>883</v>
      </c>
      <c r="L8" s="574"/>
    </row>
    <row r="9" spans="1:15" s="12" customFormat="1" ht="22.9" customHeight="1" x14ac:dyDescent="0.2">
      <c r="A9" s="534" t="s">
        <v>970</v>
      </c>
      <c r="B9" s="535" t="s">
        <v>248</v>
      </c>
      <c r="C9" s="479">
        <f t="shared" si="0"/>
        <v>0</v>
      </c>
      <c r="D9" s="479">
        <f t="shared" si="0"/>
        <v>0</v>
      </c>
      <c r="E9" s="479">
        <f t="shared" si="0"/>
        <v>0</v>
      </c>
      <c r="F9" s="479">
        <f t="shared" si="0"/>
        <v>28207</v>
      </c>
      <c r="G9" s="479">
        <f t="shared" si="0"/>
        <v>0</v>
      </c>
      <c r="H9" s="479">
        <f t="shared" si="0"/>
        <v>38</v>
      </c>
      <c r="I9" s="479">
        <f t="shared" si="0"/>
        <v>0</v>
      </c>
      <c r="J9" s="423">
        <f t="shared" si="0"/>
        <v>28245</v>
      </c>
      <c r="K9" s="536" t="s">
        <v>890</v>
      </c>
      <c r="L9" s="537" t="s">
        <v>970</v>
      </c>
    </row>
    <row r="10" spans="1:15" s="352" customFormat="1" ht="22.9" customHeight="1" x14ac:dyDescent="0.2">
      <c r="A10" s="547" t="s">
        <v>981</v>
      </c>
      <c r="B10" s="548" t="s">
        <v>891</v>
      </c>
      <c r="C10" s="478">
        <f t="shared" si="0"/>
        <v>0</v>
      </c>
      <c r="D10" s="478">
        <f t="shared" si="0"/>
        <v>0</v>
      </c>
      <c r="E10" s="478">
        <f t="shared" si="0"/>
        <v>0</v>
      </c>
      <c r="F10" s="478">
        <f t="shared" si="0"/>
        <v>17758</v>
      </c>
      <c r="G10" s="478">
        <f t="shared" si="0"/>
        <v>4796</v>
      </c>
      <c r="H10" s="478">
        <f t="shared" si="0"/>
        <v>4935</v>
      </c>
      <c r="I10" s="478">
        <f t="shared" si="0"/>
        <v>13</v>
      </c>
      <c r="J10" s="349">
        <f t="shared" si="0"/>
        <v>27502</v>
      </c>
      <c r="K10" s="549" t="s">
        <v>249</v>
      </c>
      <c r="L10" s="550" t="s">
        <v>981</v>
      </c>
    </row>
    <row r="11" spans="1:15" s="38" customFormat="1" ht="22.9" customHeight="1" x14ac:dyDescent="0.2">
      <c r="A11" s="534" t="s">
        <v>982</v>
      </c>
      <c r="B11" s="535" t="s">
        <v>250</v>
      </c>
      <c r="C11" s="479">
        <f t="shared" si="0"/>
        <v>0</v>
      </c>
      <c r="D11" s="479">
        <f t="shared" si="0"/>
        <v>0</v>
      </c>
      <c r="E11" s="479">
        <f t="shared" si="0"/>
        <v>0</v>
      </c>
      <c r="F11" s="479">
        <f t="shared" si="0"/>
        <v>97285</v>
      </c>
      <c r="G11" s="479">
        <f t="shared" si="0"/>
        <v>4281</v>
      </c>
      <c r="H11" s="479">
        <f t="shared" si="0"/>
        <v>62</v>
      </c>
      <c r="I11" s="479">
        <f t="shared" si="0"/>
        <v>0</v>
      </c>
      <c r="J11" s="423">
        <f t="shared" si="0"/>
        <v>101628</v>
      </c>
      <c r="K11" s="536" t="s">
        <v>251</v>
      </c>
      <c r="L11" s="537" t="s">
        <v>982</v>
      </c>
    </row>
    <row r="12" spans="1:15" s="352" customFormat="1" ht="31.9" customHeight="1" x14ac:dyDescent="0.2">
      <c r="A12" s="547" t="s">
        <v>1163</v>
      </c>
      <c r="B12" s="548" t="s">
        <v>1165</v>
      </c>
      <c r="C12" s="478">
        <f t="shared" si="0"/>
        <v>0</v>
      </c>
      <c r="D12" s="478">
        <f t="shared" si="0"/>
        <v>0</v>
      </c>
      <c r="E12" s="478">
        <f t="shared" si="0"/>
        <v>0</v>
      </c>
      <c r="F12" s="478">
        <f t="shared" si="0"/>
        <v>8227</v>
      </c>
      <c r="G12" s="478">
        <f t="shared" si="0"/>
        <v>604</v>
      </c>
      <c r="H12" s="478">
        <f t="shared" si="0"/>
        <v>1186</v>
      </c>
      <c r="I12" s="478">
        <f t="shared" si="0"/>
        <v>0</v>
      </c>
      <c r="J12" s="349">
        <f t="shared" si="0"/>
        <v>10017</v>
      </c>
      <c r="K12" s="549" t="s">
        <v>1164</v>
      </c>
      <c r="L12" s="550" t="s">
        <v>1163</v>
      </c>
    </row>
    <row r="13" spans="1:15" s="38" customFormat="1" ht="22.9" customHeight="1" x14ac:dyDescent="0.2">
      <c r="A13" s="534" t="s">
        <v>983</v>
      </c>
      <c r="B13" s="535" t="s">
        <v>254</v>
      </c>
      <c r="C13" s="479">
        <f t="shared" si="0"/>
        <v>0</v>
      </c>
      <c r="D13" s="479">
        <f t="shared" si="0"/>
        <v>0</v>
      </c>
      <c r="E13" s="479">
        <f t="shared" si="0"/>
        <v>0</v>
      </c>
      <c r="F13" s="479">
        <f t="shared" si="0"/>
        <v>660598</v>
      </c>
      <c r="G13" s="479">
        <f t="shared" si="0"/>
        <v>0</v>
      </c>
      <c r="H13" s="479">
        <f t="shared" si="0"/>
        <v>0</v>
      </c>
      <c r="I13" s="479">
        <f t="shared" si="0"/>
        <v>0</v>
      </c>
      <c r="J13" s="423">
        <f t="shared" si="0"/>
        <v>660598</v>
      </c>
      <c r="K13" s="536" t="s">
        <v>255</v>
      </c>
      <c r="L13" s="537" t="s">
        <v>983</v>
      </c>
    </row>
    <row r="14" spans="1:15" s="352" customFormat="1" ht="34.15" customHeight="1" x14ac:dyDescent="0.2">
      <c r="A14" s="547" t="s">
        <v>984</v>
      </c>
      <c r="B14" s="548" t="s">
        <v>1118</v>
      </c>
      <c r="C14" s="478">
        <f t="shared" si="0"/>
        <v>0</v>
      </c>
      <c r="D14" s="478">
        <f t="shared" si="0"/>
        <v>0</v>
      </c>
      <c r="E14" s="478">
        <f t="shared" si="0"/>
        <v>0</v>
      </c>
      <c r="F14" s="478">
        <f t="shared" si="0"/>
        <v>240516</v>
      </c>
      <c r="G14" s="478">
        <f t="shared" si="0"/>
        <v>1346</v>
      </c>
      <c r="H14" s="478">
        <f t="shared" si="0"/>
        <v>0</v>
      </c>
      <c r="I14" s="478">
        <f t="shared" si="0"/>
        <v>0</v>
      </c>
      <c r="J14" s="349">
        <f t="shared" si="0"/>
        <v>241862</v>
      </c>
      <c r="K14" s="549" t="s">
        <v>1117</v>
      </c>
      <c r="L14" s="550" t="s">
        <v>984</v>
      </c>
    </row>
    <row r="15" spans="1:15" s="51" customFormat="1" ht="22.9" customHeight="1" x14ac:dyDescent="0.2">
      <c r="A15" s="534" t="s">
        <v>985</v>
      </c>
      <c r="B15" s="535" t="s">
        <v>256</v>
      </c>
      <c r="C15" s="479">
        <f t="shared" si="0"/>
        <v>0</v>
      </c>
      <c r="D15" s="479">
        <f t="shared" si="0"/>
        <v>0</v>
      </c>
      <c r="E15" s="479">
        <f t="shared" si="0"/>
        <v>0</v>
      </c>
      <c r="F15" s="479">
        <f t="shared" si="0"/>
        <v>123278</v>
      </c>
      <c r="G15" s="479">
        <f t="shared" si="0"/>
        <v>1260</v>
      </c>
      <c r="H15" s="479">
        <f t="shared" si="0"/>
        <v>10897</v>
      </c>
      <c r="I15" s="479">
        <f t="shared" si="0"/>
        <v>1312</v>
      </c>
      <c r="J15" s="423">
        <f t="shared" si="0"/>
        <v>136747</v>
      </c>
      <c r="K15" s="536" t="s">
        <v>257</v>
      </c>
      <c r="L15" s="537" t="s">
        <v>985</v>
      </c>
    </row>
    <row r="16" spans="1:15" s="352" customFormat="1" ht="22.9" customHeight="1" x14ac:dyDescent="0.2">
      <c r="A16" s="547" t="s">
        <v>986</v>
      </c>
      <c r="B16" s="548" t="s">
        <v>258</v>
      </c>
      <c r="C16" s="478">
        <f t="shared" si="0"/>
        <v>0</v>
      </c>
      <c r="D16" s="478">
        <f t="shared" si="0"/>
        <v>0</v>
      </c>
      <c r="E16" s="478">
        <f t="shared" si="0"/>
        <v>0</v>
      </c>
      <c r="F16" s="478">
        <f t="shared" si="0"/>
        <v>74648</v>
      </c>
      <c r="G16" s="478">
        <f t="shared" si="0"/>
        <v>0</v>
      </c>
      <c r="H16" s="478">
        <f t="shared" si="0"/>
        <v>1041</v>
      </c>
      <c r="I16" s="478">
        <f t="shared" si="0"/>
        <v>0</v>
      </c>
      <c r="J16" s="349">
        <f t="shared" si="0"/>
        <v>75689</v>
      </c>
      <c r="K16" s="549" t="s">
        <v>1029</v>
      </c>
      <c r="L16" s="550" t="s">
        <v>986</v>
      </c>
    </row>
    <row r="17" spans="1:12" s="38" customFormat="1" ht="22.9" customHeight="1" x14ac:dyDescent="0.2">
      <c r="A17" s="534" t="s">
        <v>987</v>
      </c>
      <c r="B17" s="535" t="s">
        <v>259</v>
      </c>
      <c r="C17" s="479">
        <f t="shared" si="0"/>
        <v>0</v>
      </c>
      <c r="D17" s="479">
        <f t="shared" si="0"/>
        <v>0</v>
      </c>
      <c r="E17" s="479">
        <f t="shared" si="0"/>
        <v>0</v>
      </c>
      <c r="F17" s="479">
        <f t="shared" si="0"/>
        <v>17094</v>
      </c>
      <c r="G17" s="479">
        <f t="shared" si="0"/>
        <v>1914</v>
      </c>
      <c r="H17" s="479">
        <f t="shared" si="0"/>
        <v>38</v>
      </c>
      <c r="I17" s="479">
        <f t="shared" si="0"/>
        <v>1653</v>
      </c>
      <c r="J17" s="423">
        <f t="shared" si="0"/>
        <v>20699</v>
      </c>
      <c r="K17" s="536" t="s">
        <v>260</v>
      </c>
      <c r="L17" s="537" t="s">
        <v>987</v>
      </c>
    </row>
    <row r="18" spans="1:12" s="352" customFormat="1" ht="22.9" customHeight="1" x14ac:dyDescent="0.2">
      <c r="A18" s="547" t="s">
        <v>988</v>
      </c>
      <c r="B18" s="548" t="s">
        <v>261</v>
      </c>
      <c r="C18" s="478">
        <f t="shared" si="0"/>
        <v>0</v>
      </c>
      <c r="D18" s="478">
        <f t="shared" si="0"/>
        <v>0</v>
      </c>
      <c r="E18" s="478">
        <f t="shared" si="0"/>
        <v>0</v>
      </c>
      <c r="F18" s="478">
        <f t="shared" si="0"/>
        <v>14335</v>
      </c>
      <c r="G18" s="478">
        <f t="shared" si="0"/>
        <v>1600</v>
      </c>
      <c r="H18" s="478">
        <f t="shared" si="0"/>
        <v>296</v>
      </c>
      <c r="I18" s="478">
        <f t="shared" si="0"/>
        <v>180</v>
      </c>
      <c r="J18" s="349">
        <f t="shared" si="0"/>
        <v>16411</v>
      </c>
      <c r="K18" s="549" t="s">
        <v>262</v>
      </c>
      <c r="L18" s="550" t="s">
        <v>988</v>
      </c>
    </row>
    <row r="19" spans="1:12" s="38" customFormat="1" ht="22.9" customHeight="1" x14ac:dyDescent="0.2">
      <c r="A19" s="534">
        <v>68</v>
      </c>
      <c r="B19" s="535" t="s">
        <v>263</v>
      </c>
      <c r="C19" s="479">
        <f t="shared" si="0"/>
        <v>0</v>
      </c>
      <c r="D19" s="479">
        <f t="shared" si="0"/>
        <v>0</v>
      </c>
      <c r="E19" s="479">
        <f t="shared" si="0"/>
        <v>0</v>
      </c>
      <c r="F19" s="479">
        <f t="shared" si="0"/>
        <v>17714</v>
      </c>
      <c r="G19" s="479">
        <f t="shared" si="0"/>
        <v>187</v>
      </c>
      <c r="H19" s="479">
        <f t="shared" si="0"/>
        <v>232</v>
      </c>
      <c r="I19" s="479">
        <f t="shared" si="0"/>
        <v>0</v>
      </c>
      <c r="J19" s="423">
        <f t="shared" si="0"/>
        <v>18133</v>
      </c>
      <c r="K19" s="536" t="s">
        <v>264</v>
      </c>
      <c r="L19" s="537">
        <v>68</v>
      </c>
    </row>
    <row r="20" spans="1:12" s="352" customFormat="1" ht="22.9" customHeight="1" x14ac:dyDescent="0.2">
      <c r="A20" s="547" t="s">
        <v>989</v>
      </c>
      <c r="B20" s="548" t="s">
        <v>265</v>
      </c>
      <c r="C20" s="478">
        <f t="shared" si="0"/>
        <v>0</v>
      </c>
      <c r="D20" s="478">
        <f t="shared" si="0"/>
        <v>0</v>
      </c>
      <c r="E20" s="478">
        <f t="shared" si="0"/>
        <v>0</v>
      </c>
      <c r="F20" s="478">
        <f t="shared" si="0"/>
        <v>48147</v>
      </c>
      <c r="G20" s="478">
        <f t="shared" si="0"/>
        <v>210</v>
      </c>
      <c r="H20" s="478">
        <f t="shared" si="0"/>
        <v>243</v>
      </c>
      <c r="I20" s="478">
        <f t="shared" si="0"/>
        <v>2</v>
      </c>
      <c r="J20" s="349">
        <f t="shared" si="0"/>
        <v>48602</v>
      </c>
      <c r="K20" s="549" t="s">
        <v>266</v>
      </c>
      <c r="L20" s="550" t="s">
        <v>989</v>
      </c>
    </row>
    <row r="21" spans="1:12" s="38" customFormat="1" ht="22.9" customHeight="1" x14ac:dyDescent="0.2">
      <c r="A21" s="534" t="s">
        <v>990</v>
      </c>
      <c r="B21" s="535" t="s">
        <v>267</v>
      </c>
      <c r="C21" s="479">
        <f t="shared" si="0"/>
        <v>0</v>
      </c>
      <c r="D21" s="479">
        <f t="shared" si="0"/>
        <v>0</v>
      </c>
      <c r="E21" s="479">
        <f t="shared" si="0"/>
        <v>0</v>
      </c>
      <c r="F21" s="479">
        <f t="shared" si="0"/>
        <v>183766</v>
      </c>
      <c r="G21" s="479">
        <f t="shared" si="0"/>
        <v>612</v>
      </c>
      <c r="H21" s="479">
        <f t="shared" si="0"/>
        <v>1231</v>
      </c>
      <c r="I21" s="479">
        <f t="shared" si="0"/>
        <v>0</v>
      </c>
      <c r="J21" s="423">
        <f t="shared" si="0"/>
        <v>185609</v>
      </c>
      <c r="K21" s="536" t="s">
        <v>268</v>
      </c>
      <c r="L21" s="537" t="s">
        <v>990</v>
      </c>
    </row>
    <row r="22" spans="1:12" s="352" customFormat="1" ht="31.9" customHeight="1" x14ac:dyDescent="0.2">
      <c r="A22" s="547">
        <v>84</v>
      </c>
      <c r="B22" s="548" t="s">
        <v>269</v>
      </c>
      <c r="C22" s="478">
        <f t="shared" si="0"/>
        <v>0</v>
      </c>
      <c r="D22" s="478">
        <f t="shared" si="0"/>
        <v>0</v>
      </c>
      <c r="E22" s="478">
        <f t="shared" si="0"/>
        <v>0</v>
      </c>
      <c r="F22" s="478">
        <f t="shared" si="0"/>
        <v>0</v>
      </c>
      <c r="G22" s="478">
        <f t="shared" si="0"/>
        <v>0</v>
      </c>
      <c r="H22" s="478">
        <f t="shared" si="0"/>
        <v>0</v>
      </c>
      <c r="I22" s="478">
        <f t="shared" si="0"/>
        <v>49465</v>
      </c>
      <c r="J22" s="349">
        <f t="shared" si="0"/>
        <v>49465</v>
      </c>
      <c r="K22" s="549" t="s">
        <v>1119</v>
      </c>
      <c r="L22" s="550">
        <v>84</v>
      </c>
    </row>
    <row r="23" spans="1:12" s="51" customFormat="1" ht="22.9" customHeight="1" x14ac:dyDescent="0.2">
      <c r="A23" s="534">
        <v>85</v>
      </c>
      <c r="B23" s="535" t="s">
        <v>270</v>
      </c>
      <c r="C23" s="479">
        <f t="shared" si="0"/>
        <v>0</v>
      </c>
      <c r="D23" s="479">
        <f t="shared" si="0"/>
        <v>0</v>
      </c>
      <c r="E23" s="479">
        <f t="shared" si="0"/>
        <v>0</v>
      </c>
      <c r="F23" s="479">
        <f t="shared" si="0"/>
        <v>25388</v>
      </c>
      <c r="G23" s="479">
        <f t="shared" si="0"/>
        <v>0</v>
      </c>
      <c r="H23" s="479">
        <f t="shared" si="0"/>
        <v>9</v>
      </c>
      <c r="I23" s="479">
        <f t="shared" si="0"/>
        <v>18415</v>
      </c>
      <c r="J23" s="423">
        <f t="shared" si="0"/>
        <v>43812</v>
      </c>
      <c r="K23" s="536" t="s">
        <v>271</v>
      </c>
      <c r="L23" s="537">
        <v>85</v>
      </c>
    </row>
    <row r="24" spans="1:12" s="352" customFormat="1" ht="22.9" customHeight="1" x14ac:dyDescent="0.2">
      <c r="A24" s="547" t="s">
        <v>991</v>
      </c>
      <c r="B24" s="548" t="s">
        <v>272</v>
      </c>
      <c r="C24" s="478">
        <f t="shared" ref="C24:J28" si="1">C45+C66</f>
        <v>0</v>
      </c>
      <c r="D24" s="478">
        <f t="shared" si="1"/>
        <v>1040</v>
      </c>
      <c r="E24" s="478">
        <f t="shared" si="1"/>
        <v>0</v>
      </c>
      <c r="F24" s="478">
        <f t="shared" si="1"/>
        <v>28454</v>
      </c>
      <c r="G24" s="478">
        <f t="shared" si="1"/>
        <v>0</v>
      </c>
      <c r="H24" s="478">
        <f t="shared" si="1"/>
        <v>32002</v>
      </c>
      <c r="I24" s="478">
        <f t="shared" si="1"/>
        <v>4317</v>
      </c>
      <c r="J24" s="349">
        <f t="shared" si="1"/>
        <v>65813</v>
      </c>
      <c r="K24" s="549" t="s">
        <v>1030</v>
      </c>
      <c r="L24" s="550" t="s">
        <v>991</v>
      </c>
    </row>
    <row r="25" spans="1:12" s="51" customFormat="1" ht="22.9" customHeight="1" x14ac:dyDescent="0.2">
      <c r="A25" s="534" t="s">
        <v>992</v>
      </c>
      <c r="B25" s="535" t="s">
        <v>273</v>
      </c>
      <c r="C25" s="479">
        <f t="shared" si="1"/>
        <v>0</v>
      </c>
      <c r="D25" s="479">
        <f t="shared" si="1"/>
        <v>0</v>
      </c>
      <c r="E25" s="479">
        <f t="shared" si="1"/>
        <v>0</v>
      </c>
      <c r="F25" s="479">
        <f t="shared" si="1"/>
        <v>5446</v>
      </c>
      <c r="G25" s="479">
        <f t="shared" si="1"/>
        <v>0</v>
      </c>
      <c r="H25" s="479">
        <f t="shared" si="1"/>
        <v>0</v>
      </c>
      <c r="I25" s="479">
        <f t="shared" si="1"/>
        <v>5242</v>
      </c>
      <c r="J25" s="423">
        <f t="shared" si="1"/>
        <v>10688</v>
      </c>
      <c r="K25" s="536" t="s">
        <v>274</v>
      </c>
      <c r="L25" s="537" t="s">
        <v>992</v>
      </c>
    </row>
    <row r="26" spans="1:12" s="352" customFormat="1" ht="22.9" customHeight="1" x14ac:dyDescent="0.2">
      <c r="A26" s="547" t="s">
        <v>993</v>
      </c>
      <c r="B26" s="548" t="s">
        <v>275</v>
      </c>
      <c r="C26" s="478">
        <f t="shared" si="1"/>
        <v>0</v>
      </c>
      <c r="D26" s="478">
        <f t="shared" si="1"/>
        <v>0</v>
      </c>
      <c r="E26" s="478">
        <f t="shared" si="1"/>
        <v>0</v>
      </c>
      <c r="F26" s="478">
        <f t="shared" si="1"/>
        <v>16526</v>
      </c>
      <c r="G26" s="478">
        <f t="shared" si="1"/>
        <v>0</v>
      </c>
      <c r="H26" s="478">
        <f t="shared" si="1"/>
        <v>0</v>
      </c>
      <c r="I26" s="478">
        <f t="shared" si="1"/>
        <v>1930</v>
      </c>
      <c r="J26" s="349">
        <f t="shared" si="1"/>
        <v>18456</v>
      </c>
      <c r="K26" s="549" t="s">
        <v>276</v>
      </c>
      <c r="L26" s="550" t="s">
        <v>993</v>
      </c>
    </row>
    <row r="27" spans="1:12" s="38" customFormat="1" ht="34.15" customHeight="1" x14ac:dyDescent="0.2">
      <c r="A27" s="534" t="s">
        <v>994</v>
      </c>
      <c r="B27" s="535" t="s">
        <v>1529</v>
      </c>
      <c r="C27" s="479">
        <f t="shared" si="1"/>
        <v>167240</v>
      </c>
      <c r="D27" s="479">
        <f t="shared" si="1"/>
        <v>0</v>
      </c>
      <c r="E27" s="479">
        <f t="shared" si="1"/>
        <v>0</v>
      </c>
      <c r="F27" s="479">
        <f t="shared" si="1"/>
        <v>0</v>
      </c>
      <c r="G27" s="479">
        <f t="shared" si="1"/>
        <v>0</v>
      </c>
      <c r="H27" s="479">
        <f t="shared" si="1"/>
        <v>0</v>
      </c>
      <c r="I27" s="479">
        <f t="shared" si="1"/>
        <v>0</v>
      </c>
      <c r="J27" s="423">
        <f t="shared" si="1"/>
        <v>167240</v>
      </c>
      <c r="K27" s="536" t="s">
        <v>1031</v>
      </c>
      <c r="L27" s="537" t="s">
        <v>994</v>
      </c>
    </row>
    <row r="28" spans="1:12" s="352" customFormat="1" ht="34.15" customHeight="1" x14ac:dyDescent="0.2">
      <c r="A28" s="547">
        <v>99</v>
      </c>
      <c r="B28" s="548" t="s">
        <v>277</v>
      </c>
      <c r="C28" s="478">
        <f t="shared" si="1"/>
        <v>0</v>
      </c>
      <c r="D28" s="478">
        <f t="shared" si="1"/>
        <v>0</v>
      </c>
      <c r="E28" s="478">
        <f t="shared" si="1"/>
        <v>7306</v>
      </c>
      <c r="F28" s="478">
        <f t="shared" si="1"/>
        <v>0</v>
      </c>
      <c r="G28" s="478">
        <f t="shared" si="1"/>
        <v>0</v>
      </c>
      <c r="H28" s="478">
        <f t="shared" si="1"/>
        <v>0</v>
      </c>
      <c r="I28" s="478">
        <f t="shared" si="1"/>
        <v>0</v>
      </c>
      <c r="J28" s="349">
        <f t="shared" si="1"/>
        <v>7306</v>
      </c>
      <c r="K28" s="549" t="s">
        <v>1032</v>
      </c>
      <c r="L28" s="550">
        <v>99</v>
      </c>
    </row>
    <row r="29" spans="1:12" s="12" customFormat="1" ht="30" customHeight="1" x14ac:dyDescent="0.2">
      <c r="A29" s="573"/>
      <c r="B29" s="457" t="s">
        <v>706</v>
      </c>
      <c r="C29" s="428">
        <f t="shared" ref="C29:I29" si="2">SUM(C30:C49)</f>
        <v>65124</v>
      </c>
      <c r="D29" s="428">
        <f t="shared" si="2"/>
        <v>922</v>
      </c>
      <c r="E29" s="428">
        <f t="shared" si="2"/>
        <v>4404</v>
      </c>
      <c r="F29" s="428">
        <f t="shared" si="2"/>
        <v>1459967</v>
      </c>
      <c r="G29" s="428">
        <f t="shared" si="2"/>
        <v>15161</v>
      </c>
      <c r="H29" s="428">
        <f t="shared" si="2"/>
        <v>34222</v>
      </c>
      <c r="I29" s="428">
        <f t="shared" si="2"/>
        <v>65834</v>
      </c>
      <c r="J29" s="429">
        <f>SUM(J30:J49)</f>
        <v>1645634</v>
      </c>
      <c r="K29" s="447" t="s">
        <v>13</v>
      </c>
      <c r="L29" s="574"/>
    </row>
    <row r="30" spans="1:12" s="12" customFormat="1" ht="22.9" customHeight="1" x14ac:dyDescent="0.2">
      <c r="A30" s="451" t="s">
        <v>970</v>
      </c>
      <c r="B30" s="313" t="s">
        <v>248</v>
      </c>
      <c r="C30" s="434" t="s">
        <v>16</v>
      </c>
      <c r="D30" s="434" t="s">
        <v>16</v>
      </c>
      <c r="E30" s="434" t="s">
        <v>16</v>
      </c>
      <c r="F30" s="434">
        <v>27993</v>
      </c>
      <c r="G30" s="434" t="s">
        <v>16</v>
      </c>
      <c r="H30" s="434">
        <v>37</v>
      </c>
      <c r="I30" s="434" t="s">
        <v>16</v>
      </c>
      <c r="J30" s="423">
        <f t="shared" ref="J30:J49" si="3">SUM(C30:I30)</f>
        <v>28030</v>
      </c>
      <c r="K30" s="315" t="s">
        <v>890</v>
      </c>
      <c r="L30" s="452" t="s">
        <v>970</v>
      </c>
    </row>
    <row r="31" spans="1:12" s="352" customFormat="1" ht="22.9" customHeight="1" x14ac:dyDescent="0.2">
      <c r="A31" s="557" t="s">
        <v>981</v>
      </c>
      <c r="B31" s="558" t="s">
        <v>891</v>
      </c>
      <c r="C31" s="348" t="s">
        <v>16</v>
      </c>
      <c r="D31" s="348" t="s">
        <v>16</v>
      </c>
      <c r="E31" s="348" t="s">
        <v>16</v>
      </c>
      <c r="F31" s="348">
        <v>17004</v>
      </c>
      <c r="G31" s="348">
        <v>4381</v>
      </c>
      <c r="H31" s="348">
        <v>4420</v>
      </c>
      <c r="I31" s="348" t="s">
        <v>16</v>
      </c>
      <c r="J31" s="349">
        <f t="shared" si="3"/>
        <v>25805</v>
      </c>
      <c r="K31" s="559" t="s">
        <v>249</v>
      </c>
      <c r="L31" s="560" t="s">
        <v>981</v>
      </c>
    </row>
    <row r="32" spans="1:12" s="38" customFormat="1" ht="22.9" customHeight="1" x14ac:dyDescent="0.2">
      <c r="A32" s="451" t="s">
        <v>982</v>
      </c>
      <c r="B32" s="313" t="s">
        <v>250</v>
      </c>
      <c r="C32" s="434" t="s">
        <v>16</v>
      </c>
      <c r="D32" s="434" t="s">
        <v>16</v>
      </c>
      <c r="E32" s="434" t="s">
        <v>16</v>
      </c>
      <c r="F32" s="434">
        <v>93862</v>
      </c>
      <c r="G32" s="434">
        <v>4192</v>
      </c>
      <c r="H32" s="434">
        <v>62</v>
      </c>
      <c r="I32" s="434" t="s">
        <v>16</v>
      </c>
      <c r="J32" s="423">
        <f t="shared" si="3"/>
        <v>98116</v>
      </c>
      <c r="K32" s="315" t="s">
        <v>251</v>
      </c>
      <c r="L32" s="452" t="s">
        <v>982</v>
      </c>
    </row>
    <row r="33" spans="1:12" s="352" customFormat="1" ht="31.9" customHeight="1" x14ac:dyDescent="0.2">
      <c r="A33" s="557" t="s">
        <v>1163</v>
      </c>
      <c r="B33" s="558" t="s">
        <v>1165</v>
      </c>
      <c r="C33" s="348">
        <v>0</v>
      </c>
      <c r="D33" s="348">
        <v>0</v>
      </c>
      <c r="E33" s="348">
        <v>0</v>
      </c>
      <c r="F33" s="348">
        <v>7887</v>
      </c>
      <c r="G33" s="348">
        <v>567</v>
      </c>
      <c r="H33" s="348">
        <v>1132</v>
      </c>
      <c r="I33" s="348">
        <v>0</v>
      </c>
      <c r="J33" s="349">
        <f t="shared" si="3"/>
        <v>9586</v>
      </c>
      <c r="K33" s="559" t="s">
        <v>1164</v>
      </c>
      <c r="L33" s="560" t="s">
        <v>1163</v>
      </c>
    </row>
    <row r="34" spans="1:12" s="38" customFormat="1" ht="22.9" customHeight="1" x14ac:dyDescent="0.2">
      <c r="A34" s="451" t="s">
        <v>983</v>
      </c>
      <c r="B34" s="313" t="s">
        <v>254</v>
      </c>
      <c r="C34" s="434" t="s">
        <v>16</v>
      </c>
      <c r="D34" s="434" t="s">
        <v>16</v>
      </c>
      <c r="E34" s="434" t="s">
        <v>16</v>
      </c>
      <c r="F34" s="434">
        <v>651366</v>
      </c>
      <c r="G34" s="434" t="s">
        <v>16</v>
      </c>
      <c r="H34" s="434" t="s">
        <v>16</v>
      </c>
      <c r="I34" s="434" t="s">
        <v>16</v>
      </c>
      <c r="J34" s="423">
        <f t="shared" si="3"/>
        <v>651366</v>
      </c>
      <c r="K34" s="315" t="s">
        <v>255</v>
      </c>
      <c r="L34" s="452" t="s">
        <v>983</v>
      </c>
    </row>
    <row r="35" spans="1:12" s="352" customFormat="1" ht="34.15" customHeight="1" x14ac:dyDescent="0.2">
      <c r="A35" s="557" t="s">
        <v>984</v>
      </c>
      <c r="B35" s="558" t="s">
        <v>1118</v>
      </c>
      <c r="C35" s="348" t="s">
        <v>16</v>
      </c>
      <c r="D35" s="348" t="s">
        <v>16</v>
      </c>
      <c r="E35" s="348" t="s">
        <v>16</v>
      </c>
      <c r="F35" s="348">
        <v>218585</v>
      </c>
      <c r="G35" s="348">
        <v>1255</v>
      </c>
      <c r="H35" s="348" t="s">
        <v>16</v>
      </c>
      <c r="I35" s="348" t="s">
        <v>16</v>
      </c>
      <c r="J35" s="349">
        <f t="shared" si="3"/>
        <v>219840</v>
      </c>
      <c r="K35" s="559" t="s">
        <v>1117</v>
      </c>
      <c r="L35" s="560" t="s">
        <v>984</v>
      </c>
    </row>
    <row r="36" spans="1:12" s="51" customFormat="1" ht="22.9" customHeight="1" x14ac:dyDescent="0.2">
      <c r="A36" s="451" t="s">
        <v>985</v>
      </c>
      <c r="B36" s="313" t="s">
        <v>256</v>
      </c>
      <c r="C36" s="434" t="s">
        <v>16</v>
      </c>
      <c r="D36" s="434" t="s">
        <v>16</v>
      </c>
      <c r="E36" s="434" t="s">
        <v>16</v>
      </c>
      <c r="F36" s="434">
        <v>108396</v>
      </c>
      <c r="G36" s="434">
        <v>1188</v>
      </c>
      <c r="H36" s="434">
        <v>10389</v>
      </c>
      <c r="I36" s="434">
        <v>1155</v>
      </c>
      <c r="J36" s="423">
        <f t="shared" si="3"/>
        <v>121128</v>
      </c>
      <c r="K36" s="315" t="s">
        <v>257</v>
      </c>
      <c r="L36" s="452" t="s">
        <v>985</v>
      </c>
    </row>
    <row r="37" spans="1:12" s="352" customFormat="1" ht="22.9" customHeight="1" x14ac:dyDescent="0.2">
      <c r="A37" s="557" t="s">
        <v>986</v>
      </c>
      <c r="B37" s="558" t="s">
        <v>258</v>
      </c>
      <c r="C37" s="348" t="s">
        <v>16</v>
      </c>
      <c r="D37" s="348" t="s">
        <v>16</v>
      </c>
      <c r="E37" s="348" t="s">
        <v>16</v>
      </c>
      <c r="F37" s="348">
        <v>65074</v>
      </c>
      <c r="G37" s="348" t="s">
        <v>16</v>
      </c>
      <c r="H37" s="348">
        <v>843</v>
      </c>
      <c r="I37" s="348" t="s">
        <v>16</v>
      </c>
      <c r="J37" s="349">
        <f t="shared" si="3"/>
        <v>65917</v>
      </c>
      <c r="K37" s="559" t="s">
        <v>1029</v>
      </c>
      <c r="L37" s="560" t="s">
        <v>986</v>
      </c>
    </row>
    <row r="38" spans="1:12" s="38" customFormat="1" ht="22.9" customHeight="1" x14ac:dyDescent="0.2">
      <c r="A38" s="451" t="s">
        <v>987</v>
      </c>
      <c r="B38" s="313" t="s">
        <v>259</v>
      </c>
      <c r="C38" s="434" t="s">
        <v>16</v>
      </c>
      <c r="D38" s="434" t="s">
        <v>16</v>
      </c>
      <c r="E38" s="434" t="s">
        <v>16</v>
      </c>
      <c r="F38" s="434">
        <v>14811</v>
      </c>
      <c r="G38" s="434">
        <v>1536</v>
      </c>
      <c r="H38" s="434">
        <v>37</v>
      </c>
      <c r="I38" s="434">
        <v>1364</v>
      </c>
      <c r="J38" s="423">
        <f t="shared" si="3"/>
        <v>17748</v>
      </c>
      <c r="K38" s="315" t="s">
        <v>260</v>
      </c>
      <c r="L38" s="452" t="s">
        <v>987</v>
      </c>
    </row>
    <row r="39" spans="1:12" s="352" customFormat="1" ht="22.9" customHeight="1" x14ac:dyDescent="0.2">
      <c r="A39" s="557" t="s">
        <v>988</v>
      </c>
      <c r="B39" s="558" t="s">
        <v>261</v>
      </c>
      <c r="C39" s="348" t="s">
        <v>16</v>
      </c>
      <c r="D39" s="348" t="s">
        <v>16</v>
      </c>
      <c r="E39" s="348" t="s">
        <v>16</v>
      </c>
      <c r="F39" s="348">
        <v>11188</v>
      </c>
      <c r="G39" s="348">
        <v>1300</v>
      </c>
      <c r="H39" s="348">
        <v>220</v>
      </c>
      <c r="I39" s="348">
        <v>157</v>
      </c>
      <c r="J39" s="349">
        <f t="shared" si="3"/>
        <v>12865</v>
      </c>
      <c r="K39" s="559" t="s">
        <v>262</v>
      </c>
      <c r="L39" s="560" t="s">
        <v>988</v>
      </c>
    </row>
    <row r="40" spans="1:12" s="38" customFormat="1" ht="22.9" customHeight="1" x14ac:dyDescent="0.2">
      <c r="A40" s="451">
        <v>68</v>
      </c>
      <c r="B40" s="313" t="s">
        <v>263</v>
      </c>
      <c r="C40" s="434" t="s">
        <v>16</v>
      </c>
      <c r="D40" s="434" t="s">
        <v>16</v>
      </c>
      <c r="E40" s="434" t="s">
        <v>16</v>
      </c>
      <c r="F40" s="434">
        <v>16479</v>
      </c>
      <c r="G40" s="434">
        <v>136</v>
      </c>
      <c r="H40" s="434">
        <v>168</v>
      </c>
      <c r="I40" s="434" t="s">
        <v>16</v>
      </c>
      <c r="J40" s="423">
        <f t="shared" si="3"/>
        <v>16783</v>
      </c>
      <c r="K40" s="315" t="s">
        <v>264</v>
      </c>
      <c r="L40" s="452">
        <v>68</v>
      </c>
    </row>
    <row r="41" spans="1:12" s="352" customFormat="1" ht="22.9" customHeight="1" x14ac:dyDescent="0.2">
      <c r="A41" s="557" t="s">
        <v>989</v>
      </c>
      <c r="B41" s="558" t="s">
        <v>265</v>
      </c>
      <c r="C41" s="348" t="s">
        <v>16</v>
      </c>
      <c r="D41" s="348" t="s">
        <v>16</v>
      </c>
      <c r="E41" s="348" t="s">
        <v>16</v>
      </c>
      <c r="F41" s="348">
        <v>39670</v>
      </c>
      <c r="G41" s="348">
        <v>185</v>
      </c>
      <c r="H41" s="348">
        <v>207</v>
      </c>
      <c r="I41" s="348">
        <v>1</v>
      </c>
      <c r="J41" s="349">
        <f t="shared" si="3"/>
        <v>40063</v>
      </c>
      <c r="K41" s="559" t="s">
        <v>266</v>
      </c>
      <c r="L41" s="560" t="s">
        <v>989</v>
      </c>
    </row>
    <row r="42" spans="1:12" s="38" customFormat="1" ht="22.9" customHeight="1" x14ac:dyDescent="0.2">
      <c r="A42" s="451" t="s">
        <v>990</v>
      </c>
      <c r="B42" s="313" t="s">
        <v>267</v>
      </c>
      <c r="C42" s="434" t="s">
        <v>16</v>
      </c>
      <c r="D42" s="434" t="s">
        <v>16</v>
      </c>
      <c r="E42" s="434" t="s">
        <v>16</v>
      </c>
      <c r="F42" s="434">
        <v>153554</v>
      </c>
      <c r="G42" s="434">
        <v>421</v>
      </c>
      <c r="H42" s="434">
        <v>1028</v>
      </c>
      <c r="I42" s="434" t="s">
        <v>16</v>
      </c>
      <c r="J42" s="423">
        <f t="shared" si="3"/>
        <v>155003</v>
      </c>
      <c r="K42" s="315" t="s">
        <v>268</v>
      </c>
      <c r="L42" s="452" t="s">
        <v>990</v>
      </c>
    </row>
    <row r="43" spans="1:12" s="352" customFormat="1" ht="31.9" customHeight="1" x14ac:dyDescent="0.2">
      <c r="A43" s="557">
        <v>84</v>
      </c>
      <c r="B43" s="558" t="s">
        <v>269</v>
      </c>
      <c r="C43" s="348" t="s">
        <v>16</v>
      </c>
      <c r="D43" s="348" t="s">
        <v>16</v>
      </c>
      <c r="E43" s="348" t="s">
        <v>16</v>
      </c>
      <c r="F43" s="348" t="s">
        <v>16</v>
      </c>
      <c r="G43" s="348" t="s">
        <v>16</v>
      </c>
      <c r="H43" s="348" t="s">
        <v>16</v>
      </c>
      <c r="I43" s="348">
        <v>45378</v>
      </c>
      <c r="J43" s="349">
        <f t="shared" si="3"/>
        <v>45378</v>
      </c>
      <c r="K43" s="559" t="s">
        <v>1119</v>
      </c>
      <c r="L43" s="560">
        <v>84</v>
      </c>
    </row>
    <row r="44" spans="1:12" s="51" customFormat="1" ht="22.9" customHeight="1" x14ac:dyDescent="0.2">
      <c r="A44" s="451">
        <v>85</v>
      </c>
      <c r="B44" s="313" t="s">
        <v>270</v>
      </c>
      <c r="C44" s="434" t="s">
        <v>16</v>
      </c>
      <c r="D44" s="434" t="s">
        <v>16</v>
      </c>
      <c r="E44" s="434" t="s">
        <v>16</v>
      </c>
      <c r="F44" s="434">
        <v>9654</v>
      </c>
      <c r="G44" s="434" t="s">
        <v>16</v>
      </c>
      <c r="H44" s="434">
        <v>2</v>
      </c>
      <c r="I44" s="434">
        <v>9123</v>
      </c>
      <c r="J44" s="423">
        <f t="shared" si="3"/>
        <v>18779</v>
      </c>
      <c r="K44" s="315" t="s">
        <v>271</v>
      </c>
      <c r="L44" s="452">
        <v>85</v>
      </c>
    </row>
    <row r="45" spans="1:12" s="352" customFormat="1" ht="22.9" customHeight="1" x14ac:dyDescent="0.2">
      <c r="A45" s="557" t="s">
        <v>991</v>
      </c>
      <c r="B45" s="558" t="s">
        <v>272</v>
      </c>
      <c r="C45" s="348" t="s">
        <v>16</v>
      </c>
      <c r="D45" s="348">
        <v>922</v>
      </c>
      <c r="E45" s="348" t="s">
        <v>16</v>
      </c>
      <c r="F45" s="348">
        <v>10805</v>
      </c>
      <c r="G45" s="348" t="s">
        <v>16</v>
      </c>
      <c r="H45" s="348">
        <v>15677</v>
      </c>
      <c r="I45" s="348">
        <v>2337</v>
      </c>
      <c r="J45" s="349">
        <f t="shared" si="3"/>
        <v>29741</v>
      </c>
      <c r="K45" s="559" t="s">
        <v>1030</v>
      </c>
      <c r="L45" s="560" t="s">
        <v>991</v>
      </c>
    </row>
    <row r="46" spans="1:12" s="51" customFormat="1" ht="22.9" customHeight="1" x14ac:dyDescent="0.2">
      <c r="A46" s="451" t="s">
        <v>992</v>
      </c>
      <c r="B46" s="313" t="s">
        <v>273</v>
      </c>
      <c r="C46" s="434" t="s">
        <v>16</v>
      </c>
      <c r="D46" s="434" t="s">
        <v>16</v>
      </c>
      <c r="E46" s="434" t="s">
        <v>16</v>
      </c>
      <c r="F46" s="434">
        <v>3284</v>
      </c>
      <c r="G46" s="434" t="s">
        <v>16</v>
      </c>
      <c r="H46" s="434" t="s">
        <v>16</v>
      </c>
      <c r="I46" s="434">
        <v>4424</v>
      </c>
      <c r="J46" s="423">
        <f t="shared" si="3"/>
        <v>7708</v>
      </c>
      <c r="K46" s="315" t="s">
        <v>274</v>
      </c>
      <c r="L46" s="452" t="s">
        <v>992</v>
      </c>
    </row>
    <row r="47" spans="1:12" s="352" customFormat="1" ht="22.9" customHeight="1" x14ac:dyDescent="0.2">
      <c r="A47" s="557" t="s">
        <v>993</v>
      </c>
      <c r="B47" s="558" t="s">
        <v>275</v>
      </c>
      <c r="C47" s="348" t="s">
        <v>16</v>
      </c>
      <c r="D47" s="348" t="s">
        <v>16</v>
      </c>
      <c r="E47" s="348" t="s">
        <v>16</v>
      </c>
      <c r="F47" s="348">
        <v>10355</v>
      </c>
      <c r="G47" s="348" t="s">
        <v>16</v>
      </c>
      <c r="H47" s="348" t="s">
        <v>16</v>
      </c>
      <c r="I47" s="348">
        <v>1895</v>
      </c>
      <c r="J47" s="349">
        <f t="shared" si="3"/>
        <v>12250</v>
      </c>
      <c r="K47" s="559" t="s">
        <v>276</v>
      </c>
      <c r="L47" s="560" t="s">
        <v>993</v>
      </c>
    </row>
    <row r="48" spans="1:12" s="38" customFormat="1" ht="34.15" customHeight="1" x14ac:dyDescent="0.2">
      <c r="A48" s="451" t="s">
        <v>994</v>
      </c>
      <c r="B48" s="313" t="s">
        <v>1529</v>
      </c>
      <c r="C48" s="434">
        <v>65124</v>
      </c>
      <c r="D48" s="434" t="s">
        <v>16</v>
      </c>
      <c r="E48" s="434" t="s">
        <v>16</v>
      </c>
      <c r="F48" s="434" t="s">
        <v>16</v>
      </c>
      <c r="G48" s="434" t="s">
        <v>16</v>
      </c>
      <c r="H48" s="434" t="s">
        <v>16</v>
      </c>
      <c r="I48" s="434" t="s">
        <v>16</v>
      </c>
      <c r="J48" s="423">
        <f t="shared" si="3"/>
        <v>65124</v>
      </c>
      <c r="K48" s="315" t="s">
        <v>1031</v>
      </c>
      <c r="L48" s="452" t="s">
        <v>994</v>
      </c>
    </row>
    <row r="49" spans="1:12" s="352" customFormat="1" ht="34.15" customHeight="1" x14ac:dyDescent="0.2">
      <c r="A49" s="557">
        <v>99</v>
      </c>
      <c r="B49" s="558" t="s">
        <v>277</v>
      </c>
      <c r="C49" s="348" t="s">
        <v>16</v>
      </c>
      <c r="D49" s="348" t="s">
        <v>16</v>
      </c>
      <c r="E49" s="348">
        <v>4404</v>
      </c>
      <c r="F49" s="348" t="s">
        <v>16</v>
      </c>
      <c r="G49" s="348" t="s">
        <v>16</v>
      </c>
      <c r="H49" s="348" t="s">
        <v>16</v>
      </c>
      <c r="I49" s="348" t="s">
        <v>16</v>
      </c>
      <c r="J49" s="349">
        <f t="shared" si="3"/>
        <v>4404</v>
      </c>
      <c r="K49" s="559" t="s">
        <v>1032</v>
      </c>
      <c r="L49" s="560">
        <v>99</v>
      </c>
    </row>
    <row r="50" spans="1:12" s="12" customFormat="1" ht="30" customHeight="1" x14ac:dyDescent="0.2">
      <c r="A50" s="573"/>
      <c r="B50" s="457" t="s">
        <v>1468</v>
      </c>
      <c r="C50" s="428">
        <f t="shared" ref="C50:I50" si="4">SUM(C51:C70)</f>
        <v>102116</v>
      </c>
      <c r="D50" s="428">
        <f t="shared" si="4"/>
        <v>118</v>
      </c>
      <c r="E50" s="428">
        <f t="shared" si="4"/>
        <v>2902</v>
      </c>
      <c r="F50" s="428">
        <f t="shared" si="4"/>
        <v>147420</v>
      </c>
      <c r="G50" s="428">
        <f t="shared" si="4"/>
        <v>1649</v>
      </c>
      <c r="H50" s="428">
        <f t="shared" si="4"/>
        <v>17988</v>
      </c>
      <c r="I50" s="428">
        <f t="shared" si="4"/>
        <v>16695</v>
      </c>
      <c r="J50" s="429">
        <f>SUM(J51:J70)</f>
        <v>288888</v>
      </c>
      <c r="K50" s="447" t="s">
        <v>14</v>
      </c>
      <c r="L50" s="574"/>
    </row>
    <row r="51" spans="1:12" s="12" customFormat="1" ht="22.9" customHeight="1" x14ac:dyDescent="0.2">
      <c r="A51" s="451" t="s">
        <v>970</v>
      </c>
      <c r="B51" s="313" t="s">
        <v>248</v>
      </c>
      <c r="C51" s="434" t="s">
        <v>16</v>
      </c>
      <c r="D51" s="434" t="s">
        <v>16</v>
      </c>
      <c r="E51" s="434" t="s">
        <v>16</v>
      </c>
      <c r="F51" s="434">
        <v>214</v>
      </c>
      <c r="G51" s="434" t="s">
        <v>16</v>
      </c>
      <c r="H51" s="434">
        <v>1</v>
      </c>
      <c r="I51" s="434" t="s">
        <v>16</v>
      </c>
      <c r="J51" s="423">
        <f t="shared" ref="J51:J70" si="5">SUM(C51:I51)</f>
        <v>215</v>
      </c>
      <c r="K51" s="315" t="s">
        <v>890</v>
      </c>
      <c r="L51" s="452" t="s">
        <v>970</v>
      </c>
    </row>
    <row r="52" spans="1:12" s="352" customFormat="1" ht="22.9" customHeight="1" x14ac:dyDescent="0.2">
      <c r="A52" s="557" t="s">
        <v>981</v>
      </c>
      <c r="B52" s="558" t="s">
        <v>891</v>
      </c>
      <c r="C52" s="348" t="s">
        <v>16</v>
      </c>
      <c r="D52" s="348" t="s">
        <v>16</v>
      </c>
      <c r="E52" s="348" t="s">
        <v>16</v>
      </c>
      <c r="F52" s="348">
        <v>754</v>
      </c>
      <c r="G52" s="348">
        <v>415</v>
      </c>
      <c r="H52" s="348">
        <v>515</v>
      </c>
      <c r="I52" s="348">
        <v>13</v>
      </c>
      <c r="J52" s="349">
        <f t="shared" si="5"/>
        <v>1697</v>
      </c>
      <c r="K52" s="559" t="s">
        <v>249</v>
      </c>
      <c r="L52" s="560" t="s">
        <v>981</v>
      </c>
    </row>
    <row r="53" spans="1:12" s="38" customFormat="1" ht="22.9" customHeight="1" x14ac:dyDescent="0.2">
      <c r="A53" s="451" t="s">
        <v>982</v>
      </c>
      <c r="B53" s="313" t="s">
        <v>250</v>
      </c>
      <c r="C53" s="434" t="s">
        <v>16</v>
      </c>
      <c r="D53" s="434" t="s">
        <v>16</v>
      </c>
      <c r="E53" s="434" t="s">
        <v>16</v>
      </c>
      <c r="F53" s="434">
        <v>3423</v>
      </c>
      <c r="G53" s="434">
        <v>89</v>
      </c>
      <c r="H53" s="434" t="s">
        <v>16</v>
      </c>
      <c r="I53" s="434" t="s">
        <v>16</v>
      </c>
      <c r="J53" s="423">
        <f t="shared" si="5"/>
        <v>3512</v>
      </c>
      <c r="K53" s="315" t="s">
        <v>251</v>
      </c>
      <c r="L53" s="452" t="s">
        <v>982</v>
      </c>
    </row>
    <row r="54" spans="1:12" s="352" customFormat="1" ht="31.9" customHeight="1" x14ac:dyDescent="0.2">
      <c r="A54" s="557" t="s">
        <v>1163</v>
      </c>
      <c r="B54" s="558" t="s">
        <v>1165</v>
      </c>
      <c r="C54" s="348">
        <v>0</v>
      </c>
      <c r="D54" s="348">
        <v>0</v>
      </c>
      <c r="E54" s="348">
        <v>0</v>
      </c>
      <c r="F54" s="348">
        <v>340</v>
      </c>
      <c r="G54" s="348">
        <v>37</v>
      </c>
      <c r="H54" s="348">
        <v>54</v>
      </c>
      <c r="I54" s="348">
        <v>0</v>
      </c>
      <c r="J54" s="349">
        <f t="shared" si="5"/>
        <v>431</v>
      </c>
      <c r="K54" s="559" t="s">
        <v>1164</v>
      </c>
      <c r="L54" s="560" t="s">
        <v>1163</v>
      </c>
    </row>
    <row r="55" spans="1:12" s="38" customFormat="1" ht="22.9" customHeight="1" x14ac:dyDescent="0.2">
      <c r="A55" s="451" t="s">
        <v>983</v>
      </c>
      <c r="B55" s="313" t="s">
        <v>254</v>
      </c>
      <c r="C55" s="434" t="s">
        <v>16</v>
      </c>
      <c r="D55" s="434" t="s">
        <v>16</v>
      </c>
      <c r="E55" s="434" t="s">
        <v>16</v>
      </c>
      <c r="F55" s="434">
        <v>9232</v>
      </c>
      <c r="G55" s="434" t="s">
        <v>16</v>
      </c>
      <c r="H55" s="434" t="s">
        <v>16</v>
      </c>
      <c r="I55" s="434" t="s">
        <v>16</v>
      </c>
      <c r="J55" s="423">
        <f t="shared" si="5"/>
        <v>9232</v>
      </c>
      <c r="K55" s="315" t="s">
        <v>255</v>
      </c>
      <c r="L55" s="452" t="s">
        <v>983</v>
      </c>
    </row>
    <row r="56" spans="1:12" s="352" customFormat="1" ht="34.15" customHeight="1" x14ac:dyDescent="0.2">
      <c r="A56" s="557" t="s">
        <v>984</v>
      </c>
      <c r="B56" s="558" t="s">
        <v>1118</v>
      </c>
      <c r="C56" s="348" t="s">
        <v>16</v>
      </c>
      <c r="D56" s="348" t="s">
        <v>16</v>
      </c>
      <c r="E56" s="348" t="s">
        <v>16</v>
      </c>
      <c r="F56" s="348">
        <v>21931</v>
      </c>
      <c r="G56" s="348">
        <v>91</v>
      </c>
      <c r="H56" s="348" t="s">
        <v>16</v>
      </c>
      <c r="I56" s="348" t="s">
        <v>16</v>
      </c>
      <c r="J56" s="349">
        <f t="shared" si="5"/>
        <v>22022</v>
      </c>
      <c r="K56" s="559" t="s">
        <v>1117</v>
      </c>
      <c r="L56" s="560" t="s">
        <v>984</v>
      </c>
    </row>
    <row r="57" spans="1:12" s="51" customFormat="1" ht="22.9" customHeight="1" x14ac:dyDescent="0.2">
      <c r="A57" s="451" t="s">
        <v>985</v>
      </c>
      <c r="B57" s="313" t="s">
        <v>256</v>
      </c>
      <c r="C57" s="434" t="s">
        <v>16</v>
      </c>
      <c r="D57" s="434" t="s">
        <v>16</v>
      </c>
      <c r="E57" s="434" t="s">
        <v>16</v>
      </c>
      <c r="F57" s="434">
        <v>14882</v>
      </c>
      <c r="G57" s="434">
        <v>72</v>
      </c>
      <c r="H57" s="434">
        <v>508</v>
      </c>
      <c r="I57" s="434">
        <v>157</v>
      </c>
      <c r="J57" s="423">
        <f t="shared" si="5"/>
        <v>15619</v>
      </c>
      <c r="K57" s="315" t="s">
        <v>257</v>
      </c>
      <c r="L57" s="452" t="s">
        <v>985</v>
      </c>
    </row>
    <row r="58" spans="1:12" s="352" customFormat="1" ht="22.9" customHeight="1" x14ac:dyDescent="0.2">
      <c r="A58" s="557" t="s">
        <v>986</v>
      </c>
      <c r="B58" s="558" t="s">
        <v>258</v>
      </c>
      <c r="C58" s="348" t="s">
        <v>16</v>
      </c>
      <c r="D58" s="348" t="s">
        <v>16</v>
      </c>
      <c r="E58" s="348" t="s">
        <v>16</v>
      </c>
      <c r="F58" s="348">
        <v>9574</v>
      </c>
      <c r="G58" s="348" t="s">
        <v>16</v>
      </c>
      <c r="H58" s="348">
        <v>198</v>
      </c>
      <c r="I58" s="348" t="s">
        <v>16</v>
      </c>
      <c r="J58" s="349">
        <f t="shared" si="5"/>
        <v>9772</v>
      </c>
      <c r="K58" s="559" t="s">
        <v>1029</v>
      </c>
      <c r="L58" s="560" t="s">
        <v>986</v>
      </c>
    </row>
    <row r="59" spans="1:12" s="38" customFormat="1" ht="22.9" customHeight="1" x14ac:dyDescent="0.2">
      <c r="A59" s="451" t="s">
        <v>987</v>
      </c>
      <c r="B59" s="313" t="s">
        <v>259</v>
      </c>
      <c r="C59" s="434" t="s">
        <v>16</v>
      </c>
      <c r="D59" s="434" t="s">
        <v>16</v>
      </c>
      <c r="E59" s="434" t="s">
        <v>16</v>
      </c>
      <c r="F59" s="434">
        <v>2283</v>
      </c>
      <c r="G59" s="434">
        <v>378</v>
      </c>
      <c r="H59" s="434">
        <v>1</v>
      </c>
      <c r="I59" s="434">
        <v>289</v>
      </c>
      <c r="J59" s="423">
        <f t="shared" si="5"/>
        <v>2951</v>
      </c>
      <c r="K59" s="315" t="s">
        <v>260</v>
      </c>
      <c r="L59" s="452" t="s">
        <v>987</v>
      </c>
    </row>
    <row r="60" spans="1:12" s="352" customFormat="1" ht="22.9" customHeight="1" x14ac:dyDescent="0.2">
      <c r="A60" s="557" t="s">
        <v>988</v>
      </c>
      <c r="B60" s="558" t="s">
        <v>261</v>
      </c>
      <c r="C60" s="348" t="s">
        <v>16</v>
      </c>
      <c r="D60" s="348" t="s">
        <v>16</v>
      </c>
      <c r="E60" s="348" t="s">
        <v>16</v>
      </c>
      <c r="F60" s="348">
        <v>3147</v>
      </c>
      <c r="G60" s="348">
        <v>300</v>
      </c>
      <c r="H60" s="348">
        <v>76</v>
      </c>
      <c r="I60" s="348">
        <v>23</v>
      </c>
      <c r="J60" s="349">
        <f t="shared" si="5"/>
        <v>3546</v>
      </c>
      <c r="K60" s="559" t="s">
        <v>262</v>
      </c>
      <c r="L60" s="560" t="s">
        <v>988</v>
      </c>
    </row>
    <row r="61" spans="1:12" s="38" customFormat="1" ht="22.9" customHeight="1" x14ac:dyDescent="0.2">
      <c r="A61" s="451">
        <v>68</v>
      </c>
      <c r="B61" s="313" t="s">
        <v>263</v>
      </c>
      <c r="C61" s="434" t="s">
        <v>16</v>
      </c>
      <c r="D61" s="434" t="s">
        <v>16</v>
      </c>
      <c r="E61" s="434" t="s">
        <v>16</v>
      </c>
      <c r="F61" s="434">
        <v>1235</v>
      </c>
      <c r="G61" s="434">
        <v>51</v>
      </c>
      <c r="H61" s="434">
        <v>64</v>
      </c>
      <c r="I61" s="434" t="s">
        <v>16</v>
      </c>
      <c r="J61" s="423">
        <f t="shared" si="5"/>
        <v>1350</v>
      </c>
      <c r="K61" s="315" t="s">
        <v>264</v>
      </c>
      <c r="L61" s="452">
        <v>68</v>
      </c>
    </row>
    <row r="62" spans="1:12" s="352" customFormat="1" ht="22.9" customHeight="1" x14ac:dyDescent="0.2">
      <c r="A62" s="557" t="s">
        <v>989</v>
      </c>
      <c r="B62" s="558" t="s">
        <v>265</v>
      </c>
      <c r="C62" s="348" t="s">
        <v>16</v>
      </c>
      <c r="D62" s="348" t="s">
        <v>16</v>
      </c>
      <c r="E62" s="348" t="s">
        <v>16</v>
      </c>
      <c r="F62" s="348">
        <v>8477</v>
      </c>
      <c r="G62" s="348">
        <v>25</v>
      </c>
      <c r="H62" s="348">
        <v>36</v>
      </c>
      <c r="I62" s="348">
        <v>1</v>
      </c>
      <c r="J62" s="349">
        <f t="shared" si="5"/>
        <v>8539</v>
      </c>
      <c r="K62" s="559" t="s">
        <v>266</v>
      </c>
      <c r="L62" s="560" t="s">
        <v>989</v>
      </c>
    </row>
    <row r="63" spans="1:12" s="38" customFormat="1" ht="22.9" customHeight="1" x14ac:dyDescent="0.2">
      <c r="A63" s="451" t="s">
        <v>990</v>
      </c>
      <c r="B63" s="313" t="s">
        <v>267</v>
      </c>
      <c r="C63" s="434" t="s">
        <v>16</v>
      </c>
      <c r="D63" s="434" t="s">
        <v>16</v>
      </c>
      <c r="E63" s="434" t="s">
        <v>16</v>
      </c>
      <c r="F63" s="434">
        <v>30212</v>
      </c>
      <c r="G63" s="434">
        <v>191</v>
      </c>
      <c r="H63" s="434">
        <v>203</v>
      </c>
      <c r="I63" s="434" t="s">
        <v>16</v>
      </c>
      <c r="J63" s="423">
        <f t="shared" si="5"/>
        <v>30606</v>
      </c>
      <c r="K63" s="315" t="s">
        <v>268</v>
      </c>
      <c r="L63" s="452" t="s">
        <v>990</v>
      </c>
    </row>
    <row r="64" spans="1:12" s="352" customFormat="1" ht="31.9" customHeight="1" x14ac:dyDescent="0.2">
      <c r="A64" s="557">
        <v>84</v>
      </c>
      <c r="B64" s="558" t="s">
        <v>269</v>
      </c>
      <c r="C64" s="348" t="s">
        <v>16</v>
      </c>
      <c r="D64" s="348" t="s">
        <v>16</v>
      </c>
      <c r="E64" s="348" t="s">
        <v>16</v>
      </c>
      <c r="F64" s="348" t="s">
        <v>16</v>
      </c>
      <c r="G64" s="348" t="s">
        <v>16</v>
      </c>
      <c r="H64" s="348" t="s">
        <v>16</v>
      </c>
      <c r="I64" s="348">
        <v>4087</v>
      </c>
      <c r="J64" s="349">
        <f t="shared" si="5"/>
        <v>4087</v>
      </c>
      <c r="K64" s="559" t="s">
        <v>1119</v>
      </c>
      <c r="L64" s="560">
        <v>84</v>
      </c>
    </row>
    <row r="65" spans="1:12" s="51" customFormat="1" ht="22.9" customHeight="1" x14ac:dyDescent="0.2">
      <c r="A65" s="451">
        <v>85</v>
      </c>
      <c r="B65" s="313" t="s">
        <v>270</v>
      </c>
      <c r="C65" s="434" t="s">
        <v>16</v>
      </c>
      <c r="D65" s="434" t="s">
        <v>16</v>
      </c>
      <c r="E65" s="434" t="s">
        <v>16</v>
      </c>
      <c r="F65" s="434">
        <v>15734</v>
      </c>
      <c r="G65" s="434" t="s">
        <v>16</v>
      </c>
      <c r="H65" s="434">
        <v>7</v>
      </c>
      <c r="I65" s="434">
        <v>9292</v>
      </c>
      <c r="J65" s="423">
        <f t="shared" si="5"/>
        <v>25033</v>
      </c>
      <c r="K65" s="315" t="s">
        <v>271</v>
      </c>
      <c r="L65" s="452">
        <v>85</v>
      </c>
    </row>
    <row r="66" spans="1:12" s="352" customFormat="1" ht="22.9" customHeight="1" x14ac:dyDescent="0.2">
      <c r="A66" s="557" t="s">
        <v>991</v>
      </c>
      <c r="B66" s="558" t="s">
        <v>272</v>
      </c>
      <c r="C66" s="348" t="s">
        <v>16</v>
      </c>
      <c r="D66" s="348">
        <v>118</v>
      </c>
      <c r="E66" s="348" t="s">
        <v>16</v>
      </c>
      <c r="F66" s="348">
        <v>17649</v>
      </c>
      <c r="G66" s="348" t="s">
        <v>16</v>
      </c>
      <c r="H66" s="348">
        <v>16325</v>
      </c>
      <c r="I66" s="348">
        <v>1980</v>
      </c>
      <c r="J66" s="349">
        <f t="shared" si="5"/>
        <v>36072</v>
      </c>
      <c r="K66" s="559" t="s">
        <v>1030</v>
      </c>
      <c r="L66" s="560" t="s">
        <v>991</v>
      </c>
    </row>
    <row r="67" spans="1:12" s="51" customFormat="1" ht="22.9" customHeight="1" x14ac:dyDescent="0.2">
      <c r="A67" s="451" t="s">
        <v>992</v>
      </c>
      <c r="B67" s="313" t="s">
        <v>273</v>
      </c>
      <c r="C67" s="434" t="s">
        <v>16</v>
      </c>
      <c r="D67" s="434" t="s">
        <v>16</v>
      </c>
      <c r="E67" s="434" t="s">
        <v>16</v>
      </c>
      <c r="F67" s="434">
        <v>2162</v>
      </c>
      <c r="G67" s="434" t="s">
        <v>16</v>
      </c>
      <c r="H67" s="434" t="s">
        <v>16</v>
      </c>
      <c r="I67" s="434">
        <v>818</v>
      </c>
      <c r="J67" s="423">
        <f t="shared" si="5"/>
        <v>2980</v>
      </c>
      <c r="K67" s="315" t="s">
        <v>274</v>
      </c>
      <c r="L67" s="452" t="s">
        <v>992</v>
      </c>
    </row>
    <row r="68" spans="1:12" s="352" customFormat="1" ht="22.9" customHeight="1" x14ac:dyDescent="0.2">
      <c r="A68" s="557" t="s">
        <v>993</v>
      </c>
      <c r="B68" s="558" t="s">
        <v>275</v>
      </c>
      <c r="C68" s="348" t="s">
        <v>16</v>
      </c>
      <c r="D68" s="348" t="s">
        <v>16</v>
      </c>
      <c r="E68" s="348" t="s">
        <v>16</v>
      </c>
      <c r="F68" s="348">
        <v>6171</v>
      </c>
      <c r="G68" s="348" t="s">
        <v>16</v>
      </c>
      <c r="H68" s="348" t="s">
        <v>16</v>
      </c>
      <c r="I68" s="348">
        <v>35</v>
      </c>
      <c r="J68" s="349">
        <f t="shared" si="5"/>
        <v>6206</v>
      </c>
      <c r="K68" s="559" t="s">
        <v>276</v>
      </c>
      <c r="L68" s="560" t="s">
        <v>993</v>
      </c>
    </row>
    <row r="69" spans="1:12" s="38" customFormat="1" ht="34.15" customHeight="1" x14ac:dyDescent="0.2">
      <c r="A69" s="451" t="s">
        <v>994</v>
      </c>
      <c r="B69" s="313" t="s">
        <v>1529</v>
      </c>
      <c r="C69" s="434">
        <v>102116</v>
      </c>
      <c r="D69" s="434" t="s">
        <v>16</v>
      </c>
      <c r="E69" s="434" t="s">
        <v>16</v>
      </c>
      <c r="F69" s="434" t="s">
        <v>16</v>
      </c>
      <c r="G69" s="434" t="s">
        <v>16</v>
      </c>
      <c r="H69" s="434" t="s">
        <v>16</v>
      </c>
      <c r="I69" s="434" t="s">
        <v>16</v>
      </c>
      <c r="J69" s="423">
        <f t="shared" si="5"/>
        <v>102116</v>
      </c>
      <c r="K69" s="315" t="s">
        <v>1031</v>
      </c>
      <c r="L69" s="452" t="s">
        <v>994</v>
      </c>
    </row>
    <row r="70" spans="1:12" s="352" customFormat="1" ht="34.15" customHeight="1" x14ac:dyDescent="0.2">
      <c r="A70" s="566">
        <v>99</v>
      </c>
      <c r="B70" s="567" t="s">
        <v>277</v>
      </c>
      <c r="C70" s="356" t="s">
        <v>16</v>
      </c>
      <c r="D70" s="356" t="s">
        <v>16</v>
      </c>
      <c r="E70" s="356">
        <v>2902</v>
      </c>
      <c r="F70" s="356" t="s">
        <v>16</v>
      </c>
      <c r="G70" s="356" t="s">
        <v>16</v>
      </c>
      <c r="H70" s="356" t="s">
        <v>16</v>
      </c>
      <c r="I70" s="356" t="s">
        <v>16</v>
      </c>
      <c r="J70" s="357">
        <f t="shared" si="5"/>
        <v>2902</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74" fitToHeight="0" orientation="landscape" r:id="rId1"/>
  <headerFooter alignWithMargins="0">
    <oddFooter>&amp;C&amp;P</oddFooter>
  </headerFooter>
  <rowBreaks count="2" manualBreakCount="2">
    <brk id="28" max="11" man="1"/>
    <brk id="49" max="11"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3366-DEE8-48D7-B302-858C4D527959}">
  <sheetPr>
    <tabColor theme="5" tint="-0.499984740745262"/>
    <pageSetUpPr fitToPage="1"/>
  </sheetPr>
  <dimension ref="A1:M28"/>
  <sheetViews>
    <sheetView view="pageBreakPreview" zoomScale="60" zoomScaleNormal="100" workbookViewId="0">
      <selection activeCell="A90" sqref="A90"/>
    </sheetView>
  </sheetViews>
  <sheetFormatPr defaultColWidth="9.125" defaultRowHeight="12.75" x14ac:dyDescent="0.2"/>
  <cols>
    <col min="1" max="1" width="21.75" style="6" customWidth="1"/>
    <col min="2" max="9" width="12.75" style="6" customWidth="1"/>
    <col min="10" max="10" width="21.75" style="6" customWidth="1"/>
    <col min="11" max="16384" width="9.125" style="6"/>
  </cols>
  <sheetData>
    <row r="1" spans="1:13" s="1" customFormat="1" ht="21" customHeight="1" x14ac:dyDescent="0.25">
      <c r="A1" s="1706" t="s">
        <v>1068</v>
      </c>
      <c r="B1" s="1706"/>
      <c r="C1" s="1706"/>
      <c r="D1" s="1706"/>
      <c r="E1" s="1706"/>
      <c r="F1" s="1706"/>
      <c r="G1" s="1706"/>
      <c r="H1" s="1706"/>
      <c r="I1" s="1706"/>
      <c r="J1" s="1706"/>
    </row>
    <row r="2" spans="1:13" s="1" customFormat="1" ht="21" customHeight="1" x14ac:dyDescent="0.2">
      <c r="A2" s="1707" t="s">
        <v>929</v>
      </c>
      <c r="B2" s="1707"/>
      <c r="C2" s="1707"/>
      <c r="D2" s="1707"/>
      <c r="E2" s="1707"/>
      <c r="F2" s="1707"/>
      <c r="G2" s="1707"/>
      <c r="H2" s="1707"/>
      <c r="I2" s="1707"/>
      <c r="J2" s="1707"/>
      <c r="M2" s="1" t="s">
        <v>107</v>
      </c>
    </row>
    <row r="3" spans="1:13" s="1" customFormat="1" ht="21" customHeight="1" x14ac:dyDescent="0.2">
      <c r="A3" s="1708" t="s">
        <v>1639</v>
      </c>
      <c r="B3" s="1708"/>
      <c r="C3" s="1708"/>
      <c r="D3" s="1708"/>
      <c r="E3" s="1708"/>
      <c r="F3" s="1708"/>
      <c r="G3" s="1708"/>
      <c r="H3" s="1708"/>
      <c r="I3" s="1708"/>
      <c r="J3" s="1708"/>
    </row>
    <row r="4" spans="1:13" s="15" customFormat="1" x14ac:dyDescent="0.2">
      <c r="A4" s="219" t="s">
        <v>94</v>
      </c>
      <c r="B4" s="1709"/>
      <c r="C4" s="1709"/>
      <c r="D4" s="1709"/>
      <c r="E4" s="1709"/>
      <c r="F4" s="1709"/>
      <c r="G4" s="1709"/>
      <c r="H4" s="1709"/>
      <c r="I4" s="1709"/>
      <c r="J4" s="221" t="s">
        <v>1857</v>
      </c>
    </row>
    <row r="5" spans="1:13" s="39" customFormat="1" ht="25.15" customHeight="1" x14ac:dyDescent="0.2">
      <c r="A5" s="1611" t="s">
        <v>1174</v>
      </c>
      <c r="B5" s="1633" t="s">
        <v>1141</v>
      </c>
      <c r="C5" s="1643"/>
      <c r="D5" s="1643"/>
      <c r="E5" s="1643"/>
      <c r="F5" s="1643"/>
      <c r="G5" s="1643"/>
      <c r="H5" s="1643"/>
      <c r="I5" s="1644"/>
      <c r="J5" s="1609" t="s">
        <v>1175</v>
      </c>
    </row>
    <row r="6" spans="1:13" s="2" customFormat="1" ht="34.9" customHeight="1" x14ac:dyDescent="0.2">
      <c r="A6" s="1612"/>
      <c r="B6" s="1037" t="s">
        <v>1483</v>
      </c>
      <c r="C6" s="1037" t="s">
        <v>697</v>
      </c>
      <c r="D6" s="1420" t="s">
        <v>1489</v>
      </c>
      <c r="E6" s="1037" t="s">
        <v>1490</v>
      </c>
      <c r="F6" s="1037" t="s">
        <v>693</v>
      </c>
      <c r="G6" s="1420" t="s">
        <v>1492</v>
      </c>
      <c r="H6" s="1037" t="s">
        <v>1491</v>
      </c>
      <c r="I6" s="1422" t="s">
        <v>12</v>
      </c>
      <c r="J6" s="1610"/>
    </row>
    <row r="7" spans="1:13" s="2" customFormat="1" ht="37.9" customHeight="1" x14ac:dyDescent="0.2">
      <c r="A7" s="1552"/>
      <c r="B7" s="1035" t="s">
        <v>1482</v>
      </c>
      <c r="C7" s="1035" t="s">
        <v>1478</v>
      </c>
      <c r="D7" s="1035" t="s">
        <v>1488</v>
      </c>
      <c r="E7" s="1035" t="s">
        <v>694</v>
      </c>
      <c r="F7" s="1035" t="s">
        <v>692</v>
      </c>
      <c r="G7" s="1035" t="s">
        <v>1487</v>
      </c>
      <c r="H7" s="1035" t="s">
        <v>1485</v>
      </c>
      <c r="I7" s="1421" t="s">
        <v>1259</v>
      </c>
      <c r="J7" s="1563"/>
    </row>
    <row r="8" spans="1:13" s="83" customFormat="1" ht="21" customHeight="1" x14ac:dyDescent="0.2">
      <c r="A8" s="100" t="s">
        <v>1220</v>
      </c>
      <c r="B8" s="102">
        <f t="shared" ref="B8:G8" si="0">SUM(B9:B14)</f>
        <v>167240</v>
      </c>
      <c r="C8" s="102">
        <f t="shared" si="0"/>
        <v>1337</v>
      </c>
      <c r="D8" s="102">
        <f t="shared" si="0"/>
        <v>7417</v>
      </c>
      <c r="E8" s="102">
        <f t="shared" si="0"/>
        <v>1615898</v>
      </c>
      <c r="F8" s="102">
        <f t="shared" si="0"/>
        <v>25604</v>
      </c>
      <c r="G8" s="531">
        <f t="shared" si="0"/>
        <v>65947</v>
      </c>
      <c r="H8" s="531">
        <f>SUM(H9:H14)</f>
        <v>164569</v>
      </c>
      <c r="I8" s="102">
        <f>SUM(B8:H8)</f>
        <v>2048012</v>
      </c>
      <c r="J8" s="101" t="s">
        <v>80</v>
      </c>
    </row>
    <row r="9" spans="1:13" s="81" customFormat="1" ht="21" customHeight="1" x14ac:dyDescent="0.2">
      <c r="A9" s="1051" t="s">
        <v>60</v>
      </c>
      <c r="B9" s="465">
        <f t="shared" ref="B9:G9" si="1">B16+B23</f>
        <v>612</v>
      </c>
      <c r="C9" s="1475">
        <f t="shared" si="1"/>
        <v>0</v>
      </c>
      <c r="D9" s="465">
        <f t="shared" si="1"/>
        <v>1</v>
      </c>
      <c r="E9" s="465">
        <f t="shared" si="1"/>
        <v>16236</v>
      </c>
      <c r="F9" s="465">
        <f t="shared" si="1"/>
        <v>5</v>
      </c>
      <c r="G9" s="465">
        <f t="shared" si="1"/>
        <v>11</v>
      </c>
      <c r="H9" s="465">
        <f t="shared" ref="H9:H14" si="2">H16+H23</f>
        <v>177</v>
      </c>
      <c r="I9" s="485">
        <f t="shared" ref="I9:I21" si="3">SUM(B9:H9)</f>
        <v>17042</v>
      </c>
      <c r="J9" s="1052" t="s">
        <v>61</v>
      </c>
    </row>
    <row r="10" spans="1:13" s="81" customFormat="1" ht="21" customHeight="1" x14ac:dyDescent="0.2">
      <c r="A10" s="1045" t="s">
        <v>1262</v>
      </c>
      <c r="B10" s="464">
        <f t="shared" ref="B10:G10" si="4">B17+B24</f>
        <v>8593</v>
      </c>
      <c r="C10" s="464">
        <f t="shared" si="4"/>
        <v>9</v>
      </c>
      <c r="D10" s="464">
        <f t="shared" si="4"/>
        <v>15</v>
      </c>
      <c r="E10" s="464">
        <f t="shared" si="4"/>
        <v>165916</v>
      </c>
      <c r="F10" s="464">
        <f t="shared" si="4"/>
        <v>257</v>
      </c>
      <c r="G10" s="464">
        <f t="shared" si="4"/>
        <v>389</v>
      </c>
      <c r="H10" s="464">
        <f t="shared" si="2"/>
        <v>2186</v>
      </c>
      <c r="I10" s="222">
        <f t="shared" si="3"/>
        <v>177365</v>
      </c>
      <c r="J10" s="1047" t="s">
        <v>1261</v>
      </c>
    </row>
    <row r="11" spans="1:13" s="81" customFormat="1" ht="21" customHeight="1" x14ac:dyDescent="0.2">
      <c r="A11" s="1051" t="s">
        <v>73</v>
      </c>
      <c r="B11" s="465">
        <f t="shared" ref="B11:G11" si="5">B18+B25</f>
        <v>46065</v>
      </c>
      <c r="C11" s="465">
        <f t="shared" si="5"/>
        <v>39</v>
      </c>
      <c r="D11" s="465">
        <f t="shared" si="5"/>
        <v>53</v>
      </c>
      <c r="E11" s="465">
        <f t="shared" si="5"/>
        <v>259568</v>
      </c>
      <c r="F11" s="465">
        <f t="shared" si="5"/>
        <v>644</v>
      </c>
      <c r="G11" s="465">
        <f t="shared" si="5"/>
        <v>1175</v>
      </c>
      <c r="H11" s="465">
        <f t="shared" si="2"/>
        <v>7590</v>
      </c>
      <c r="I11" s="485">
        <f t="shared" si="3"/>
        <v>315134</v>
      </c>
      <c r="J11" s="1052" t="s">
        <v>1257</v>
      </c>
    </row>
    <row r="12" spans="1:13" s="81" customFormat="1" ht="21" customHeight="1" x14ac:dyDescent="0.2">
      <c r="A12" s="1045" t="s">
        <v>1264</v>
      </c>
      <c r="B12" s="464">
        <f t="shared" ref="B12:G12" si="6">B19+B26</f>
        <v>92900</v>
      </c>
      <c r="C12" s="464">
        <f t="shared" si="6"/>
        <v>51</v>
      </c>
      <c r="D12" s="464">
        <f t="shared" si="6"/>
        <v>83</v>
      </c>
      <c r="E12" s="464">
        <f t="shared" si="6"/>
        <v>302839</v>
      </c>
      <c r="F12" s="464">
        <f t="shared" si="6"/>
        <v>1328</v>
      </c>
      <c r="G12" s="464">
        <f t="shared" si="6"/>
        <v>3763</v>
      </c>
      <c r="H12" s="464">
        <f t="shared" si="2"/>
        <v>11961</v>
      </c>
      <c r="I12" s="222">
        <f t="shared" si="3"/>
        <v>412925</v>
      </c>
      <c r="J12" s="1047" t="s">
        <v>1263</v>
      </c>
    </row>
    <row r="13" spans="1:13" s="81" customFormat="1" ht="21" customHeight="1" x14ac:dyDescent="0.2">
      <c r="A13" s="1051" t="s">
        <v>1266</v>
      </c>
      <c r="B13" s="465">
        <f t="shared" ref="B13:G13" si="7">B20+B27</f>
        <v>11906</v>
      </c>
      <c r="C13" s="465">
        <f t="shared" si="7"/>
        <v>246</v>
      </c>
      <c r="D13" s="465">
        <f t="shared" si="7"/>
        <v>265</v>
      </c>
      <c r="E13" s="465">
        <f t="shared" si="7"/>
        <v>380600</v>
      </c>
      <c r="F13" s="465">
        <f t="shared" si="7"/>
        <v>5662</v>
      </c>
      <c r="G13" s="465">
        <f t="shared" si="7"/>
        <v>16589</v>
      </c>
      <c r="H13" s="465">
        <f t="shared" si="2"/>
        <v>45952</v>
      </c>
      <c r="I13" s="485">
        <f t="shared" si="3"/>
        <v>461220</v>
      </c>
      <c r="J13" s="1052" t="s">
        <v>1265</v>
      </c>
    </row>
    <row r="14" spans="1:13" s="81" customFormat="1" ht="21" customHeight="1" x14ac:dyDescent="0.2">
      <c r="A14" s="1045" t="s">
        <v>63</v>
      </c>
      <c r="B14" s="464">
        <f t="shared" ref="B14:G14" si="8">B21+B28</f>
        <v>7164</v>
      </c>
      <c r="C14" s="464">
        <f t="shared" si="8"/>
        <v>992</v>
      </c>
      <c r="D14" s="464">
        <f t="shared" si="8"/>
        <v>7000</v>
      </c>
      <c r="E14" s="464">
        <f t="shared" si="8"/>
        <v>490739</v>
      </c>
      <c r="F14" s="464">
        <f t="shared" si="8"/>
        <v>17708</v>
      </c>
      <c r="G14" s="464">
        <f t="shared" si="8"/>
        <v>44020</v>
      </c>
      <c r="H14" s="464">
        <f t="shared" si="2"/>
        <v>96703</v>
      </c>
      <c r="I14" s="222">
        <f t="shared" si="3"/>
        <v>664326</v>
      </c>
      <c r="J14" s="1047" t="s">
        <v>64</v>
      </c>
    </row>
    <row r="15" spans="1:13" s="83" customFormat="1" ht="21" customHeight="1" x14ac:dyDescent="0.2">
      <c r="A15" s="167" t="s">
        <v>1467</v>
      </c>
      <c r="B15" s="104">
        <f t="shared" ref="B15" si="9">SUM(B16:B21)</f>
        <v>65124</v>
      </c>
      <c r="C15" s="104">
        <f t="shared" ref="C15" si="10">SUM(C16:C21)</f>
        <v>1010</v>
      </c>
      <c r="D15" s="104">
        <f t="shared" ref="D15" si="11">SUM(D16:D21)</f>
        <v>4497</v>
      </c>
      <c r="E15" s="104">
        <f t="shared" ref="E15" si="12">SUM(E16:E21)</f>
        <v>1465237</v>
      </c>
      <c r="F15" s="104">
        <f t="shared" ref="F15" si="13">SUM(F16:F21)</f>
        <v>20253</v>
      </c>
      <c r="G15" s="104">
        <f t="shared" ref="G15" si="14">SUM(G16:G21)</f>
        <v>41447</v>
      </c>
      <c r="H15" s="104">
        <f>SUM(H16:H21)</f>
        <v>115332</v>
      </c>
      <c r="I15" s="104">
        <f t="shared" si="3"/>
        <v>1712900</v>
      </c>
      <c r="J15" s="168" t="s">
        <v>75</v>
      </c>
    </row>
    <row r="16" spans="1:13" s="81" customFormat="1" ht="21" customHeight="1" x14ac:dyDescent="0.2">
      <c r="A16" s="1053" t="s">
        <v>60</v>
      </c>
      <c r="B16" s="489">
        <v>612</v>
      </c>
      <c r="C16" s="489" t="s">
        <v>16</v>
      </c>
      <c r="D16" s="489">
        <v>1</v>
      </c>
      <c r="E16" s="489">
        <v>16236</v>
      </c>
      <c r="F16" s="489">
        <v>5</v>
      </c>
      <c r="G16" s="489">
        <v>11</v>
      </c>
      <c r="H16" s="489">
        <v>173</v>
      </c>
      <c r="I16" s="485">
        <f t="shared" si="3"/>
        <v>17038</v>
      </c>
      <c r="J16" s="1054" t="s">
        <v>61</v>
      </c>
    </row>
    <row r="17" spans="1:10" s="81" customFormat="1" ht="21" customHeight="1" x14ac:dyDescent="0.2">
      <c r="A17" s="229" t="s">
        <v>1262</v>
      </c>
      <c r="B17" s="193">
        <v>5075</v>
      </c>
      <c r="C17" s="193">
        <v>8</v>
      </c>
      <c r="D17" s="193">
        <v>15</v>
      </c>
      <c r="E17" s="193">
        <v>165309</v>
      </c>
      <c r="F17" s="193">
        <v>250</v>
      </c>
      <c r="G17" s="193">
        <v>347</v>
      </c>
      <c r="H17" s="193">
        <v>1977</v>
      </c>
      <c r="I17" s="222">
        <f t="shared" si="3"/>
        <v>172981</v>
      </c>
      <c r="J17" s="231" t="s">
        <v>1261</v>
      </c>
    </row>
    <row r="18" spans="1:10" s="81" customFormat="1" ht="21" customHeight="1" x14ac:dyDescent="0.2">
      <c r="A18" s="1053" t="s">
        <v>73</v>
      </c>
      <c r="B18" s="489">
        <v>11459</v>
      </c>
      <c r="C18" s="489">
        <v>37</v>
      </c>
      <c r="D18" s="489">
        <v>47</v>
      </c>
      <c r="E18" s="489">
        <v>252401</v>
      </c>
      <c r="F18" s="489">
        <v>515</v>
      </c>
      <c r="G18" s="489">
        <v>1056</v>
      </c>
      <c r="H18" s="489">
        <v>7131</v>
      </c>
      <c r="I18" s="485">
        <f t="shared" si="3"/>
        <v>272646</v>
      </c>
      <c r="J18" s="1054" t="s">
        <v>1257</v>
      </c>
    </row>
    <row r="19" spans="1:10" s="81" customFormat="1" ht="21" customHeight="1" x14ac:dyDescent="0.2">
      <c r="A19" s="229" t="s">
        <v>1264</v>
      </c>
      <c r="B19" s="193">
        <v>40344</v>
      </c>
      <c r="C19" s="193">
        <v>47</v>
      </c>
      <c r="D19" s="193">
        <v>77</v>
      </c>
      <c r="E19" s="193">
        <v>283301</v>
      </c>
      <c r="F19" s="193">
        <v>1302</v>
      </c>
      <c r="G19" s="193">
        <v>3356</v>
      </c>
      <c r="H19" s="193">
        <v>11178</v>
      </c>
      <c r="I19" s="222">
        <f t="shared" si="3"/>
        <v>339605</v>
      </c>
      <c r="J19" s="231" t="s">
        <v>1263</v>
      </c>
    </row>
    <row r="20" spans="1:10" s="81" customFormat="1" ht="21" customHeight="1" x14ac:dyDescent="0.2">
      <c r="A20" s="1053" t="s">
        <v>1266</v>
      </c>
      <c r="B20" s="489">
        <v>6529</v>
      </c>
      <c r="C20" s="489">
        <v>172</v>
      </c>
      <c r="D20" s="489">
        <v>219</v>
      </c>
      <c r="E20" s="489">
        <v>347211</v>
      </c>
      <c r="F20" s="489">
        <v>4151</v>
      </c>
      <c r="G20" s="489">
        <v>11502</v>
      </c>
      <c r="H20" s="489">
        <v>35176</v>
      </c>
      <c r="I20" s="485">
        <f t="shared" si="3"/>
        <v>404960</v>
      </c>
      <c r="J20" s="1054" t="s">
        <v>1265</v>
      </c>
    </row>
    <row r="21" spans="1:10" s="81" customFormat="1" ht="21" customHeight="1" x14ac:dyDescent="0.2">
      <c r="A21" s="229" t="s">
        <v>63</v>
      </c>
      <c r="B21" s="193">
        <v>1105</v>
      </c>
      <c r="C21" s="193">
        <v>746</v>
      </c>
      <c r="D21" s="193">
        <v>4138</v>
      </c>
      <c r="E21" s="193">
        <v>400779</v>
      </c>
      <c r="F21" s="193">
        <v>14030</v>
      </c>
      <c r="G21" s="193">
        <v>25175</v>
      </c>
      <c r="H21" s="193">
        <v>59697</v>
      </c>
      <c r="I21" s="222">
        <f t="shared" si="3"/>
        <v>505670</v>
      </c>
      <c r="J21" s="231" t="s">
        <v>64</v>
      </c>
    </row>
    <row r="22" spans="1:10" s="83" customFormat="1" ht="21" customHeight="1" x14ac:dyDescent="0.2">
      <c r="A22" s="167" t="s">
        <v>1471</v>
      </c>
      <c r="B22" s="104">
        <f>SUM(B24:B28)</f>
        <v>102116</v>
      </c>
      <c r="C22" s="104">
        <f t="shared" ref="C22:H22" si="15">SUM(C24:C28)</f>
        <v>327</v>
      </c>
      <c r="D22" s="104">
        <f t="shared" si="15"/>
        <v>2920</v>
      </c>
      <c r="E22" s="104">
        <f t="shared" si="15"/>
        <v>150661</v>
      </c>
      <c r="F22" s="104">
        <f t="shared" si="15"/>
        <v>5351</v>
      </c>
      <c r="G22" s="104">
        <f t="shared" si="15"/>
        <v>24500</v>
      </c>
      <c r="H22" s="104">
        <f t="shared" si="15"/>
        <v>49233</v>
      </c>
      <c r="I22" s="104">
        <f>SUM(B22:H22)</f>
        <v>335108</v>
      </c>
      <c r="J22" s="168" t="s">
        <v>1201</v>
      </c>
    </row>
    <row r="23" spans="1:10" s="81" customFormat="1" ht="21" customHeight="1" x14ac:dyDescent="0.2">
      <c r="A23" s="1053" t="s">
        <v>60</v>
      </c>
      <c r="B23" s="489" t="s">
        <v>16</v>
      </c>
      <c r="C23" s="489" t="s">
        <v>16</v>
      </c>
      <c r="D23" s="489" t="s">
        <v>16</v>
      </c>
      <c r="E23" s="489" t="s">
        <v>16</v>
      </c>
      <c r="F23" s="489" t="s">
        <v>16</v>
      </c>
      <c r="G23" s="489" t="s">
        <v>16</v>
      </c>
      <c r="H23" s="489">
        <v>4</v>
      </c>
      <c r="I23" s="485">
        <f>SUM(B23:H23)</f>
        <v>4</v>
      </c>
      <c r="J23" s="1054" t="s">
        <v>61</v>
      </c>
    </row>
    <row r="24" spans="1:10" s="81" customFormat="1" ht="21" customHeight="1" x14ac:dyDescent="0.2">
      <c r="A24" s="229" t="s">
        <v>1262</v>
      </c>
      <c r="B24" s="193">
        <v>3518</v>
      </c>
      <c r="C24" s="193">
        <v>1</v>
      </c>
      <c r="D24" s="1477">
        <v>0</v>
      </c>
      <c r="E24" s="193">
        <v>607</v>
      </c>
      <c r="F24" s="193">
        <v>7</v>
      </c>
      <c r="G24" s="193">
        <v>42</v>
      </c>
      <c r="H24" s="193">
        <v>209</v>
      </c>
      <c r="I24" s="222">
        <f t="shared" ref="I24:I28" si="16">SUM(B24:H24)</f>
        <v>4384</v>
      </c>
      <c r="J24" s="231" t="s">
        <v>1261</v>
      </c>
    </row>
    <row r="25" spans="1:10" s="81" customFormat="1" ht="21" customHeight="1" x14ac:dyDescent="0.2">
      <c r="A25" s="1053" t="s">
        <v>73</v>
      </c>
      <c r="B25" s="489">
        <v>34606</v>
      </c>
      <c r="C25" s="489">
        <v>2</v>
      </c>
      <c r="D25" s="489">
        <v>6</v>
      </c>
      <c r="E25" s="489">
        <v>7167</v>
      </c>
      <c r="F25" s="489">
        <v>129</v>
      </c>
      <c r="G25" s="489">
        <v>119</v>
      </c>
      <c r="H25" s="489">
        <v>459</v>
      </c>
      <c r="I25" s="485">
        <f t="shared" si="16"/>
        <v>42488</v>
      </c>
      <c r="J25" s="1054" t="s">
        <v>1257</v>
      </c>
    </row>
    <row r="26" spans="1:10" s="81" customFormat="1" ht="21" customHeight="1" x14ac:dyDescent="0.2">
      <c r="A26" s="229" t="s">
        <v>1264</v>
      </c>
      <c r="B26" s="193">
        <v>52556</v>
      </c>
      <c r="C26" s="193">
        <v>4</v>
      </c>
      <c r="D26" s="193">
        <v>6</v>
      </c>
      <c r="E26" s="193">
        <v>19538</v>
      </c>
      <c r="F26" s="193">
        <v>26</v>
      </c>
      <c r="G26" s="193">
        <v>407</v>
      </c>
      <c r="H26" s="193">
        <v>783</v>
      </c>
      <c r="I26" s="222">
        <f t="shared" si="16"/>
        <v>73320</v>
      </c>
      <c r="J26" s="231" t="s">
        <v>1263</v>
      </c>
    </row>
    <row r="27" spans="1:10" s="81" customFormat="1" ht="21" customHeight="1" x14ac:dyDescent="0.2">
      <c r="A27" s="1053" t="s">
        <v>1266</v>
      </c>
      <c r="B27" s="489">
        <v>5377</v>
      </c>
      <c r="C27" s="489">
        <v>74</v>
      </c>
      <c r="D27" s="489">
        <v>46</v>
      </c>
      <c r="E27" s="489">
        <v>33389</v>
      </c>
      <c r="F27" s="489">
        <v>1511</v>
      </c>
      <c r="G27" s="489">
        <v>5087</v>
      </c>
      <c r="H27" s="489">
        <v>10776</v>
      </c>
      <c r="I27" s="485">
        <f t="shared" si="16"/>
        <v>56260</v>
      </c>
      <c r="J27" s="1054" t="s">
        <v>1265</v>
      </c>
    </row>
    <row r="28" spans="1:10" s="81" customFormat="1" ht="21" customHeight="1" x14ac:dyDescent="0.2">
      <c r="A28" s="686" t="s">
        <v>63</v>
      </c>
      <c r="B28" s="196">
        <v>6059</v>
      </c>
      <c r="C28" s="196">
        <v>246</v>
      </c>
      <c r="D28" s="196">
        <v>2862</v>
      </c>
      <c r="E28" s="196">
        <v>89960</v>
      </c>
      <c r="F28" s="196">
        <v>3678</v>
      </c>
      <c r="G28" s="196">
        <v>18845</v>
      </c>
      <c r="H28" s="196">
        <v>37006</v>
      </c>
      <c r="I28" s="488">
        <f t="shared" si="16"/>
        <v>158656</v>
      </c>
      <c r="J28" s="687" t="s">
        <v>64</v>
      </c>
    </row>
  </sheetData>
  <mergeCells count="7">
    <mergeCell ref="A1:J1"/>
    <mergeCell ref="A2:J2"/>
    <mergeCell ref="A3:J3"/>
    <mergeCell ref="B4:I4"/>
    <mergeCell ref="B5:I5"/>
    <mergeCell ref="A5:A7"/>
    <mergeCell ref="J5:J7"/>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E9E-FEC1-4A9A-B434-1B9C0493E295}">
  <sheetPr>
    <tabColor theme="5" tint="-0.499984740745262"/>
    <pageSetUpPr fitToPage="1"/>
  </sheetPr>
  <dimension ref="A1:S28"/>
  <sheetViews>
    <sheetView view="pageBreakPreview" zoomScale="60" zoomScaleNormal="100" workbookViewId="0">
      <selection activeCell="A90" sqref="A90"/>
    </sheetView>
  </sheetViews>
  <sheetFormatPr defaultColWidth="9.125" defaultRowHeight="12.75" x14ac:dyDescent="0.2"/>
  <cols>
    <col min="1" max="1" width="21.75" style="6" customWidth="1"/>
    <col min="2" max="8" width="14.5" style="6" customWidth="1"/>
    <col min="9" max="9" width="21.75" style="6" customWidth="1"/>
    <col min="10" max="11" width="9.125" style="6"/>
    <col min="12" max="12" width="21.875" style="6" customWidth="1"/>
    <col min="13" max="13" width="9.125" style="6"/>
    <col min="14" max="19" width="11.625" style="6" customWidth="1"/>
    <col min="20" max="16384" width="9.125" style="6"/>
  </cols>
  <sheetData>
    <row r="1" spans="1:19" s="1" customFormat="1" ht="21" customHeight="1" x14ac:dyDescent="0.25">
      <c r="A1" s="1706" t="s">
        <v>1069</v>
      </c>
      <c r="B1" s="1706"/>
      <c r="C1" s="1706"/>
      <c r="D1" s="1706"/>
      <c r="E1" s="1706"/>
      <c r="F1" s="1706"/>
      <c r="G1" s="1706"/>
      <c r="H1" s="1706"/>
      <c r="I1" s="1706"/>
    </row>
    <row r="2" spans="1:19" s="1" customFormat="1" ht="21" customHeight="1" x14ac:dyDescent="0.2">
      <c r="A2" s="1707" t="s">
        <v>929</v>
      </c>
      <c r="B2" s="1707"/>
      <c r="C2" s="1707"/>
      <c r="D2" s="1707"/>
      <c r="E2" s="1707"/>
      <c r="F2" s="1707"/>
      <c r="G2" s="1707"/>
      <c r="H2" s="1707"/>
      <c r="I2" s="1707"/>
      <c r="L2" s="1" t="s">
        <v>109</v>
      </c>
    </row>
    <row r="3" spans="1:19" s="1" customFormat="1" ht="21" customHeight="1" x14ac:dyDescent="0.2">
      <c r="A3" s="1708" t="s">
        <v>1638</v>
      </c>
      <c r="B3" s="1708"/>
      <c r="C3" s="1708"/>
      <c r="D3" s="1708"/>
      <c r="E3" s="1708"/>
      <c r="F3" s="1708"/>
      <c r="G3" s="1708"/>
      <c r="H3" s="1708"/>
      <c r="I3" s="1708"/>
    </row>
    <row r="4" spans="1:19" s="15" customFormat="1" x14ac:dyDescent="0.2">
      <c r="A4" s="856" t="s">
        <v>96</v>
      </c>
      <c r="B4" s="1709"/>
      <c r="C4" s="1709"/>
      <c r="D4" s="1709"/>
      <c r="E4" s="1709"/>
      <c r="F4" s="1709"/>
      <c r="G4" s="1709"/>
      <c r="H4" s="1709"/>
      <c r="I4" s="857" t="s">
        <v>97</v>
      </c>
    </row>
    <row r="5" spans="1:19" s="39" customFormat="1" ht="25.15" customHeight="1" x14ac:dyDescent="0.2">
      <c r="A5" s="1611" t="s">
        <v>1174</v>
      </c>
      <c r="B5" s="1633" t="s">
        <v>1141</v>
      </c>
      <c r="C5" s="1643"/>
      <c r="D5" s="1643"/>
      <c r="E5" s="1643"/>
      <c r="F5" s="1643"/>
      <c r="G5" s="1643"/>
      <c r="H5" s="1644"/>
      <c r="I5" s="1609" t="s">
        <v>1175</v>
      </c>
      <c r="L5" s="1418"/>
      <c r="M5" s="1418"/>
      <c r="N5" s="1419" t="s">
        <v>1479</v>
      </c>
      <c r="O5" s="1419" t="s">
        <v>1480</v>
      </c>
      <c r="P5" s="1419" t="s">
        <v>693</v>
      </c>
      <c r="Q5" s="1419" t="s">
        <v>695</v>
      </c>
      <c r="R5" s="1419" t="s">
        <v>1481</v>
      </c>
      <c r="S5" s="1419" t="s">
        <v>697</v>
      </c>
    </row>
    <row r="6" spans="1:19" s="2" customFormat="1" ht="34.9" customHeight="1" x14ac:dyDescent="0.2">
      <c r="A6" s="1612"/>
      <c r="B6" s="1037" t="s">
        <v>697</v>
      </c>
      <c r="C6" s="1420" t="s">
        <v>1489</v>
      </c>
      <c r="D6" s="1037" t="s">
        <v>1490</v>
      </c>
      <c r="E6" s="1037" t="s">
        <v>693</v>
      </c>
      <c r="F6" s="1420" t="s">
        <v>1492</v>
      </c>
      <c r="G6" s="1037" t="s">
        <v>1491</v>
      </c>
      <c r="H6" s="1422" t="s">
        <v>12</v>
      </c>
      <c r="I6" s="1610"/>
      <c r="L6" s="1404"/>
      <c r="M6" s="1404"/>
      <c r="N6" s="1414" t="s">
        <v>1485</v>
      </c>
      <c r="O6" s="1423" t="s">
        <v>1487</v>
      </c>
      <c r="P6" s="1423" t="s">
        <v>692</v>
      </c>
      <c r="Q6" s="1423" t="s">
        <v>694</v>
      </c>
      <c r="R6" s="1423" t="s">
        <v>1488</v>
      </c>
      <c r="S6" s="1423" t="s">
        <v>1478</v>
      </c>
    </row>
    <row r="7" spans="1:19" s="2" customFormat="1" ht="37.9" customHeight="1" x14ac:dyDescent="0.2">
      <c r="A7" s="1552"/>
      <c r="B7" s="1035" t="s">
        <v>1478</v>
      </c>
      <c r="C7" s="1035" t="s">
        <v>1488</v>
      </c>
      <c r="D7" s="1035" t="s">
        <v>694</v>
      </c>
      <c r="E7" s="1035" t="s">
        <v>692</v>
      </c>
      <c r="F7" s="1035" t="s">
        <v>1487</v>
      </c>
      <c r="G7" s="1035" t="s">
        <v>1485</v>
      </c>
      <c r="H7" s="1421" t="s">
        <v>1259</v>
      </c>
      <c r="I7" s="1563"/>
      <c r="L7" s="1727" t="s">
        <v>1442</v>
      </c>
      <c r="M7" s="1360" t="s">
        <v>1435</v>
      </c>
      <c r="N7" s="1410">
        <f>G16</f>
        <v>5</v>
      </c>
      <c r="O7" s="1410">
        <f>F16</f>
        <v>2</v>
      </c>
      <c r="P7" s="1410" t="str">
        <f>E16</f>
        <v>0</v>
      </c>
      <c r="Q7" s="1410">
        <f>D16</f>
        <v>1</v>
      </c>
      <c r="R7" s="1410" t="str">
        <f>C16</f>
        <v>0</v>
      </c>
      <c r="S7" s="1410" t="str">
        <f>B16</f>
        <v>0</v>
      </c>
    </row>
    <row r="8" spans="1:19" s="83" customFormat="1" ht="21" customHeight="1" x14ac:dyDescent="0.2">
      <c r="A8" s="100" t="s">
        <v>1220</v>
      </c>
      <c r="B8" s="102">
        <f t="shared" ref="B8:F8" si="0">SUM(B9:B14)</f>
        <v>297</v>
      </c>
      <c r="C8" s="102">
        <f t="shared" si="0"/>
        <v>111</v>
      </c>
      <c r="D8" s="102">
        <f t="shared" si="0"/>
        <v>8511</v>
      </c>
      <c r="E8" s="102">
        <f t="shared" si="0"/>
        <v>8794</v>
      </c>
      <c r="F8" s="531">
        <f t="shared" si="0"/>
        <v>13737</v>
      </c>
      <c r="G8" s="531">
        <f>SUM(G9:G14)</f>
        <v>82040</v>
      </c>
      <c r="H8" s="102">
        <f t="shared" ref="H8:H23" si="1">SUM(B8:G8)</f>
        <v>113490</v>
      </c>
      <c r="I8" s="101" t="s">
        <v>80</v>
      </c>
      <c r="L8" s="1728"/>
      <c r="M8" s="1360" t="s">
        <v>1434</v>
      </c>
      <c r="N8" s="1410">
        <f>G23</f>
        <v>4</v>
      </c>
      <c r="O8" s="1410" t="str">
        <f>F23</f>
        <v>0</v>
      </c>
      <c r="P8" s="1410" t="str">
        <f>E23</f>
        <v>0</v>
      </c>
      <c r="Q8" s="1410" t="str">
        <f>D23</f>
        <v>0</v>
      </c>
      <c r="R8" s="1410" t="str">
        <f>C23</f>
        <v>0</v>
      </c>
      <c r="S8" s="1410" t="str">
        <f>B23</f>
        <v>0</v>
      </c>
    </row>
    <row r="9" spans="1:19" s="81" customFormat="1" ht="21" customHeight="1" x14ac:dyDescent="0.2">
      <c r="A9" s="1051" t="s">
        <v>60</v>
      </c>
      <c r="B9" s="1475">
        <f t="shared" ref="B9:F14" si="2">B16+B23</f>
        <v>0</v>
      </c>
      <c r="C9" s="1475">
        <f t="shared" si="2"/>
        <v>0</v>
      </c>
      <c r="D9" s="465">
        <f t="shared" si="2"/>
        <v>1</v>
      </c>
      <c r="E9" s="1475">
        <f t="shared" si="2"/>
        <v>0</v>
      </c>
      <c r="F9" s="465">
        <f t="shared" si="2"/>
        <v>2</v>
      </c>
      <c r="G9" s="465">
        <f t="shared" ref="G9:G14" si="3">G16+G23</f>
        <v>9</v>
      </c>
      <c r="H9" s="485">
        <f t="shared" si="1"/>
        <v>12</v>
      </c>
      <c r="I9" s="1052" t="s">
        <v>61</v>
      </c>
      <c r="L9" s="1718" t="s">
        <v>1443</v>
      </c>
      <c r="M9" s="1360" t="s">
        <v>1435</v>
      </c>
      <c r="N9" s="1410">
        <f>G17</f>
        <v>419</v>
      </c>
      <c r="O9" s="1410">
        <f>F17</f>
        <v>194</v>
      </c>
      <c r="P9" s="1410">
        <f>E17</f>
        <v>14</v>
      </c>
      <c r="Q9" s="1410">
        <f>D17</f>
        <v>23</v>
      </c>
      <c r="R9" s="1410">
        <f>C17</f>
        <v>1</v>
      </c>
      <c r="S9" s="1410">
        <f>B17</f>
        <v>0</v>
      </c>
    </row>
    <row r="10" spans="1:19" s="81" customFormat="1" ht="21" customHeight="1" x14ac:dyDescent="0.2">
      <c r="A10" s="1045" t="s">
        <v>1262</v>
      </c>
      <c r="B10" s="464">
        <f t="shared" si="2"/>
        <v>1</v>
      </c>
      <c r="C10" s="464">
        <f t="shared" si="2"/>
        <v>1</v>
      </c>
      <c r="D10" s="464">
        <f t="shared" si="2"/>
        <v>26</v>
      </c>
      <c r="E10" s="464">
        <f t="shared" si="2"/>
        <v>21</v>
      </c>
      <c r="F10" s="464">
        <f t="shared" si="2"/>
        <v>234</v>
      </c>
      <c r="G10" s="464">
        <f t="shared" si="3"/>
        <v>585</v>
      </c>
      <c r="H10" s="222">
        <f t="shared" si="1"/>
        <v>868</v>
      </c>
      <c r="I10" s="1047" t="s">
        <v>1261</v>
      </c>
      <c r="L10" s="1719"/>
      <c r="M10" s="1360" t="s">
        <v>1434</v>
      </c>
      <c r="N10" s="1411">
        <f>G24</f>
        <v>166</v>
      </c>
      <c r="O10" s="1411">
        <f>F24</f>
        <v>40</v>
      </c>
      <c r="P10" s="1411">
        <f>E24</f>
        <v>7</v>
      </c>
      <c r="Q10" s="1411">
        <f>D24</f>
        <v>3</v>
      </c>
      <c r="R10" s="1411">
        <f>C24</f>
        <v>0</v>
      </c>
      <c r="S10" s="1411">
        <f>B24</f>
        <v>1</v>
      </c>
    </row>
    <row r="11" spans="1:19" s="81" customFormat="1" ht="21" customHeight="1" x14ac:dyDescent="0.2">
      <c r="A11" s="1051" t="s">
        <v>73</v>
      </c>
      <c r="B11" s="465">
        <f t="shared" si="2"/>
        <v>2</v>
      </c>
      <c r="C11" s="1475">
        <f t="shared" si="2"/>
        <v>0</v>
      </c>
      <c r="D11" s="465">
        <f t="shared" si="2"/>
        <v>84</v>
      </c>
      <c r="E11" s="465">
        <f t="shared" si="2"/>
        <v>40</v>
      </c>
      <c r="F11" s="465">
        <f t="shared" si="2"/>
        <v>418</v>
      </c>
      <c r="G11" s="465">
        <f t="shared" si="3"/>
        <v>2090</v>
      </c>
      <c r="H11" s="485">
        <f t="shared" si="1"/>
        <v>2634</v>
      </c>
      <c r="I11" s="1052" t="s">
        <v>1257</v>
      </c>
      <c r="L11" s="1727" t="s">
        <v>1444</v>
      </c>
      <c r="M11" s="1360" t="s">
        <v>1435</v>
      </c>
      <c r="N11" s="1411">
        <f>G18</f>
        <v>1763</v>
      </c>
      <c r="O11" s="1411">
        <f>F18</f>
        <v>350</v>
      </c>
      <c r="P11" s="1411">
        <f>E18</f>
        <v>38</v>
      </c>
      <c r="Q11" s="1411">
        <f>D18</f>
        <v>78</v>
      </c>
      <c r="R11" s="1411" t="str">
        <f>C18</f>
        <v>0</v>
      </c>
      <c r="S11" s="1411" t="str">
        <f>B18</f>
        <v>0</v>
      </c>
    </row>
    <row r="12" spans="1:19" s="81" customFormat="1" ht="21" customHeight="1" x14ac:dyDescent="0.2">
      <c r="A12" s="1045" t="s">
        <v>1264</v>
      </c>
      <c r="B12" s="464">
        <f t="shared" si="2"/>
        <v>3</v>
      </c>
      <c r="C12" s="464">
        <f t="shared" si="2"/>
        <v>1</v>
      </c>
      <c r="D12" s="464">
        <f t="shared" si="2"/>
        <v>144</v>
      </c>
      <c r="E12" s="464">
        <f t="shared" si="2"/>
        <v>102</v>
      </c>
      <c r="F12" s="464">
        <f t="shared" si="2"/>
        <v>637</v>
      </c>
      <c r="G12" s="464">
        <f t="shared" si="3"/>
        <v>4109</v>
      </c>
      <c r="H12" s="222">
        <f t="shared" si="1"/>
        <v>4996</v>
      </c>
      <c r="I12" s="1047" t="s">
        <v>1263</v>
      </c>
      <c r="L12" s="1728"/>
      <c r="M12" s="1360" t="s">
        <v>1434</v>
      </c>
      <c r="N12" s="1411">
        <f>G25</f>
        <v>327</v>
      </c>
      <c r="O12" s="1411">
        <f>F25</f>
        <v>68</v>
      </c>
      <c r="P12" s="1411">
        <f>E25</f>
        <v>2</v>
      </c>
      <c r="Q12" s="1411">
        <f>D25</f>
        <v>6</v>
      </c>
      <c r="R12" s="1411" t="str">
        <f>C25</f>
        <v>0</v>
      </c>
      <c r="S12" s="1411">
        <f>B25</f>
        <v>2</v>
      </c>
    </row>
    <row r="13" spans="1:19" s="81" customFormat="1" ht="21" customHeight="1" x14ac:dyDescent="0.2">
      <c r="A13" s="1051" t="s">
        <v>1266</v>
      </c>
      <c r="B13" s="465">
        <f t="shared" si="2"/>
        <v>67</v>
      </c>
      <c r="C13" s="465">
        <f t="shared" si="2"/>
        <v>14</v>
      </c>
      <c r="D13" s="465">
        <f t="shared" si="2"/>
        <v>2224</v>
      </c>
      <c r="E13" s="465">
        <f t="shared" si="2"/>
        <v>3213</v>
      </c>
      <c r="F13" s="465">
        <f t="shared" si="2"/>
        <v>5317</v>
      </c>
      <c r="G13" s="465">
        <f t="shared" si="3"/>
        <v>25447</v>
      </c>
      <c r="H13" s="485">
        <f t="shared" si="1"/>
        <v>36282</v>
      </c>
      <c r="I13" s="1052" t="s">
        <v>1265</v>
      </c>
      <c r="L13" s="1718" t="s">
        <v>1445</v>
      </c>
      <c r="M13" s="1360" t="s">
        <v>1435</v>
      </c>
      <c r="N13" s="1412">
        <f>G19</f>
        <v>3603</v>
      </c>
      <c r="O13" s="1412">
        <f>F19</f>
        <v>326</v>
      </c>
      <c r="P13" s="1412">
        <f>E19</f>
        <v>91</v>
      </c>
      <c r="Q13" s="1412">
        <f>D19</f>
        <v>119</v>
      </c>
      <c r="R13" s="1412">
        <f>C19</f>
        <v>1</v>
      </c>
      <c r="S13" s="1412">
        <f>B19</f>
        <v>2</v>
      </c>
    </row>
    <row r="14" spans="1:19" s="81" customFormat="1" ht="21" customHeight="1" x14ac:dyDescent="0.2">
      <c r="A14" s="1045" t="s">
        <v>63</v>
      </c>
      <c r="B14" s="464">
        <f t="shared" si="2"/>
        <v>224</v>
      </c>
      <c r="C14" s="464">
        <f t="shared" si="2"/>
        <v>95</v>
      </c>
      <c r="D14" s="464">
        <f t="shared" si="2"/>
        <v>6032</v>
      </c>
      <c r="E14" s="464">
        <f t="shared" si="2"/>
        <v>5418</v>
      </c>
      <c r="F14" s="464">
        <f t="shared" si="2"/>
        <v>7129</v>
      </c>
      <c r="G14" s="464">
        <f t="shared" si="3"/>
        <v>49800</v>
      </c>
      <c r="H14" s="222">
        <f t="shared" si="1"/>
        <v>68698</v>
      </c>
      <c r="I14" s="1047" t="s">
        <v>64</v>
      </c>
      <c r="L14" s="1719"/>
      <c r="M14" s="1360" t="s">
        <v>1434</v>
      </c>
      <c r="N14" s="1412">
        <f>G26</f>
        <v>506</v>
      </c>
      <c r="O14" s="1412">
        <f>F26</f>
        <v>311</v>
      </c>
      <c r="P14" s="1412">
        <f>E26</f>
        <v>11</v>
      </c>
      <c r="Q14" s="1412">
        <f>D26</f>
        <v>25</v>
      </c>
      <c r="R14" s="1412">
        <f>C26</f>
        <v>0</v>
      </c>
      <c r="S14" s="1412">
        <f>B26</f>
        <v>1</v>
      </c>
    </row>
    <row r="15" spans="1:19" s="83" customFormat="1" ht="21" customHeight="1" x14ac:dyDescent="0.2">
      <c r="A15" s="167" t="s">
        <v>1467</v>
      </c>
      <c r="B15" s="104">
        <f t="shared" ref="B15:F15" si="4">SUM(B16:B21)</f>
        <v>88</v>
      </c>
      <c r="C15" s="104">
        <f t="shared" si="4"/>
        <v>93</v>
      </c>
      <c r="D15" s="104">
        <f t="shared" si="4"/>
        <v>5270</v>
      </c>
      <c r="E15" s="104">
        <f t="shared" si="4"/>
        <v>5092</v>
      </c>
      <c r="F15" s="104">
        <f t="shared" si="4"/>
        <v>7225</v>
      </c>
      <c r="G15" s="104">
        <f>SUM(G16:G21)</f>
        <v>49498</v>
      </c>
      <c r="H15" s="104">
        <f t="shared" si="1"/>
        <v>67266</v>
      </c>
      <c r="I15" s="168" t="s">
        <v>75</v>
      </c>
      <c r="L15" s="1727" t="s">
        <v>1446</v>
      </c>
      <c r="M15" s="1360" t="s">
        <v>1435</v>
      </c>
      <c r="N15" s="1412">
        <f>G20</f>
        <v>16207</v>
      </c>
      <c r="O15" s="1412">
        <f>F20</f>
        <v>2493</v>
      </c>
      <c r="P15" s="1412">
        <f>E20</f>
        <v>1892</v>
      </c>
      <c r="Q15" s="1412">
        <f>D20</f>
        <v>1484</v>
      </c>
      <c r="R15" s="1412">
        <f>C20</f>
        <v>11</v>
      </c>
      <c r="S15" s="1412">
        <f>B20</f>
        <v>18</v>
      </c>
    </row>
    <row r="16" spans="1:19" s="81" customFormat="1" ht="21" customHeight="1" x14ac:dyDescent="0.2">
      <c r="A16" s="1053" t="s">
        <v>60</v>
      </c>
      <c r="B16" s="489" t="s">
        <v>16</v>
      </c>
      <c r="C16" s="489" t="s">
        <v>16</v>
      </c>
      <c r="D16" s="489">
        <v>1</v>
      </c>
      <c r="E16" s="489" t="s">
        <v>16</v>
      </c>
      <c r="F16" s="489">
        <v>2</v>
      </c>
      <c r="G16" s="489">
        <v>5</v>
      </c>
      <c r="H16" s="485">
        <f t="shared" si="1"/>
        <v>8</v>
      </c>
      <c r="I16" s="1054" t="s">
        <v>61</v>
      </c>
      <c r="L16" s="1728"/>
      <c r="M16" s="1360" t="s">
        <v>1434</v>
      </c>
      <c r="N16" s="1411">
        <f>G27</f>
        <v>9240</v>
      </c>
      <c r="O16" s="1411">
        <f>F27</f>
        <v>2824</v>
      </c>
      <c r="P16" s="1411">
        <f>E27</f>
        <v>1321</v>
      </c>
      <c r="Q16" s="1411">
        <f>D27</f>
        <v>740</v>
      </c>
      <c r="R16" s="1411">
        <f>C27</f>
        <v>3</v>
      </c>
      <c r="S16" s="1411">
        <f>B27</f>
        <v>49</v>
      </c>
    </row>
    <row r="17" spans="1:19" s="81" customFormat="1" ht="21" customHeight="1" x14ac:dyDescent="0.2">
      <c r="A17" s="229" t="s">
        <v>1262</v>
      </c>
      <c r="B17" s="1477">
        <v>0</v>
      </c>
      <c r="C17" s="193">
        <v>1</v>
      </c>
      <c r="D17" s="193">
        <v>23</v>
      </c>
      <c r="E17" s="193">
        <v>14</v>
      </c>
      <c r="F17" s="193">
        <v>194</v>
      </c>
      <c r="G17" s="193">
        <v>419</v>
      </c>
      <c r="H17" s="222">
        <f t="shared" si="1"/>
        <v>651</v>
      </c>
      <c r="I17" s="231" t="s">
        <v>1261</v>
      </c>
      <c r="L17" s="1718" t="s">
        <v>1447</v>
      </c>
      <c r="M17" s="1360" t="s">
        <v>1435</v>
      </c>
      <c r="N17" s="1411">
        <f>G21</f>
        <v>27501</v>
      </c>
      <c r="O17" s="1411">
        <f>F21</f>
        <v>3860</v>
      </c>
      <c r="P17" s="1411">
        <f>E21</f>
        <v>3057</v>
      </c>
      <c r="Q17" s="1411">
        <f>D21</f>
        <v>3565</v>
      </c>
      <c r="R17" s="1411">
        <f>C21</f>
        <v>80</v>
      </c>
      <c r="S17" s="1411">
        <f>B21</f>
        <v>68</v>
      </c>
    </row>
    <row r="18" spans="1:19" s="81" customFormat="1" ht="21" customHeight="1" x14ac:dyDescent="0.2">
      <c r="A18" s="1053" t="s">
        <v>73</v>
      </c>
      <c r="B18" s="489" t="s">
        <v>16</v>
      </c>
      <c r="C18" s="489" t="s">
        <v>16</v>
      </c>
      <c r="D18" s="489">
        <v>78</v>
      </c>
      <c r="E18" s="489">
        <v>38</v>
      </c>
      <c r="F18" s="489">
        <v>350</v>
      </c>
      <c r="G18" s="489">
        <v>1763</v>
      </c>
      <c r="H18" s="485">
        <f t="shared" si="1"/>
        <v>2229</v>
      </c>
      <c r="I18" s="1054" t="s">
        <v>1257</v>
      </c>
      <c r="L18" s="1719"/>
      <c r="M18" s="1360" t="s">
        <v>1434</v>
      </c>
      <c r="N18" s="1411">
        <f>G28</f>
        <v>22299</v>
      </c>
      <c r="O18" s="1411">
        <f>F28</f>
        <v>3269</v>
      </c>
      <c r="P18" s="1411">
        <f>E28</f>
        <v>2361</v>
      </c>
      <c r="Q18" s="1411">
        <f>D28</f>
        <v>2467</v>
      </c>
      <c r="R18" s="1411">
        <f>C28</f>
        <v>15</v>
      </c>
      <c r="S18" s="1411">
        <f>B28</f>
        <v>156</v>
      </c>
    </row>
    <row r="19" spans="1:19" s="81" customFormat="1" ht="21" customHeight="1" x14ac:dyDescent="0.2">
      <c r="A19" s="229" t="s">
        <v>1264</v>
      </c>
      <c r="B19" s="193">
        <v>2</v>
      </c>
      <c r="C19" s="193">
        <v>1</v>
      </c>
      <c r="D19" s="193">
        <v>119</v>
      </c>
      <c r="E19" s="193">
        <v>91</v>
      </c>
      <c r="F19" s="193">
        <v>326</v>
      </c>
      <c r="G19" s="193">
        <v>3603</v>
      </c>
      <c r="H19" s="222">
        <f t="shared" si="1"/>
        <v>4142</v>
      </c>
      <c r="I19" s="231" t="s">
        <v>1263</v>
      </c>
    </row>
    <row r="20" spans="1:19" s="81" customFormat="1" ht="21" customHeight="1" x14ac:dyDescent="0.2">
      <c r="A20" s="1053" t="s">
        <v>1266</v>
      </c>
      <c r="B20" s="489">
        <v>18</v>
      </c>
      <c r="C20" s="489">
        <v>11</v>
      </c>
      <c r="D20" s="489">
        <v>1484</v>
      </c>
      <c r="E20" s="489">
        <v>1892</v>
      </c>
      <c r="F20" s="489">
        <v>2493</v>
      </c>
      <c r="G20" s="489">
        <v>16207</v>
      </c>
      <c r="H20" s="485">
        <f t="shared" si="1"/>
        <v>22105</v>
      </c>
      <c r="I20" s="1054" t="s">
        <v>1265</v>
      </c>
    </row>
    <row r="21" spans="1:19" s="81" customFormat="1" ht="21" customHeight="1" x14ac:dyDescent="0.2">
      <c r="A21" s="229" t="s">
        <v>63</v>
      </c>
      <c r="B21" s="193">
        <v>68</v>
      </c>
      <c r="C21" s="193">
        <v>80</v>
      </c>
      <c r="D21" s="193">
        <v>3565</v>
      </c>
      <c r="E21" s="193">
        <v>3057</v>
      </c>
      <c r="F21" s="193">
        <v>3860</v>
      </c>
      <c r="G21" s="193">
        <v>27501</v>
      </c>
      <c r="H21" s="222">
        <f t="shared" si="1"/>
        <v>38131</v>
      </c>
      <c r="I21" s="231" t="s">
        <v>64</v>
      </c>
      <c r="L21" s="83"/>
      <c r="M21" s="83"/>
      <c r="N21" s="83"/>
      <c r="O21" s="83"/>
      <c r="P21" s="83"/>
      <c r="Q21" s="83"/>
      <c r="R21" s="83"/>
      <c r="S21" s="83"/>
    </row>
    <row r="22" spans="1:19" s="83" customFormat="1" ht="21" customHeight="1" x14ac:dyDescent="0.2">
      <c r="A22" s="167" t="s">
        <v>1471</v>
      </c>
      <c r="B22" s="104">
        <f>SUM(B24:B28)</f>
        <v>209</v>
      </c>
      <c r="C22" s="104">
        <f t="shared" ref="C22:G22" si="5">SUM(C24:C28)</f>
        <v>18</v>
      </c>
      <c r="D22" s="104">
        <f t="shared" si="5"/>
        <v>3241</v>
      </c>
      <c r="E22" s="104">
        <f t="shared" si="5"/>
        <v>3702</v>
      </c>
      <c r="F22" s="104">
        <f t="shared" si="5"/>
        <v>6512</v>
      </c>
      <c r="G22" s="104">
        <f t="shared" si="5"/>
        <v>32538</v>
      </c>
      <c r="H22" s="104">
        <f t="shared" si="1"/>
        <v>46220</v>
      </c>
      <c r="I22" s="168" t="s">
        <v>1201</v>
      </c>
      <c r="L22" s="81"/>
      <c r="M22" s="81"/>
      <c r="N22" s="81"/>
      <c r="O22" s="81"/>
      <c r="P22" s="81"/>
      <c r="Q22" s="81"/>
      <c r="R22" s="81"/>
      <c r="S22" s="81"/>
    </row>
    <row r="23" spans="1:19" s="81" customFormat="1" ht="21" customHeight="1" x14ac:dyDescent="0.2">
      <c r="A23" s="1053" t="s">
        <v>60</v>
      </c>
      <c r="B23" s="489" t="s">
        <v>16</v>
      </c>
      <c r="C23" s="489" t="s">
        <v>16</v>
      </c>
      <c r="D23" s="489" t="s">
        <v>16</v>
      </c>
      <c r="E23" s="489" t="s">
        <v>16</v>
      </c>
      <c r="F23" s="489" t="s">
        <v>16</v>
      </c>
      <c r="G23" s="489">
        <v>4</v>
      </c>
      <c r="H23" s="485">
        <f t="shared" si="1"/>
        <v>4</v>
      </c>
      <c r="I23" s="1054" t="s">
        <v>61</v>
      </c>
    </row>
    <row r="24" spans="1:19" s="81" customFormat="1" ht="21" customHeight="1" x14ac:dyDescent="0.2">
      <c r="A24" s="229" t="s">
        <v>1262</v>
      </c>
      <c r="B24" s="193">
        <v>1</v>
      </c>
      <c r="C24" s="1477">
        <v>0</v>
      </c>
      <c r="D24" s="193">
        <v>3</v>
      </c>
      <c r="E24" s="193">
        <v>7</v>
      </c>
      <c r="F24" s="193">
        <v>40</v>
      </c>
      <c r="G24" s="193">
        <v>166</v>
      </c>
      <c r="H24" s="222">
        <f t="shared" ref="H24:H28" si="6">SUM(B24:G24)</f>
        <v>217</v>
      </c>
      <c r="I24" s="231" t="s">
        <v>1261</v>
      </c>
    </row>
    <row r="25" spans="1:19" s="81" customFormat="1" ht="21" customHeight="1" x14ac:dyDescent="0.2">
      <c r="A25" s="1053" t="s">
        <v>73</v>
      </c>
      <c r="B25" s="489">
        <v>2</v>
      </c>
      <c r="C25" s="489" t="s">
        <v>16</v>
      </c>
      <c r="D25" s="489">
        <v>6</v>
      </c>
      <c r="E25" s="489">
        <v>2</v>
      </c>
      <c r="F25" s="489">
        <v>68</v>
      </c>
      <c r="G25" s="489">
        <v>327</v>
      </c>
      <c r="H25" s="485">
        <f t="shared" si="6"/>
        <v>405</v>
      </c>
      <c r="I25" s="1054" t="s">
        <v>1257</v>
      </c>
    </row>
    <row r="26" spans="1:19" s="81" customFormat="1" ht="21" customHeight="1" x14ac:dyDescent="0.2">
      <c r="A26" s="229" t="s">
        <v>1264</v>
      </c>
      <c r="B26" s="193">
        <v>1</v>
      </c>
      <c r="C26" s="1477">
        <v>0</v>
      </c>
      <c r="D26" s="193">
        <v>25</v>
      </c>
      <c r="E26" s="193">
        <v>11</v>
      </c>
      <c r="F26" s="193">
        <v>311</v>
      </c>
      <c r="G26" s="193">
        <v>506</v>
      </c>
      <c r="H26" s="222">
        <f t="shared" si="6"/>
        <v>854</v>
      </c>
      <c r="I26" s="231" t="s">
        <v>1263</v>
      </c>
    </row>
    <row r="27" spans="1:19" s="81" customFormat="1" ht="21" customHeight="1" x14ac:dyDescent="0.2">
      <c r="A27" s="1053" t="s">
        <v>1266</v>
      </c>
      <c r="B27" s="489">
        <v>49</v>
      </c>
      <c r="C27" s="489">
        <v>3</v>
      </c>
      <c r="D27" s="489">
        <v>740</v>
      </c>
      <c r="E27" s="489">
        <v>1321</v>
      </c>
      <c r="F27" s="489">
        <v>2824</v>
      </c>
      <c r="G27" s="489">
        <v>9240</v>
      </c>
      <c r="H27" s="485">
        <f t="shared" si="6"/>
        <v>14177</v>
      </c>
      <c r="I27" s="1054" t="s">
        <v>1265</v>
      </c>
    </row>
    <row r="28" spans="1:19" s="81" customFormat="1" ht="21" customHeight="1" x14ac:dyDescent="0.2">
      <c r="A28" s="686" t="s">
        <v>63</v>
      </c>
      <c r="B28" s="196">
        <v>156</v>
      </c>
      <c r="C28" s="196">
        <v>15</v>
      </c>
      <c r="D28" s="196">
        <v>2467</v>
      </c>
      <c r="E28" s="196">
        <v>2361</v>
      </c>
      <c r="F28" s="196">
        <v>3269</v>
      </c>
      <c r="G28" s="196">
        <v>22299</v>
      </c>
      <c r="H28" s="488">
        <f t="shared" si="6"/>
        <v>30567</v>
      </c>
      <c r="I28" s="687" t="s">
        <v>64</v>
      </c>
      <c r="L28" s="6"/>
      <c r="M28" s="6"/>
      <c r="N28" s="6"/>
      <c r="O28" s="6"/>
      <c r="P28" s="6"/>
      <c r="Q28" s="6"/>
      <c r="R28" s="6"/>
      <c r="S28" s="6"/>
    </row>
  </sheetData>
  <mergeCells count="13">
    <mergeCell ref="L17:L18"/>
    <mergeCell ref="A5:A7"/>
    <mergeCell ref="I5:I7"/>
    <mergeCell ref="L7:L8"/>
    <mergeCell ref="L9:L10"/>
    <mergeCell ref="L11:L12"/>
    <mergeCell ref="L13:L14"/>
    <mergeCell ref="L15:L16"/>
    <mergeCell ref="A1:I1"/>
    <mergeCell ref="A2:I2"/>
    <mergeCell ref="A3:I3"/>
    <mergeCell ref="B4:H4"/>
    <mergeCell ref="B5:H5"/>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0535-009D-433F-9E5F-B13E24FA3187}">
  <sheetPr>
    <tabColor theme="5" tint="-0.499984740745262"/>
    <pageSetUpPr fitToPage="1"/>
  </sheetPr>
  <dimension ref="A1:U27"/>
  <sheetViews>
    <sheetView view="pageBreakPreview" zoomScale="60" zoomScaleNormal="100" workbookViewId="0">
      <selection activeCell="A90" sqref="A90"/>
    </sheetView>
  </sheetViews>
  <sheetFormatPr defaultColWidth="9.125" defaultRowHeight="12.75" x14ac:dyDescent="0.2"/>
  <cols>
    <col min="1" max="1" width="21.75" style="6" customWidth="1"/>
    <col min="2" max="9" width="12.75" style="6" customWidth="1"/>
    <col min="10" max="10" width="21.75" style="6" customWidth="1"/>
    <col min="11" max="16384" width="9.125" style="6"/>
  </cols>
  <sheetData>
    <row r="1" spans="1:21" s="1" customFormat="1" ht="21" customHeight="1" x14ac:dyDescent="0.25">
      <c r="A1" s="1706" t="s">
        <v>1070</v>
      </c>
      <c r="B1" s="1706"/>
      <c r="C1" s="1706"/>
      <c r="D1" s="1706"/>
      <c r="E1" s="1706"/>
      <c r="F1" s="1706"/>
      <c r="G1" s="1706"/>
      <c r="H1" s="1706"/>
      <c r="I1" s="1706"/>
      <c r="J1" s="1706"/>
    </row>
    <row r="2" spans="1:21" s="1" customFormat="1" ht="21" customHeight="1" x14ac:dyDescent="0.2">
      <c r="A2" s="1707" t="s">
        <v>929</v>
      </c>
      <c r="B2" s="1707"/>
      <c r="C2" s="1707"/>
      <c r="D2" s="1707"/>
      <c r="E2" s="1707"/>
      <c r="F2" s="1707"/>
      <c r="G2" s="1707"/>
      <c r="H2" s="1707"/>
      <c r="I2" s="1707"/>
      <c r="J2" s="1707"/>
      <c r="M2" s="1" t="s">
        <v>112</v>
      </c>
    </row>
    <row r="3" spans="1:21" s="1" customFormat="1" ht="21" customHeight="1" x14ac:dyDescent="0.2">
      <c r="A3" s="1708" t="s">
        <v>1637</v>
      </c>
      <c r="B3" s="1708"/>
      <c r="C3" s="1708"/>
      <c r="D3" s="1708"/>
      <c r="E3" s="1708"/>
      <c r="F3" s="1708"/>
      <c r="G3" s="1708"/>
      <c r="H3" s="1708"/>
      <c r="I3" s="1708"/>
      <c r="J3" s="1708"/>
    </row>
    <row r="4" spans="1:21" s="15" customFormat="1" x14ac:dyDescent="0.2">
      <c r="A4" s="856" t="s">
        <v>98</v>
      </c>
      <c r="B4" s="1709"/>
      <c r="C4" s="1709"/>
      <c r="D4" s="1709"/>
      <c r="E4" s="1709"/>
      <c r="F4" s="1709"/>
      <c r="G4" s="1709"/>
      <c r="H4" s="1709"/>
      <c r="I4" s="1709"/>
      <c r="J4" s="857" t="s">
        <v>1858</v>
      </c>
    </row>
    <row r="5" spans="1:21" s="39" customFormat="1" ht="25.15" customHeight="1" x14ac:dyDescent="0.2">
      <c r="A5" s="1611" t="s">
        <v>1174</v>
      </c>
      <c r="B5" s="1633" t="s">
        <v>1141</v>
      </c>
      <c r="C5" s="1643"/>
      <c r="D5" s="1643"/>
      <c r="E5" s="1643"/>
      <c r="F5" s="1643"/>
      <c r="G5" s="1643"/>
      <c r="H5" s="1643"/>
      <c r="I5" s="1644"/>
      <c r="J5" s="1609" t="s">
        <v>1175</v>
      </c>
      <c r="M5" s="1418"/>
      <c r="N5" s="1418"/>
      <c r="O5" s="1419" t="s">
        <v>1479</v>
      </c>
      <c r="P5" s="1419" t="s">
        <v>1480</v>
      </c>
      <c r="Q5" s="1419" t="s">
        <v>693</v>
      </c>
      <c r="R5" s="1419" t="s">
        <v>695</v>
      </c>
      <c r="S5" s="1419" t="s">
        <v>1481</v>
      </c>
      <c r="T5" s="1419" t="s">
        <v>697</v>
      </c>
      <c r="U5" s="1424" t="s">
        <v>1483</v>
      </c>
    </row>
    <row r="6" spans="1:21" s="2" customFormat="1" ht="34.9" customHeight="1" x14ac:dyDescent="0.2">
      <c r="A6" s="1612"/>
      <c r="B6" s="1037" t="s">
        <v>1483</v>
      </c>
      <c r="C6" s="1037" t="s">
        <v>697</v>
      </c>
      <c r="D6" s="1420" t="s">
        <v>1489</v>
      </c>
      <c r="E6" s="1037" t="s">
        <v>1490</v>
      </c>
      <c r="F6" s="1037" t="s">
        <v>693</v>
      </c>
      <c r="G6" s="1420" t="s">
        <v>1492</v>
      </c>
      <c r="H6" s="1037" t="s">
        <v>1491</v>
      </c>
      <c r="I6" s="1422" t="s">
        <v>12</v>
      </c>
      <c r="J6" s="1610"/>
      <c r="M6" s="1404"/>
      <c r="N6" s="1404"/>
      <c r="O6" s="1414" t="s">
        <v>1485</v>
      </c>
      <c r="P6" s="1423" t="s">
        <v>1487</v>
      </c>
      <c r="Q6" s="1423" t="s">
        <v>692</v>
      </c>
      <c r="R6" s="1423" t="s">
        <v>694</v>
      </c>
      <c r="S6" s="1423" t="s">
        <v>1488</v>
      </c>
      <c r="T6" s="1423" t="s">
        <v>1478</v>
      </c>
      <c r="U6" s="1423" t="s">
        <v>1482</v>
      </c>
    </row>
    <row r="7" spans="1:21" s="2" customFormat="1" ht="37.9" customHeight="1" x14ac:dyDescent="0.2">
      <c r="A7" s="1552"/>
      <c r="B7" s="1035" t="s">
        <v>1482</v>
      </c>
      <c r="C7" s="1035" t="s">
        <v>1478</v>
      </c>
      <c r="D7" s="1035" t="s">
        <v>1488</v>
      </c>
      <c r="E7" s="1035" t="s">
        <v>694</v>
      </c>
      <c r="F7" s="1035" t="s">
        <v>692</v>
      </c>
      <c r="G7" s="1035" t="s">
        <v>1487</v>
      </c>
      <c r="H7" s="1035" t="s">
        <v>1485</v>
      </c>
      <c r="I7" s="1421" t="s">
        <v>1259</v>
      </c>
      <c r="J7" s="1563"/>
      <c r="M7" s="1727" t="s">
        <v>1442</v>
      </c>
      <c r="N7" s="1360" t="s">
        <v>1435</v>
      </c>
      <c r="O7" s="1410">
        <f>H16</f>
        <v>168</v>
      </c>
      <c r="P7" s="1410">
        <f>G16</f>
        <v>9</v>
      </c>
      <c r="Q7" s="1410">
        <f>F16</f>
        <v>5</v>
      </c>
      <c r="R7" s="1410">
        <f>E16</f>
        <v>16235</v>
      </c>
      <c r="S7" s="1410">
        <f>D16</f>
        <v>1</v>
      </c>
      <c r="T7" s="1410" t="str">
        <f>C16</f>
        <v>0</v>
      </c>
      <c r="U7" s="1410">
        <f>B16</f>
        <v>612</v>
      </c>
    </row>
    <row r="8" spans="1:21" s="83" customFormat="1" ht="21" customHeight="1" x14ac:dyDescent="0.2">
      <c r="A8" s="100" t="s">
        <v>1220</v>
      </c>
      <c r="B8" s="102">
        <f t="shared" ref="B8:G8" si="0">SUM(B9:B14)</f>
        <v>167240</v>
      </c>
      <c r="C8" s="102">
        <f t="shared" si="0"/>
        <v>1040</v>
      </c>
      <c r="D8" s="102">
        <f t="shared" si="0"/>
        <v>7306</v>
      </c>
      <c r="E8" s="102">
        <f t="shared" si="0"/>
        <v>1607387</v>
      </c>
      <c r="F8" s="102">
        <f t="shared" si="0"/>
        <v>16810</v>
      </c>
      <c r="G8" s="531">
        <f t="shared" si="0"/>
        <v>52210</v>
      </c>
      <c r="H8" s="531">
        <f>SUM(H9:H14)</f>
        <v>82529</v>
      </c>
      <c r="I8" s="102">
        <f>SUM(B8:H8)</f>
        <v>1934522</v>
      </c>
      <c r="J8" s="101" t="s">
        <v>80</v>
      </c>
      <c r="M8" s="1728"/>
      <c r="N8" s="1360" t="s">
        <v>1434</v>
      </c>
      <c r="O8" s="1410">
        <v>0</v>
      </c>
      <c r="P8" s="1410">
        <v>0</v>
      </c>
      <c r="Q8" s="1410">
        <v>0</v>
      </c>
      <c r="R8" s="1410">
        <v>0</v>
      </c>
      <c r="S8" s="1410">
        <v>0</v>
      </c>
      <c r="T8" s="1410">
        <v>0</v>
      </c>
      <c r="U8" s="1410">
        <v>0</v>
      </c>
    </row>
    <row r="9" spans="1:21" s="81" customFormat="1" ht="21" customHeight="1" x14ac:dyDescent="0.2">
      <c r="A9" s="1051" t="s">
        <v>60</v>
      </c>
      <c r="B9" s="465">
        <f t="shared" ref="B9:G9" si="1">B16</f>
        <v>612</v>
      </c>
      <c r="C9" s="465" t="str">
        <f t="shared" si="1"/>
        <v>0</v>
      </c>
      <c r="D9" s="465">
        <f t="shared" si="1"/>
        <v>1</v>
      </c>
      <c r="E9" s="465">
        <f t="shared" si="1"/>
        <v>16235</v>
      </c>
      <c r="F9" s="465">
        <f t="shared" si="1"/>
        <v>5</v>
      </c>
      <c r="G9" s="465">
        <f t="shared" si="1"/>
        <v>9</v>
      </c>
      <c r="H9" s="465">
        <f>H16</f>
        <v>168</v>
      </c>
      <c r="I9" s="485">
        <f t="shared" ref="I9:I21" si="2">SUM(B9:H9)</f>
        <v>17030</v>
      </c>
      <c r="J9" s="1052" t="s">
        <v>61</v>
      </c>
      <c r="M9" s="1718" t="s">
        <v>1443</v>
      </c>
      <c r="N9" s="1360" t="s">
        <v>1435</v>
      </c>
      <c r="O9" s="1410">
        <f>H17</f>
        <v>1558</v>
      </c>
      <c r="P9" s="1410">
        <f>G17</f>
        <v>153</v>
      </c>
      <c r="Q9" s="1410">
        <f>F17</f>
        <v>236</v>
      </c>
      <c r="R9" s="1410">
        <f>E17</f>
        <v>165286</v>
      </c>
      <c r="S9" s="1410">
        <f>D17</f>
        <v>14</v>
      </c>
      <c r="T9" s="1410">
        <f>C17</f>
        <v>8</v>
      </c>
      <c r="U9" s="1410">
        <f>B17</f>
        <v>5075</v>
      </c>
    </row>
    <row r="10" spans="1:21" s="81" customFormat="1" ht="21" customHeight="1" x14ac:dyDescent="0.2">
      <c r="A10" s="1045" t="s">
        <v>1262</v>
      </c>
      <c r="B10" s="464">
        <f t="shared" ref="B10:H14" si="3">B17+B23</f>
        <v>8593</v>
      </c>
      <c r="C10" s="464">
        <f t="shared" si="3"/>
        <v>8</v>
      </c>
      <c r="D10" s="464">
        <f t="shared" si="3"/>
        <v>14</v>
      </c>
      <c r="E10" s="464">
        <f t="shared" si="3"/>
        <v>165890</v>
      </c>
      <c r="F10" s="464">
        <f t="shared" si="3"/>
        <v>236</v>
      </c>
      <c r="G10" s="464">
        <f t="shared" si="3"/>
        <v>155</v>
      </c>
      <c r="H10" s="464">
        <f t="shared" si="3"/>
        <v>1601</v>
      </c>
      <c r="I10" s="222">
        <f t="shared" si="2"/>
        <v>176497</v>
      </c>
      <c r="J10" s="1047" t="s">
        <v>1261</v>
      </c>
      <c r="M10" s="1719"/>
      <c r="N10" s="1360" t="s">
        <v>1434</v>
      </c>
      <c r="O10" s="1411">
        <f>H23</f>
        <v>43</v>
      </c>
      <c r="P10" s="1411">
        <f>G23</f>
        <v>2</v>
      </c>
      <c r="Q10" s="1411">
        <f>F23</f>
        <v>0</v>
      </c>
      <c r="R10" s="1411">
        <f>E23</f>
        <v>604</v>
      </c>
      <c r="S10" s="1411">
        <f>D23</f>
        <v>0</v>
      </c>
      <c r="T10" s="1411">
        <f>C23</f>
        <v>0</v>
      </c>
      <c r="U10" s="1411">
        <f>B23</f>
        <v>3518</v>
      </c>
    </row>
    <row r="11" spans="1:21" s="81" customFormat="1" ht="21" customHeight="1" x14ac:dyDescent="0.2">
      <c r="A11" s="1051" t="s">
        <v>73</v>
      </c>
      <c r="B11" s="465">
        <f t="shared" si="3"/>
        <v>46065</v>
      </c>
      <c r="C11" s="465">
        <f t="shared" si="3"/>
        <v>37</v>
      </c>
      <c r="D11" s="465">
        <f t="shared" si="3"/>
        <v>53</v>
      </c>
      <c r="E11" s="465">
        <f t="shared" si="3"/>
        <v>259484</v>
      </c>
      <c r="F11" s="465">
        <f t="shared" si="3"/>
        <v>604</v>
      </c>
      <c r="G11" s="465">
        <f t="shared" si="3"/>
        <v>757</v>
      </c>
      <c r="H11" s="465">
        <f t="shared" si="3"/>
        <v>5500</v>
      </c>
      <c r="I11" s="485">
        <f t="shared" si="2"/>
        <v>312500</v>
      </c>
      <c r="J11" s="1052" t="s">
        <v>1257</v>
      </c>
      <c r="M11" s="1727" t="s">
        <v>1444</v>
      </c>
      <c r="N11" s="1360" t="s">
        <v>1435</v>
      </c>
      <c r="O11" s="1411">
        <f>H18</f>
        <v>5368</v>
      </c>
      <c r="P11" s="1411">
        <f>G18</f>
        <v>706</v>
      </c>
      <c r="Q11" s="1411">
        <f>F18</f>
        <v>477</v>
      </c>
      <c r="R11" s="1411">
        <f>E18</f>
        <v>252323</v>
      </c>
      <c r="S11" s="1411">
        <f>D18</f>
        <v>47</v>
      </c>
      <c r="T11" s="1411">
        <f>C18</f>
        <v>37</v>
      </c>
      <c r="U11" s="1411">
        <f>B18</f>
        <v>11459</v>
      </c>
    </row>
    <row r="12" spans="1:21" s="81" customFormat="1" ht="21" customHeight="1" x14ac:dyDescent="0.2">
      <c r="A12" s="1045" t="s">
        <v>1264</v>
      </c>
      <c r="B12" s="464">
        <f t="shared" si="3"/>
        <v>92900</v>
      </c>
      <c r="C12" s="464">
        <f t="shared" si="3"/>
        <v>48</v>
      </c>
      <c r="D12" s="464">
        <f t="shared" si="3"/>
        <v>82</v>
      </c>
      <c r="E12" s="464">
        <f t="shared" si="3"/>
        <v>302695</v>
      </c>
      <c r="F12" s="464">
        <f t="shared" si="3"/>
        <v>1226</v>
      </c>
      <c r="G12" s="464">
        <f t="shared" si="3"/>
        <v>3126</v>
      </c>
      <c r="H12" s="464">
        <f t="shared" si="3"/>
        <v>7852</v>
      </c>
      <c r="I12" s="222">
        <f t="shared" si="2"/>
        <v>407929</v>
      </c>
      <c r="J12" s="1047" t="s">
        <v>1263</v>
      </c>
      <c r="M12" s="1728"/>
      <c r="N12" s="1360" t="s">
        <v>1434</v>
      </c>
      <c r="O12" s="1411">
        <f>H24</f>
        <v>132</v>
      </c>
      <c r="P12" s="1411">
        <f>G24</f>
        <v>51</v>
      </c>
      <c r="Q12" s="1411">
        <f>F24</f>
        <v>127</v>
      </c>
      <c r="R12" s="1411">
        <f>E24</f>
        <v>7161</v>
      </c>
      <c r="S12" s="1411">
        <f>D24</f>
        <v>6</v>
      </c>
      <c r="T12" s="1411" t="str">
        <f>C24</f>
        <v>0</v>
      </c>
      <c r="U12" s="1411">
        <f>B24</f>
        <v>34606</v>
      </c>
    </row>
    <row r="13" spans="1:21" s="81" customFormat="1" ht="21" customHeight="1" x14ac:dyDescent="0.2">
      <c r="A13" s="1051" t="s">
        <v>1266</v>
      </c>
      <c r="B13" s="465">
        <f t="shared" si="3"/>
        <v>11906</v>
      </c>
      <c r="C13" s="465">
        <f t="shared" si="3"/>
        <v>179</v>
      </c>
      <c r="D13" s="465">
        <f t="shared" si="3"/>
        <v>251</v>
      </c>
      <c r="E13" s="465">
        <f t="shared" si="3"/>
        <v>378376</v>
      </c>
      <c r="F13" s="465">
        <f t="shared" si="3"/>
        <v>2449</v>
      </c>
      <c r="G13" s="465">
        <f t="shared" si="3"/>
        <v>11272</v>
      </c>
      <c r="H13" s="465">
        <f t="shared" si="3"/>
        <v>20505</v>
      </c>
      <c r="I13" s="485">
        <f t="shared" si="2"/>
        <v>424938</v>
      </c>
      <c r="J13" s="1052" t="s">
        <v>1265</v>
      </c>
      <c r="M13" s="1718" t="s">
        <v>1445</v>
      </c>
      <c r="N13" s="1360" t="s">
        <v>1435</v>
      </c>
      <c r="O13" s="1412">
        <f>H19</f>
        <v>7575</v>
      </c>
      <c r="P13" s="1412">
        <f>G19</f>
        <v>3030</v>
      </c>
      <c r="Q13" s="1412">
        <f>F19</f>
        <v>1211</v>
      </c>
      <c r="R13" s="1412">
        <f>E19</f>
        <v>283182</v>
      </c>
      <c r="S13" s="1412">
        <f>D19</f>
        <v>76</v>
      </c>
      <c r="T13" s="1412">
        <f>C19</f>
        <v>45</v>
      </c>
      <c r="U13" s="1412">
        <f>B19</f>
        <v>40344</v>
      </c>
    </row>
    <row r="14" spans="1:21" s="81" customFormat="1" ht="21" customHeight="1" x14ac:dyDescent="0.2">
      <c r="A14" s="1045" t="s">
        <v>63</v>
      </c>
      <c r="B14" s="464">
        <f t="shared" si="3"/>
        <v>7164</v>
      </c>
      <c r="C14" s="464">
        <f t="shared" si="3"/>
        <v>768</v>
      </c>
      <c r="D14" s="464">
        <f t="shared" si="3"/>
        <v>6905</v>
      </c>
      <c r="E14" s="464">
        <f t="shared" si="3"/>
        <v>484707</v>
      </c>
      <c r="F14" s="464">
        <f t="shared" si="3"/>
        <v>12290</v>
      </c>
      <c r="G14" s="464">
        <f t="shared" si="3"/>
        <v>36891</v>
      </c>
      <c r="H14" s="464">
        <f t="shared" si="3"/>
        <v>46903</v>
      </c>
      <c r="I14" s="222">
        <f t="shared" si="2"/>
        <v>595628</v>
      </c>
      <c r="J14" s="1047" t="s">
        <v>64</v>
      </c>
      <c r="M14" s="1719"/>
      <c r="N14" s="1360" t="s">
        <v>1434</v>
      </c>
      <c r="O14" s="1412">
        <f>H25</f>
        <v>277</v>
      </c>
      <c r="P14" s="1412">
        <f>G25</f>
        <v>96</v>
      </c>
      <c r="Q14" s="1412">
        <f>F25</f>
        <v>15</v>
      </c>
      <c r="R14" s="1412">
        <f>E25</f>
        <v>19513</v>
      </c>
      <c r="S14" s="1412">
        <f>D25</f>
        <v>6</v>
      </c>
      <c r="T14" s="1412">
        <f>C25</f>
        <v>3</v>
      </c>
      <c r="U14" s="1412">
        <f>B25</f>
        <v>52556</v>
      </c>
    </row>
    <row r="15" spans="1:21" s="83" customFormat="1" ht="21" customHeight="1" x14ac:dyDescent="0.2">
      <c r="A15" s="167" t="s">
        <v>1467</v>
      </c>
      <c r="B15" s="104">
        <f t="shared" ref="B15:G15" si="4">SUM(B16:B21)</f>
        <v>65124</v>
      </c>
      <c r="C15" s="104">
        <f t="shared" si="4"/>
        <v>922</v>
      </c>
      <c r="D15" s="104">
        <f t="shared" si="4"/>
        <v>4404</v>
      </c>
      <c r="E15" s="104">
        <f t="shared" si="4"/>
        <v>1459967</v>
      </c>
      <c r="F15" s="104">
        <f t="shared" si="4"/>
        <v>15161</v>
      </c>
      <c r="G15" s="104">
        <f t="shared" si="4"/>
        <v>34222</v>
      </c>
      <c r="H15" s="104">
        <f>SUM(H16:H21)</f>
        <v>65834</v>
      </c>
      <c r="I15" s="104">
        <f t="shared" si="2"/>
        <v>1645634</v>
      </c>
      <c r="J15" s="168" t="s">
        <v>75</v>
      </c>
      <c r="M15" s="1727" t="s">
        <v>1446</v>
      </c>
      <c r="N15" s="1360" t="s">
        <v>1435</v>
      </c>
      <c r="O15" s="1412">
        <f>H20</f>
        <v>18969</v>
      </c>
      <c r="P15" s="1412">
        <f>G20</f>
        <v>9009</v>
      </c>
      <c r="Q15" s="1412">
        <f>F20</f>
        <v>2259</v>
      </c>
      <c r="R15" s="1412">
        <f>E20</f>
        <v>345727</v>
      </c>
      <c r="S15" s="1412">
        <f>D20</f>
        <v>208</v>
      </c>
      <c r="T15" s="1412">
        <f>C20</f>
        <v>154</v>
      </c>
      <c r="U15" s="1412">
        <f>B20</f>
        <v>6529</v>
      </c>
    </row>
    <row r="16" spans="1:21" s="81" customFormat="1" ht="21" customHeight="1" x14ac:dyDescent="0.2">
      <c r="A16" s="1053" t="s">
        <v>60</v>
      </c>
      <c r="B16" s="489">
        <v>612</v>
      </c>
      <c r="C16" s="489" t="s">
        <v>16</v>
      </c>
      <c r="D16" s="489">
        <v>1</v>
      </c>
      <c r="E16" s="489">
        <v>16235</v>
      </c>
      <c r="F16" s="489">
        <v>5</v>
      </c>
      <c r="G16" s="489">
        <v>9</v>
      </c>
      <c r="H16" s="489">
        <v>168</v>
      </c>
      <c r="I16" s="485">
        <f t="shared" si="2"/>
        <v>17030</v>
      </c>
      <c r="J16" s="1054" t="s">
        <v>61</v>
      </c>
      <c r="M16" s="1728"/>
      <c r="N16" s="1360" t="s">
        <v>1434</v>
      </c>
      <c r="O16" s="1411">
        <f>H26</f>
        <v>1536</v>
      </c>
      <c r="P16" s="1411">
        <f>G26</f>
        <v>2263</v>
      </c>
      <c r="Q16" s="1411">
        <f>F26</f>
        <v>190</v>
      </c>
      <c r="R16" s="1411">
        <f>E26</f>
        <v>32649</v>
      </c>
      <c r="S16" s="1411">
        <f>D26</f>
        <v>43</v>
      </c>
      <c r="T16" s="1411">
        <f>C26</f>
        <v>25</v>
      </c>
      <c r="U16" s="1411">
        <f>B26</f>
        <v>5377</v>
      </c>
    </row>
    <row r="17" spans="1:21" s="81" customFormat="1" ht="21" customHeight="1" x14ac:dyDescent="0.2">
      <c r="A17" s="229" t="s">
        <v>1262</v>
      </c>
      <c r="B17" s="193">
        <v>5075</v>
      </c>
      <c r="C17" s="193">
        <v>8</v>
      </c>
      <c r="D17" s="193">
        <v>14</v>
      </c>
      <c r="E17" s="193">
        <v>165286</v>
      </c>
      <c r="F17" s="193">
        <v>236</v>
      </c>
      <c r="G17" s="193">
        <v>153</v>
      </c>
      <c r="H17" s="193">
        <v>1558</v>
      </c>
      <c r="I17" s="222">
        <f t="shared" si="2"/>
        <v>172330</v>
      </c>
      <c r="J17" s="231" t="s">
        <v>1261</v>
      </c>
      <c r="M17" s="1718" t="s">
        <v>1447</v>
      </c>
      <c r="N17" s="1360" t="s">
        <v>1435</v>
      </c>
      <c r="O17" s="1411">
        <f>H21</f>
        <v>32196</v>
      </c>
      <c r="P17" s="1411">
        <f>G21</f>
        <v>21315</v>
      </c>
      <c r="Q17" s="1411">
        <f>F21</f>
        <v>10973</v>
      </c>
      <c r="R17" s="1411">
        <f>E21</f>
        <v>397214</v>
      </c>
      <c r="S17" s="1411">
        <f>D21</f>
        <v>4058</v>
      </c>
      <c r="T17" s="1411">
        <f>C21</f>
        <v>678</v>
      </c>
      <c r="U17" s="1411">
        <f>B21</f>
        <v>1105</v>
      </c>
    </row>
    <row r="18" spans="1:21" s="81" customFormat="1" ht="21" customHeight="1" x14ac:dyDescent="0.2">
      <c r="A18" s="1053" t="s">
        <v>73</v>
      </c>
      <c r="B18" s="489">
        <v>11459</v>
      </c>
      <c r="C18" s="489">
        <v>37</v>
      </c>
      <c r="D18" s="489">
        <v>47</v>
      </c>
      <c r="E18" s="489">
        <v>252323</v>
      </c>
      <c r="F18" s="489">
        <v>477</v>
      </c>
      <c r="G18" s="489">
        <v>706</v>
      </c>
      <c r="H18" s="489">
        <v>5368</v>
      </c>
      <c r="I18" s="485">
        <f t="shared" si="2"/>
        <v>270417</v>
      </c>
      <c r="J18" s="1054" t="s">
        <v>1257</v>
      </c>
      <c r="M18" s="1719"/>
      <c r="N18" s="1360" t="s">
        <v>1434</v>
      </c>
      <c r="O18" s="1411">
        <f>H27</f>
        <v>14707</v>
      </c>
      <c r="P18" s="1411">
        <f>G27</f>
        <v>15576</v>
      </c>
      <c r="Q18" s="1411">
        <f>F27</f>
        <v>1317</v>
      </c>
      <c r="R18" s="1411">
        <f>E27</f>
        <v>87493</v>
      </c>
      <c r="S18" s="1411">
        <f>D27</f>
        <v>2847</v>
      </c>
      <c r="T18" s="1411">
        <f>C27</f>
        <v>90</v>
      </c>
      <c r="U18" s="1411">
        <f>B27</f>
        <v>6059</v>
      </c>
    </row>
    <row r="19" spans="1:21" s="81" customFormat="1" ht="21" customHeight="1" x14ac:dyDescent="0.2">
      <c r="A19" s="229" t="s">
        <v>1264</v>
      </c>
      <c r="B19" s="193">
        <v>40344</v>
      </c>
      <c r="C19" s="193">
        <v>45</v>
      </c>
      <c r="D19" s="193">
        <v>76</v>
      </c>
      <c r="E19" s="193">
        <v>283182</v>
      </c>
      <c r="F19" s="193">
        <v>1211</v>
      </c>
      <c r="G19" s="193">
        <v>3030</v>
      </c>
      <c r="H19" s="193">
        <v>7575</v>
      </c>
      <c r="I19" s="222">
        <f t="shared" si="2"/>
        <v>335463</v>
      </c>
      <c r="J19" s="231" t="s">
        <v>1263</v>
      </c>
    </row>
    <row r="20" spans="1:21" s="81" customFormat="1" ht="21" customHeight="1" x14ac:dyDescent="0.2">
      <c r="A20" s="1053" t="s">
        <v>1266</v>
      </c>
      <c r="B20" s="489">
        <v>6529</v>
      </c>
      <c r="C20" s="489">
        <v>154</v>
      </c>
      <c r="D20" s="489">
        <v>208</v>
      </c>
      <c r="E20" s="489">
        <v>345727</v>
      </c>
      <c r="F20" s="489">
        <v>2259</v>
      </c>
      <c r="G20" s="489">
        <v>9009</v>
      </c>
      <c r="H20" s="489">
        <v>18969</v>
      </c>
      <c r="I20" s="485">
        <f t="shared" si="2"/>
        <v>382855</v>
      </c>
      <c r="J20" s="1054" t="s">
        <v>1265</v>
      </c>
    </row>
    <row r="21" spans="1:21" s="81" customFormat="1" ht="21" customHeight="1" x14ac:dyDescent="0.2">
      <c r="A21" s="229" t="s">
        <v>63</v>
      </c>
      <c r="B21" s="193">
        <v>1105</v>
      </c>
      <c r="C21" s="193">
        <v>678</v>
      </c>
      <c r="D21" s="193">
        <v>4058</v>
      </c>
      <c r="E21" s="193">
        <v>397214</v>
      </c>
      <c r="F21" s="193">
        <v>10973</v>
      </c>
      <c r="G21" s="193">
        <v>21315</v>
      </c>
      <c r="H21" s="193">
        <v>32196</v>
      </c>
      <c r="I21" s="222">
        <f t="shared" si="2"/>
        <v>467539</v>
      </c>
      <c r="J21" s="231" t="s">
        <v>64</v>
      </c>
      <c r="M21" s="83"/>
      <c r="N21" s="83"/>
      <c r="O21" s="83"/>
      <c r="P21" s="83"/>
      <c r="Q21" s="83"/>
      <c r="R21" s="83"/>
      <c r="S21" s="83"/>
      <c r="T21" s="83"/>
      <c r="U21" s="83"/>
    </row>
    <row r="22" spans="1:21" s="83" customFormat="1" ht="21" customHeight="1" x14ac:dyDescent="0.2">
      <c r="A22" s="167" t="s">
        <v>1471</v>
      </c>
      <c r="B22" s="104">
        <f>SUM(B23:B27)</f>
        <v>102116</v>
      </c>
      <c r="C22" s="104">
        <f t="shared" ref="C22:H22" si="5">SUM(C23:C27)</f>
        <v>118</v>
      </c>
      <c r="D22" s="104">
        <f t="shared" si="5"/>
        <v>2902</v>
      </c>
      <c r="E22" s="104">
        <f t="shared" si="5"/>
        <v>147420</v>
      </c>
      <c r="F22" s="104">
        <f t="shared" si="5"/>
        <v>1649</v>
      </c>
      <c r="G22" s="104">
        <f t="shared" si="5"/>
        <v>17988</v>
      </c>
      <c r="H22" s="104">
        <f t="shared" si="5"/>
        <v>16695</v>
      </c>
      <c r="I22" s="104">
        <f>SUM(B22:H22)</f>
        <v>288888</v>
      </c>
      <c r="J22" s="168" t="s">
        <v>1201</v>
      </c>
      <c r="M22" s="81"/>
      <c r="N22" s="81"/>
      <c r="O22" s="81"/>
      <c r="P22" s="81"/>
      <c r="Q22" s="81"/>
      <c r="R22" s="81"/>
      <c r="S22" s="81"/>
      <c r="T22" s="81"/>
      <c r="U22" s="81"/>
    </row>
    <row r="23" spans="1:21" s="81" customFormat="1" ht="21" customHeight="1" x14ac:dyDescent="0.2">
      <c r="A23" s="1053" t="s">
        <v>1262</v>
      </c>
      <c r="B23" s="489">
        <v>3518</v>
      </c>
      <c r="C23" s="1480">
        <v>0</v>
      </c>
      <c r="D23" s="1480">
        <v>0</v>
      </c>
      <c r="E23" s="489">
        <v>604</v>
      </c>
      <c r="F23" s="1480">
        <v>0</v>
      </c>
      <c r="G23" s="489">
        <v>2</v>
      </c>
      <c r="H23" s="489">
        <v>43</v>
      </c>
      <c r="I23" s="485">
        <f t="shared" ref="I23:I27" si="6">SUM(B23:H23)</f>
        <v>4167</v>
      </c>
      <c r="J23" s="1054" t="s">
        <v>1261</v>
      </c>
    </row>
    <row r="24" spans="1:21" s="81" customFormat="1" ht="21" customHeight="1" x14ac:dyDescent="0.2">
      <c r="A24" s="229" t="s">
        <v>73</v>
      </c>
      <c r="B24" s="193">
        <v>34606</v>
      </c>
      <c r="C24" s="193" t="s">
        <v>16</v>
      </c>
      <c r="D24" s="193">
        <v>6</v>
      </c>
      <c r="E24" s="193">
        <v>7161</v>
      </c>
      <c r="F24" s="193">
        <v>127</v>
      </c>
      <c r="G24" s="193">
        <v>51</v>
      </c>
      <c r="H24" s="193">
        <v>132</v>
      </c>
      <c r="I24" s="222">
        <f t="shared" si="6"/>
        <v>42083</v>
      </c>
      <c r="J24" s="231" t="s">
        <v>1257</v>
      </c>
    </row>
    <row r="25" spans="1:21" s="81" customFormat="1" ht="21" customHeight="1" x14ac:dyDescent="0.2">
      <c r="A25" s="1053" t="s">
        <v>1264</v>
      </c>
      <c r="B25" s="489">
        <v>52556</v>
      </c>
      <c r="C25" s="489">
        <v>3</v>
      </c>
      <c r="D25" s="489">
        <v>6</v>
      </c>
      <c r="E25" s="489">
        <v>19513</v>
      </c>
      <c r="F25" s="489">
        <v>15</v>
      </c>
      <c r="G25" s="489">
        <v>96</v>
      </c>
      <c r="H25" s="489">
        <v>277</v>
      </c>
      <c r="I25" s="485">
        <f t="shared" si="6"/>
        <v>72466</v>
      </c>
      <c r="J25" s="1054" t="s">
        <v>1263</v>
      </c>
    </row>
    <row r="26" spans="1:21" s="81" customFormat="1" ht="21" customHeight="1" x14ac:dyDescent="0.2">
      <c r="A26" s="229" t="s">
        <v>1266</v>
      </c>
      <c r="B26" s="193">
        <v>5377</v>
      </c>
      <c r="C26" s="193">
        <v>25</v>
      </c>
      <c r="D26" s="193">
        <v>43</v>
      </c>
      <c r="E26" s="193">
        <v>32649</v>
      </c>
      <c r="F26" s="193">
        <v>190</v>
      </c>
      <c r="G26" s="193">
        <v>2263</v>
      </c>
      <c r="H26" s="193">
        <v>1536</v>
      </c>
      <c r="I26" s="222">
        <f t="shared" si="6"/>
        <v>42083</v>
      </c>
      <c r="J26" s="231" t="s">
        <v>1265</v>
      </c>
    </row>
    <row r="27" spans="1:21" s="81" customFormat="1" ht="21" customHeight="1" x14ac:dyDescent="0.2">
      <c r="A27" s="1055" t="s">
        <v>63</v>
      </c>
      <c r="B27" s="490">
        <v>6059</v>
      </c>
      <c r="C27" s="490">
        <v>90</v>
      </c>
      <c r="D27" s="490">
        <v>2847</v>
      </c>
      <c r="E27" s="490">
        <v>87493</v>
      </c>
      <c r="F27" s="490">
        <v>1317</v>
      </c>
      <c r="G27" s="490">
        <v>15576</v>
      </c>
      <c r="H27" s="490">
        <v>14707</v>
      </c>
      <c r="I27" s="491">
        <f t="shared" si="6"/>
        <v>128089</v>
      </c>
      <c r="J27" s="1056" t="s">
        <v>64</v>
      </c>
      <c r="M27" s="6"/>
      <c r="N27" s="6"/>
      <c r="O27" s="6"/>
      <c r="P27" s="6"/>
      <c r="Q27" s="6"/>
      <c r="R27" s="6"/>
      <c r="S27" s="6"/>
      <c r="T27" s="6"/>
      <c r="U27" s="6"/>
    </row>
  </sheetData>
  <mergeCells count="13">
    <mergeCell ref="M17:M18"/>
    <mergeCell ref="A5:A7"/>
    <mergeCell ref="J5:J7"/>
    <mergeCell ref="M7:M8"/>
    <mergeCell ref="M9:M10"/>
    <mergeCell ref="M11:M12"/>
    <mergeCell ref="M13:M14"/>
    <mergeCell ref="M15:M16"/>
    <mergeCell ref="A1:J1"/>
    <mergeCell ref="A2:J2"/>
    <mergeCell ref="A3:J3"/>
    <mergeCell ref="B4:I4"/>
    <mergeCell ref="B5:I5"/>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5F86-2DC6-4B99-81B8-98B49F8A722B}">
  <sheetPr>
    <tabColor theme="5" tint="-0.249977111117893"/>
    <pageSetUpPr fitToPage="1"/>
  </sheetPr>
  <dimension ref="A1:L24"/>
  <sheetViews>
    <sheetView view="pageBreakPreview" zoomScale="60" zoomScaleNormal="100" workbookViewId="0">
      <selection activeCell="E17" sqref="E17"/>
    </sheetView>
  </sheetViews>
  <sheetFormatPr defaultColWidth="9.125" defaultRowHeight="12.75" x14ac:dyDescent="0.2"/>
  <cols>
    <col min="1" max="1" width="23.75" style="6" customWidth="1"/>
    <col min="2" max="8" width="12.75" style="6" customWidth="1"/>
    <col min="9" max="9" width="23.75" style="6" customWidth="1"/>
    <col min="10" max="16384" width="9.125" style="6"/>
  </cols>
  <sheetData>
    <row r="1" spans="1:12" s="1" customFormat="1" ht="21" customHeight="1" x14ac:dyDescent="0.25">
      <c r="A1" s="1706" t="s">
        <v>1071</v>
      </c>
      <c r="B1" s="1706"/>
      <c r="C1" s="1706"/>
      <c r="D1" s="1706"/>
      <c r="E1" s="1706"/>
      <c r="F1" s="1706"/>
      <c r="G1" s="1706"/>
      <c r="H1" s="1706"/>
      <c r="I1" s="1706"/>
    </row>
    <row r="2" spans="1:12" s="1" customFormat="1" ht="21" customHeight="1" x14ac:dyDescent="0.2">
      <c r="A2" s="1707" t="s">
        <v>929</v>
      </c>
      <c r="B2" s="1707"/>
      <c r="C2" s="1707"/>
      <c r="D2" s="1707"/>
      <c r="E2" s="1707"/>
      <c r="F2" s="1707"/>
      <c r="G2" s="1707"/>
      <c r="H2" s="1707"/>
      <c r="I2" s="1707"/>
      <c r="L2" s="1" t="s">
        <v>114</v>
      </c>
    </row>
    <row r="3" spans="1:12" s="1" customFormat="1" ht="21" customHeight="1" x14ac:dyDescent="0.2">
      <c r="A3" s="1708" t="s">
        <v>1960</v>
      </c>
      <c r="B3" s="1708"/>
      <c r="C3" s="1708"/>
      <c r="D3" s="1708"/>
      <c r="E3" s="1708"/>
      <c r="F3" s="1708"/>
      <c r="G3" s="1708"/>
      <c r="H3" s="1708"/>
      <c r="I3" s="1708"/>
    </row>
    <row r="4" spans="1:12" s="15" customFormat="1" x14ac:dyDescent="0.2">
      <c r="A4" s="500" t="s">
        <v>100</v>
      </c>
      <c r="B4" s="1709"/>
      <c r="C4" s="1709"/>
      <c r="D4" s="1709"/>
      <c r="E4" s="1709"/>
      <c r="F4" s="1709"/>
      <c r="G4" s="1709"/>
      <c r="H4" s="1709"/>
      <c r="I4" s="501" t="s">
        <v>1859</v>
      </c>
    </row>
    <row r="5" spans="1:12" s="39" customFormat="1" ht="25.15" customHeight="1" x14ac:dyDescent="0.2">
      <c r="A5" s="1551" t="s">
        <v>1174</v>
      </c>
      <c r="B5" s="1633" t="s">
        <v>1142</v>
      </c>
      <c r="C5" s="1643"/>
      <c r="D5" s="1643"/>
      <c r="E5" s="1643"/>
      <c r="F5" s="1643"/>
      <c r="G5" s="1643"/>
      <c r="H5" s="1644"/>
      <c r="I5" s="1617" t="s">
        <v>1175</v>
      </c>
    </row>
    <row r="6" spans="1:12" s="2" customFormat="1" ht="30" customHeight="1" x14ac:dyDescent="0.2">
      <c r="A6" s="1552"/>
      <c r="B6" s="497" t="s">
        <v>5</v>
      </c>
      <c r="C6" s="616" t="s">
        <v>115</v>
      </c>
      <c r="D6" s="497" t="s">
        <v>7</v>
      </c>
      <c r="E6" s="497" t="s">
        <v>8</v>
      </c>
      <c r="F6" s="616" t="s">
        <v>9</v>
      </c>
      <c r="G6" s="497" t="s">
        <v>10</v>
      </c>
      <c r="H6" s="617" t="s">
        <v>1810</v>
      </c>
      <c r="I6" s="1608"/>
    </row>
    <row r="7" spans="1:12" s="83" customFormat="1" ht="25.15" customHeight="1" x14ac:dyDescent="0.2">
      <c r="A7" s="100" t="s">
        <v>1220</v>
      </c>
      <c r="B7" s="102">
        <f t="shared" ref="B7:G7" si="0">SUM(B8:B12)</f>
        <v>40</v>
      </c>
      <c r="C7" s="102">
        <f t="shared" si="0"/>
        <v>220</v>
      </c>
      <c r="D7" s="102">
        <f t="shared" si="0"/>
        <v>724</v>
      </c>
      <c r="E7" s="102">
        <f t="shared" si="0"/>
        <v>1129</v>
      </c>
      <c r="F7" s="531">
        <f t="shared" si="0"/>
        <v>1676</v>
      </c>
      <c r="G7" s="531">
        <f t="shared" si="0"/>
        <v>995</v>
      </c>
      <c r="H7" s="102">
        <f t="shared" ref="H7:H19" si="1">SUM(B7:G7)</f>
        <v>4784</v>
      </c>
      <c r="I7" s="101" t="s">
        <v>80</v>
      </c>
    </row>
    <row r="8" spans="1:12" s="81" customFormat="1" ht="25.15" customHeight="1" x14ac:dyDescent="0.2">
      <c r="A8" s="1045" t="s">
        <v>1262</v>
      </c>
      <c r="B8" s="1474">
        <f t="shared" ref="B8:G12" si="2">B14+B20</f>
        <v>0</v>
      </c>
      <c r="C8" s="464">
        <f t="shared" si="2"/>
        <v>6</v>
      </c>
      <c r="D8" s="464">
        <f t="shared" si="2"/>
        <v>12</v>
      </c>
      <c r="E8" s="464">
        <f t="shared" si="2"/>
        <v>14</v>
      </c>
      <c r="F8" s="464">
        <f t="shared" si="2"/>
        <v>16</v>
      </c>
      <c r="G8" s="464">
        <f t="shared" si="2"/>
        <v>18</v>
      </c>
      <c r="H8" s="222">
        <f t="shared" si="1"/>
        <v>66</v>
      </c>
      <c r="I8" s="1047" t="s">
        <v>1261</v>
      </c>
    </row>
    <row r="9" spans="1:12" s="81" customFormat="1" ht="25.15" customHeight="1" x14ac:dyDescent="0.2">
      <c r="A9" s="1051" t="s">
        <v>73</v>
      </c>
      <c r="B9" s="465">
        <f t="shared" si="2"/>
        <v>1</v>
      </c>
      <c r="C9" s="465">
        <f t="shared" si="2"/>
        <v>11</v>
      </c>
      <c r="D9" s="465">
        <f t="shared" si="2"/>
        <v>40</v>
      </c>
      <c r="E9" s="465">
        <f t="shared" si="2"/>
        <v>54</v>
      </c>
      <c r="F9" s="465">
        <f t="shared" si="2"/>
        <v>62</v>
      </c>
      <c r="G9" s="465">
        <f t="shared" si="2"/>
        <v>48</v>
      </c>
      <c r="H9" s="485">
        <f t="shared" si="1"/>
        <v>216</v>
      </c>
      <c r="I9" s="1052" t="s">
        <v>1257</v>
      </c>
    </row>
    <row r="10" spans="1:12" s="81" customFormat="1" ht="25.15" customHeight="1" x14ac:dyDescent="0.2">
      <c r="A10" s="1045" t="s">
        <v>1264</v>
      </c>
      <c r="B10" s="464">
        <f t="shared" si="2"/>
        <v>1</v>
      </c>
      <c r="C10" s="464">
        <f t="shared" si="2"/>
        <v>18</v>
      </c>
      <c r="D10" s="464">
        <f t="shared" si="2"/>
        <v>53</v>
      </c>
      <c r="E10" s="464">
        <f t="shared" si="2"/>
        <v>78</v>
      </c>
      <c r="F10" s="464">
        <f t="shared" si="2"/>
        <v>95</v>
      </c>
      <c r="G10" s="464">
        <f t="shared" si="2"/>
        <v>168</v>
      </c>
      <c r="H10" s="222">
        <f t="shared" si="1"/>
        <v>413</v>
      </c>
      <c r="I10" s="1047" t="s">
        <v>1263</v>
      </c>
    </row>
    <row r="11" spans="1:12" s="81" customFormat="1" ht="25.15" customHeight="1" x14ac:dyDescent="0.2">
      <c r="A11" s="1051" t="s">
        <v>1266</v>
      </c>
      <c r="B11" s="465">
        <f t="shared" si="2"/>
        <v>7</v>
      </c>
      <c r="C11" s="465">
        <f t="shared" si="2"/>
        <v>61</v>
      </c>
      <c r="D11" s="465">
        <f t="shared" si="2"/>
        <v>165</v>
      </c>
      <c r="E11" s="465">
        <f t="shared" si="2"/>
        <v>293</v>
      </c>
      <c r="F11" s="465">
        <f t="shared" si="2"/>
        <v>441</v>
      </c>
      <c r="G11" s="465">
        <f t="shared" si="2"/>
        <v>501</v>
      </c>
      <c r="H11" s="485">
        <f t="shared" si="1"/>
        <v>1468</v>
      </c>
      <c r="I11" s="1052" t="s">
        <v>1265</v>
      </c>
    </row>
    <row r="12" spans="1:12" s="81" customFormat="1" ht="25.15" customHeight="1" x14ac:dyDescent="0.2">
      <c r="A12" s="1045" t="s">
        <v>63</v>
      </c>
      <c r="B12" s="464">
        <f t="shared" si="2"/>
        <v>31</v>
      </c>
      <c r="C12" s="464">
        <f t="shared" si="2"/>
        <v>124</v>
      </c>
      <c r="D12" s="464">
        <f t="shared" si="2"/>
        <v>454</v>
      </c>
      <c r="E12" s="464">
        <f t="shared" si="2"/>
        <v>690</v>
      </c>
      <c r="F12" s="464">
        <f t="shared" si="2"/>
        <v>1062</v>
      </c>
      <c r="G12" s="464">
        <f t="shared" si="2"/>
        <v>260</v>
      </c>
      <c r="H12" s="222">
        <f t="shared" si="1"/>
        <v>2621</v>
      </c>
      <c r="I12" s="1047" t="s">
        <v>64</v>
      </c>
    </row>
    <row r="13" spans="1:12" s="83" customFormat="1" ht="25.15" customHeight="1" x14ac:dyDescent="0.2">
      <c r="A13" s="167" t="s">
        <v>1467</v>
      </c>
      <c r="B13" s="104">
        <f t="shared" ref="B13:G13" si="3">SUM(B14:B18)</f>
        <v>9</v>
      </c>
      <c r="C13" s="104">
        <f t="shared" si="3"/>
        <v>65</v>
      </c>
      <c r="D13" s="104">
        <f t="shared" si="3"/>
        <v>204</v>
      </c>
      <c r="E13" s="104">
        <f t="shared" si="3"/>
        <v>473</v>
      </c>
      <c r="F13" s="104">
        <f t="shared" si="3"/>
        <v>606</v>
      </c>
      <c r="G13" s="104">
        <f t="shared" si="3"/>
        <v>473</v>
      </c>
      <c r="H13" s="104">
        <f t="shared" si="1"/>
        <v>1830</v>
      </c>
      <c r="I13" s="168" t="s">
        <v>75</v>
      </c>
    </row>
    <row r="14" spans="1:12" s="81" customFormat="1" ht="25.15" customHeight="1" x14ac:dyDescent="0.2">
      <c r="A14" s="229" t="s">
        <v>1262</v>
      </c>
      <c r="B14" s="193" t="s">
        <v>16</v>
      </c>
      <c r="C14" s="193">
        <v>1</v>
      </c>
      <c r="D14" s="193">
        <v>3</v>
      </c>
      <c r="E14" s="193">
        <v>13</v>
      </c>
      <c r="F14" s="193">
        <v>15</v>
      </c>
      <c r="G14" s="193">
        <v>14</v>
      </c>
      <c r="H14" s="222">
        <f t="shared" si="1"/>
        <v>46</v>
      </c>
      <c r="I14" s="231" t="s">
        <v>1261</v>
      </c>
    </row>
    <row r="15" spans="1:12" s="81" customFormat="1" ht="25.15" customHeight="1" x14ac:dyDescent="0.2">
      <c r="A15" s="1053" t="s">
        <v>73</v>
      </c>
      <c r="B15" s="489" t="s">
        <v>16</v>
      </c>
      <c r="C15" s="489">
        <v>3</v>
      </c>
      <c r="D15" s="489">
        <v>25</v>
      </c>
      <c r="E15" s="489">
        <v>41</v>
      </c>
      <c r="F15" s="489">
        <v>47</v>
      </c>
      <c r="G15" s="489">
        <v>36</v>
      </c>
      <c r="H15" s="485">
        <f t="shared" si="1"/>
        <v>152</v>
      </c>
      <c r="I15" s="1054" t="s">
        <v>1257</v>
      </c>
    </row>
    <row r="16" spans="1:12" s="81" customFormat="1" ht="25.15" customHeight="1" x14ac:dyDescent="0.2">
      <c r="A16" s="229" t="s">
        <v>1264</v>
      </c>
      <c r="B16" s="193">
        <v>1</v>
      </c>
      <c r="C16" s="193">
        <v>3</v>
      </c>
      <c r="D16" s="193">
        <v>18</v>
      </c>
      <c r="E16" s="193">
        <v>59</v>
      </c>
      <c r="F16" s="193">
        <v>66</v>
      </c>
      <c r="G16" s="193">
        <v>117</v>
      </c>
      <c r="H16" s="222">
        <f t="shared" si="1"/>
        <v>264</v>
      </c>
      <c r="I16" s="231" t="s">
        <v>1263</v>
      </c>
    </row>
    <row r="17" spans="1:9" s="81" customFormat="1" ht="25.15" customHeight="1" x14ac:dyDescent="0.2">
      <c r="A17" s="1053" t="s">
        <v>1266</v>
      </c>
      <c r="B17" s="1480">
        <v>0</v>
      </c>
      <c r="C17" s="489">
        <v>20</v>
      </c>
      <c r="D17" s="489">
        <v>66</v>
      </c>
      <c r="E17" s="489">
        <v>165</v>
      </c>
      <c r="F17" s="489">
        <v>215</v>
      </c>
      <c r="G17" s="489">
        <v>234</v>
      </c>
      <c r="H17" s="485">
        <f t="shared" si="1"/>
        <v>700</v>
      </c>
      <c r="I17" s="1054" t="s">
        <v>1265</v>
      </c>
    </row>
    <row r="18" spans="1:9" s="81" customFormat="1" ht="25.15" customHeight="1" x14ac:dyDescent="0.2">
      <c r="A18" s="229" t="s">
        <v>63</v>
      </c>
      <c r="B18" s="193">
        <v>8</v>
      </c>
      <c r="C18" s="193">
        <v>38</v>
      </c>
      <c r="D18" s="193">
        <v>92</v>
      </c>
      <c r="E18" s="193">
        <v>195</v>
      </c>
      <c r="F18" s="193">
        <v>263</v>
      </c>
      <c r="G18" s="193">
        <v>72</v>
      </c>
      <c r="H18" s="222">
        <f t="shared" si="1"/>
        <v>668</v>
      </c>
      <c r="I18" s="231" t="s">
        <v>64</v>
      </c>
    </row>
    <row r="19" spans="1:9" s="83" customFormat="1" ht="25.15" customHeight="1" x14ac:dyDescent="0.2">
      <c r="A19" s="167" t="s">
        <v>1471</v>
      </c>
      <c r="B19" s="104">
        <f>SUM(B20:B24)</f>
        <v>31</v>
      </c>
      <c r="C19" s="104">
        <f t="shared" ref="C19:G19" si="4">SUM(C20:C24)</f>
        <v>155</v>
      </c>
      <c r="D19" s="104">
        <f t="shared" si="4"/>
        <v>520</v>
      </c>
      <c r="E19" s="104">
        <f t="shared" si="4"/>
        <v>656</v>
      </c>
      <c r="F19" s="104">
        <f t="shared" si="4"/>
        <v>1070</v>
      </c>
      <c r="G19" s="104">
        <f t="shared" si="4"/>
        <v>522</v>
      </c>
      <c r="H19" s="104">
        <f t="shared" si="1"/>
        <v>2954</v>
      </c>
      <c r="I19" s="168" t="s">
        <v>1201</v>
      </c>
    </row>
    <row r="20" spans="1:9" s="81" customFormat="1" ht="25.15" customHeight="1" x14ac:dyDescent="0.2">
      <c r="A20" s="229" t="s">
        <v>1262</v>
      </c>
      <c r="B20" s="193" t="s">
        <v>16</v>
      </c>
      <c r="C20" s="193">
        <v>5</v>
      </c>
      <c r="D20" s="193">
        <v>9</v>
      </c>
      <c r="E20" s="193">
        <v>1</v>
      </c>
      <c r="F20" s="193">
        <v>1</v>
      </c>
      <c r="G20" s="193">
        <v>4</v>
      </c>
      <c r="H20" s="222">
        <f t="shared" ref="H20:H24" si="5">SUM(B20:G20)</f>
        <v>20</v>
      </c>
      <c r="I20" s="231" t="s">
        <v>1261</v>
      </c>
    </row>
    <row r="21" spans="1:9" s="81" customFormat="1" ht="25.15" customHeight="1" x14ac:dyDescent="0.2">
      <c r="A21" s="1053" t="s">
        <v>73</v>
      </c>
      <c r="B21" s="489">
        <v>1</v>
      </c>
      <c r="C21" s="489">
        <v>8</v>
      </c>
      <c r="D21" s="489">
        <v>15</v>
      </c>
      <c r="E21" s="489">
        <v>13</v>
      </c>
      <c r="F21" s="489">
        <v>15</v>
      </c>
      <c r="G21" s="489">
        <v>12</v>
      </c>
      <c r="H21" s="485">
        <f t="shared" si="5"/>
        <v>64</v>
      </c>
      <c r="I21" s="1054" t="s">
        <v>1257</v>
      </c>
    </row>
    <row r="22" spans="1:9" s="81" customFormat="1" ht="25.15" customHeight="1" x14ac:dyDescent="0.2">
      <c r="A22" s="229" t="s">
        <v>1264</v>
      </c>
      <c r="B22" s="1477">
        <v>0</v>
      </c>
      <c r="C22" s="193">
        <v>15</v>
      </c>
      <c r="D22" s="193">
        <v>35</v>
      </c>
      <c r="E22" s="193">
        <v>19</v>
      </c>
      <c r="F22" s="193">
        <v>29</v>
      </c>
      <c r="G22" s="193">
        <v>51</v>
      </c>
      <c r="H22" s="222">
        <f t="shared" si="5"/>
        <v>149</v>
      </c>
      <c r="I22" s="231" t="s">
        <v>1263</v>
      </c>
    </row>
    <row r="23" spans="1:9" s="81" customFormat="1" ht="25.15" customHeight="1" x14ac:dyDescent="0.2">
      <c r="A23" s="1053" t="s">
        <v>1266</v>
      </c>
      <c r="B23" s="489">
        <v>7</v>
      </c>
      <c r="C23" s="489">
        <v>41</v>
      </c>
      <c r="D23" s="489">
        <v>99</v>
      </c>
      <c r="E23" s="489">
        <v>128</v>
      </c>
      <c r="F23" s="489">
        <v>226</v>
      </c>
      <c r="G23" s="489">
        <v>267</v>
      </c>
      <c r="H23" s="485">
        <f t="shared" si="5"/>
        <v>768</v>
      </c>
      <c r="I23" s="1054" t="s">
        <v>1265</v>
      </c>
    </row>
    <row r="24" spans="1:9" s="81" customFormat="1" ht="25.15" customHeight="1" x14ac:dyDescent="0.2">
      <c r="A24" s="686" t="s">
        <v>63</v>
      </c>
      <c r="B24" s="196">
        <v>23</v>
      </c>
      <c r="C24" s="196">
        <v>86</v>
      </c>
      <c r="D24" s="196">
        <v>362</v>
      </c>
      <c r="E24" s="196">
        <v>495</v>
      </c>
      <c r="F24" s="196">
        <v>799</v>
      </c>
      <c r="G24" s="196">
        <v>188</v>
      </c>
      <c r="H24" s="488">
        <f t="shared" si="5"/>
        <v>1953</v>
      </c>
      <c r="I24" s="687" t="s">
        <v>64</v>
      </c>
    </row>
  </sheetData>
  <mergeCells count="7">
    <mergeCell ref="A1:I1"/>
    <mergeCell ref="A2:I2"/>
    <mergeCell ref="A3:I3"/>
    <mergeCell ref="A5:A6"/>
    <mergeCell ref="B5:H5"/>
    <mergeCell ref="I5:I6"/>
    <mergeCell ref="B4:H4"/>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32B99-D2EF-4336-815C-69163AD2EA72}">
  <sheetPr>
    <tabColor theme="5" tint="-0.249977111117893"/>
    <pageSetUpPr fitToPage="1"/>
  </sheetPr>
  <dimension ref="A1:Q24"/>
  <sheetViews>
    <sheetView view="pageBreakPreview" zoomScale="60" zoomScaleNormal="100" workbookViewId="0">
      <selection activeCell="C8" sqref="C8"/>
    </sheetView>
  </sheetViews>
  <sheetFormatPr defaultColWidth="9.125" defaultRowHeight="12.75" x14ac:dyDescent="0.2"/>
  <cols>
    <col min="1" max="1" width="23.75" style="6" customWidth="1"/>
    <col min="2" max="7" width="15" style="6" customWidth="1"/>
    <col min="8" max="8" width="23.75" style="6" customWidth="1"/>
    <col min="9" max="12" width="9.125" style="6"/>
    <col min="13" max="17" width="17.75" style="6" customWidth="1"/>
    <col min="18" max="16384" width="9.125" style="6"/>
  </cols>
  <sheetData>
    <row r="1" spans="1:17" s="1" customFormat="1" ht="21" customHeight="1" x14ac:dyDescent="0.25">
      <c r="A1" s="1706" t="s">
        <v>1072</v>
      </c>
      <c r="B1" s="1706"/>
      <c r="C1" s="1706"/>
      <c r="D1" s="1706"/>
      <c r="E1" s="1706"/>
      <c r="F1" s="1706"/>
      <c r="G1" s="1706"/>
      <c r="H1" s="1706"/>
    </row>
    <row r="2" spans="1:17" s="1" customFormat="1" ht="21" customHeight="1" x14ac:dyDescent="0.2">
      <c r="A2" s="1707" t="s">
        <v>929</v>
      </c>
      <c r="B2" s="1707"/>
      <c r="C2" s="1707"/>
      <c r="D2" s="1707"/>
      <c r="E2" s="1707"/>
      <c r="F2" s="1707"/>
      <c r="G2" s="1707"/>
      <c r="H2" s="1707"/>
      <c r="K2" s="1" t="s">
        <v>117</v>
      </c>
    </row>
    <row r="3" spans="1:17" s="1" customFormat="1" ht="21" customHeight="1" x14ac:dyDescent="0.2">
      <c r="A3" s="1708" t="s">
        <v>1961</v>
      </c>
      <c r="B3" s="1708"/>
      <c r="C3" s="1708"/>
      <c r="D3" s="1708"/>
      <c r="E3" s="1708"/>
      <c r="F3" s="1708"/>
      <c r="G3" s="1708"/>
      <c r="H3" s="1708"/>
    </row>
    <row r="4" spans="1:17" s="15" customFormat="1" x14ac:dyDescent="0.2">
      <c r="A4" s="500" t="s">
        <v>102</v>
      </c>
      <c r="B4" s="1709"/>
      <c r="C4" s="1709"/>
      <c r="D4" s="1709"/>
      <c r="E4" s="1709"/>
      <c r="F4" s="1709"/>
      <c r="G4" s="1709"/>
      <c r="H4" s="501" t="s">
        <v>103</v>
      </c>
    </row>
    <row r="5" spans="1:17" s="39" customFormat="1" ht="25.15" customHeight="1" x14ac:dyDescent="0.2">
      <c r="A5" s="1551" t="s">
        <v>1174</v>
      </c>
      <c r="B5" s="1633" t="s">
        <v>1142</v>
      </c>
      <c r="C5" s="1643"/>
      <c r="D5" s="1643"/>
      <c r="E5" s="1643"/>
      <c r="F5" s="1643"/>
      <c r="G5" s="1644"/>
      <c r="H5" s="1617" t="s">
        <v>1175</v>
      </c>
    </row>
    <row r="6" spans="1:17" s="2" customFormat="1" ht="30" customHeight="1" x14ac:dyDescent="0.2">
      <c r="A6" s="1552"/>
      <c r="B6" s="497" t="s">
        <v>6</v>
      </c>
      <c r="C6" s="497" t="s">
        <v>7</v>
      </c>
      <c r="D6" s="497" t="s">
        <v>8</v>
      </c>
      <c r="E6" s="616" t="s">
        <v>9</v>
      </c>
      <c r="F6" s="497" t="s">
        <v>10</v>
      </c>
      <c r="G6" s="617" t="s">
        <v>1810</v>
      </c>
      <c r="H6" s="1608"/>
    </row>
    <row r="7" spans="1:17" s="83" customFormat="1" ht="25.15" customHeight="1" x14ac:dyDescent="0.2">
      <c r="A7" s="100" t="s">
        <v>1220</v>
      </c>
      <c r="B7" s="102">
        <f>SUM(B8:B12)</f>
        <v>61</v>
      </c>
      <c r="C7" s="102">
        <f>SUM(C8:C12)</f>
        <v>166</v>
      </c>
      <c r="D7" s="102">
        <f>SUM(D8:D12)</f>
        <v>256</v>
      </c>
      <c r="E7" s="531">
        <f>SUM(E8:E12)</f>
        <v>756</v>
      </c>
      <c r="F7" s="531">
        <f>SUM(F8:F12)</f>
        <v>908</v>
      </c>
      <c r="G7" s="102">
        <f t="shared" ref="G7:G24" si="0">SUM(B7:F7)</f>
        <v>2147</v>
      </c>
      <c r="H7" s="101" t="s">
        <v>80</v>
      </c>
    </row>
    <row r="8" spans="1:17" s="81" customFormat="1" ht="25.15" customHeight="1" x14ac:dyDescent="0.2">
      <c r="A8" s="1045" t="s">
        <v>1262</v>
      </c>
      <c r="B8" s="464">
        <f t="shared" ref="B8:F12" si="1">B14+B20</f>
        <v>6</v>
      </c>
      <c r="C8" s="464">
        <f t="shared" si="1"/>
        <v>10</v>
      </c>
      <c r="D8" s="464">
        <f t="shared" si="1"/>
        <v>8</v>
      </c>
      <c r="E8" s="464">
        <f t="shared" si="1"/>
        <v>12</v>
      </c>
      <c r="F8" s="464">
        <f t="shared" si="1"/>
        <v>11</v>
      </c>
      <c r="G8" s="222">
        <f t="shared" si="0"/>
        <v>47</v>
      </c>
      <c r="H8" s="1047" t="s">
        <v>1261</v>
      </c>
      <c r="K8" s="1364"/>
      <c r="L8" s="1364"/>
      <c r="M8" s="1366" t="s">
        <v>1262</v>
      </c>
      <c r="N8" s="1409" t="s">
        <v>73</v>
      </c>
      <c r="O8" s="1366" t="s">
        <v>1264</v>
      </c>
      <c r="P8" s="1409" t="s">
        <v>1266</v>
      </c>
      <c r="Q8" s="1366" t="s">
        <v>63</v>
      </c>
    </row>
    <row r="9" spans="1:17" s="81" customFormat="1" ht="25.15" customHeight="1" x14ac:dyDescent="0.2">
      <c r="A9" s="1051" t="s">
        <v>73</v>
      </c>
      <c r="B9" s="465">
        <f t="shared" si="1"/>
        <v>8</v>
      </c>
      <c r="C9" s="465">
        <f t="shared" si="1"/>
        <v>28</v>
      </c>
      <c r="D9" s="465">
        <f t="shared" si="1"/>
        <v>29</v>
      </c>
      <c r="E9" s="465">
        <f t="shared" si="1"/>
        <v>41</v>
      </c>
      <c r="F9" s="465">
        <f t="shared" si="1"/>
        <v>37</v>
      </c>
      <c r="G9" s="485">
        <f t="shared" si="0"/>
        <v>143</v>
      </c>
      <c r="H9" s="1052" t="s">
        <v>1257</v>
      </c>
      <c r="K9" s="1684" t="s">
        <v>10</v>
      </c>
      <c r="L9" s="1360" t="s">
        <v>1435</v>
      </c>
      <c r="M9" s="1367">
        <f>F14</f>
        <v>7</v>
      </c>
      <c r="N9" s="1367">
        <f>F15</f>
        <v>25</v>
      </c>
      <c r="O9" s="1367">
        <f>F16</f>
        <v>102</v>
      </c>
      <c r="P9" s="1367">
        <f>F17</f>
        <v>221</v>
      </c>
      <c r="Q9" s="1367">
        <f>F18</f>
        <v>64</v>
      </c>
    </row>
    <row r="10" spans="1:17" s="81" customFormat="1" ht="25.15" customHeight="1" x14ac:dyDescent="0.2">
      <c r="A10" s="1045" t="s">
        <v>1264</v>
      </c>
      <c r="B10" s="464">
        <f t="shared" si="1"/>
        <v>7</v>
      </c>
      <c r="C10" s="464">
        <f t="shared" si="1"/>
        <v>18</v>
      </c>
      <c r="D10" s="464">
        <f t="shared" si="1"/>
        <v>44</v>
      </c>
      <c r="E10" s="464">
        <f t="shared" si="1"/>
        <v>65</v>
      </c>
      <c r="F10" s="464">
        <f t="shared" si="1"/>
        <v>150</v>
      </c>
      <c r="G10" s="222">
        <f t="shared" si="0"/>
        <v>284</v>
      </c>
      <c r="H10" s="1047" t="s">
        <v>1263</v>
      </c>
      <c r="K10" s="1685"/>
      <c r="L10" s="1360" t="s">
        <v>1434</v>
      </c>
      <c r="M10" s="1367">
        <f>F20</f>
        <v>4</v>
      </c>
      <c r="N10" s="1367">
        <f>F21</f>
        <v>12</v>
      </c>
      <c r="O10" s="1367">
        <f>F22</f>
        <v>48</v>
      </c>
      <c r="P10" s="1367">
        <f>F23</f>
        <v>259</v>
      </c>
      <c r="Q10" s="1367">
        <f>F24</f>
        <v>166</v>
      </c>
    </row>
    <row r="11" spans="1:17" s="81" customFormat="1" ht="25.15" customHeight="1" x14ac:dyDescent="0.2">
      <c r="A11" s="1051" t="s">
        <v>1266</v>
      </c>
      <c r="B11" s="465">
        <f t="shared" si="1"/>
        <v>24</v>
      </c>
      <c r="C11" s="465">
        <f t="shared" si="1"/>
        <v>62</v>
      </c>
      <c r="D11" s="465">
        <f t="shared" si="1"/>
        <v>99</v>
      </c>
      <c r="E11" s="465">
        <f t="shared" si="1"/>
        <v>313</v>
      </c>
      <c r="F11" s="465">
        <f t="shared" si="1"/>
        <v>480</v>
      </c>
      <c r="G11" s="485">
        <f t="shared" si="0"/>
        <v>978</v>
      </c>
      <c r="H11" s="1052" t="s">
        <v>1265</v>
      </c>
      <c r="K11" s="1684" t="s">
        <v>9</v>
      </c>
      <c r="L11" s="1360" t="s">
        <v>1435</v>
      </c>
      <c r="M11" s="1367">
        <f>E14</f>
        <v>11</v>
      </c>
      <c r="N11" s="1367">
        <f>E15</f>
        <v>30</v>
      </c>
      <c r="O11" s="1367">
        <f>E16</f>
        <v>47</v>
      </c>
      <c r="P11" s="1367">
        <f>E17</f>
        <v>134</v>
      </c>
      <c r="Q11" s="1367">
        <f>E18</f>
        <v>127</v>
      </c>
    </row>
    <row r="12" spans="1:17" s="81" customFormat="1" ht="25.15" customHeight="1" x14ac:dyDescent="0.2">
      <c r="A12" s="1045" t="s">
        <v>63</v>
      </c>
      <c r="B12" s="464">
        <f t="shared" si="1"/>
        <v>16</v>
      </c>
      <c r="C12" s="464">
        <f t="shared" si="1"/>
        <v>48</v>
      </c>
      <c r="D12" s="464">
        <f t="shared" si="1"/>
        <v>76</v>
      </c>
      <c r="E12" s="464">
        <f t="shared" si="1"/>
        <v>325</v>
      </c>
      <c r="F12" s="464">
        <f t="shared" si="1"/>
        <v>230</v>
      </c>
      <c r="G12" s="222">
        <f t="shared" si="0"/>
        <v>695</v>
      </c>
      <c r="H12" s="1047" t="s">
        <v>64</v>
      </c>
      <c r="K12" s="1685"/>
      <c r="L12" s="1360" t="s">
        <v>1434</v>
      </c>
      <c r="M12" s="1367">
        <f>E20</f>
        <v>1</v>
      </c>
      <c r="N12" s="1367">
        <f>E21</f>
        <v>11</v>
      </c>
      <c r="O12" s="1367">
        <f>E22</f>
        <v>18</v>
      </c>
      <c r="P12" s="1367">
        <f>E23</f>
        <v>179</v>
      </c>
      <c r="Q12" s="1367">
        <f>E24</f>
        <v>198</v>
      </c>
    </row>
    <row r="13" spans="1:17" s="83" customFormat="1" ht="25.15" customHeight="1" x14ac:dyDescent="0.2">
      <c r="A13" s="167" t="s">
        <v>1467</v>
      </c>
      <c r="B13" s="104">
        <f>SUM(B14:B18)</f>
        <v>15</v>
      </c>
      <c r="C13" s="104">
        <f>SUM(C14:C18)</f>
        <v>56</v>
      </c>
      <c r="D13" s="104">
        <f>SUM(D14:D18)</f>
        <v>135</v>
      </c>
      <c r="E13" s="104">
        <f>SUM(E14:E18)</f>
        <v>349</v>
      </c>
      <c r="F13" s="104">
        <f>SUM(F14:F18)</f>
        <v>419</v>
      </c>
      <c r="G13" s="104">
        <f t="shared" si="0"/>
        <v>974</v>
      </c>
      <c r="H13" s="168" t="s">
        <v>75</v>
      </c>
      <c r="K13" s="1684" t="s">
        <v>8</v>
      </c>
      <c r="L13" s="1360" t="s">
        <v>1435</v>
      </c>
      <c r="M13" s="1367">
        <f>D14</f>
        <v>7</v>
      </c>
      <c r="N13" s="1367">
        <f>D15</f>
        <v>20</v>
      </c>
      <c r="O13" s="1367">
        <f>D16</f>
        <v>37</v>
      </c>
      <c r="P13" s="1367">
        <f>D17</f>
        <v>47</v>
      </c>
      <c r="Q13" s="1367">
        <f>D18</f>
        <v>24</v>
      </c>
    </row>
    <row r="14" spans="1:17" s="81" customFormat="1" ht="25.15" customHeight="1" x14ac:dyDescent="0.2">
      <c r="A14" s="229" t="s">
        <v>1262</v>
      </c>
      <c r="B14" s="193">
        <v>1</v>
      </c>
      <c r="C14" s="193">
        <v>1</v>
      </c>
      <c r="D14" s="193">
        <v>7</v>
      </c>
      <c r="E14" s="193">
        <v>11</v>
      </c>
      <c r="F14" s="193">
        <v>7</v>
      </c>
      <c r="G14" s="222">
        <f t="shared" si="0"/>
        <v>27</v>
      </c>
      <c r="H14" s="231" t="s">
        <v>1261</v>
      </c>
      <c r="K14" s="1685"/>
      <c r="L14" s="1360" t="s">
        <v>1434</v>
      </c>
      <c r="M14" s="1369">
        <f>D20</f>
        <v>1</v>
      </c>
      <c r="N14" s="1369">
        <f>D21</f>
        <v>9</v>
      </c>
      <c r="O14" s="1369">
        <f>D22</f>
        <v>7</v>
      </c>
      <c r="P14" s="1369">
        <f>D23</f>
        <v>52</v>
      </c>
      <c r="Q14" s="1369">
        <f>D24</f>
        <v>52</v>
      </c>
    </row>
    <row r="15" spans="1:17" s="81" customFormat="1" ht="25.15" customHeight="1" x14ac:dyDescent="0.2">
      <c r="A15" s="1053" t="s">
        <v>73</v>
      </c>
      <c r="B15" s="489">
        <v>1</v>
      </c>
      <c r="C15" s="489">
        <v>19</v>
      </c>
      <c r="D15" s="489">
        <v>20</v>
      </c>
      <c r="E15" s="489">
        <v>30</v>
      </c>
      <c r="F15" s="489">
        <v>25</v>
      </c>
      <c r="G15" s="485">
        <f t="shared" si="0"/>
        <v>95</v>
      </c>
      <c r="H15" s="1054" t="s">
        <v>1257</v>
      </c>
      <c r="K15" s="1684" t="s">
        <v>7</v>
      </c>
      <c r="L15" s="1360" t="s">
        <v>1435</v>
      </c>
      <c r="M15" s="1367">
        <f>C14</f>
        <v>1</v>
      </c>
      <c r="N15" s="1367">
        <f>C15</f>
        <v>19</v>
      </c>
      <c r="O15" s="1367">
        <f>C16</f>
        <v>4</v>
      </c>
      <c r="P15" s="1367">
        <f>C17</f>
        <v>19</v>
      </c>
      <c r="Q15" s="1367">
        <f>C18</f>
        <v>13</v>
      </c>
    </row>
    <row r="16" spans="1:17" s="81" customFormat="1" ht="25.15" customHeight="1" x14ac:dyDescent="0.2">
      <c r="A16" s="229" t="s">
        <v>1264</v>
      </c>
      <c r="B16" s="1477">
        <v>0</v>
      </c>
      <c r="C16" s="193">
        <v>4</v>
      </c>
      <c r="D16" s="193">
        <v>37</v>
      </c>
      <c r="E16" s="193">
        <v>47</v>
      </c>
      <c r="F16" s="193">
        <v>102</v>
      </c>
      <c r="G16" s="222">
        <f t="shared" si="0"/>
        <v>190</v>
      </c>
      <c r="H16" s="231" t="s">
        <v>1263</v>
      </c>
      <c r="K16" s="1685"/>
      <c r="L16" s="1360" t="s">
        <v>1434</v>
      </c>
      <c r="M16" s="1367">
        <f>C20</f>
        <v>9</v>
      </c>
      <c r="N16" s="1367">
        <f>C21</f>
        <v>9</v>
      </c>
      <c r="O16" s="1367">
        <f>C22</f>
        <v>14</v>
      </c>
      <c r="P16" s="1367">
        <f>C23</f>
        <v>43</v>
      </c>
      <c r="Q16" s="1367">
        <f>C24</f>
        <v>35</v>
      </c>
    </row>
    <row r="17" spans="1:17" s="81" customFormat="1" ht="25.15" customHeight="1" x14ac:dyDescent="0.2">
      <c r="A17" s="1053" t="s">
        <v>1266</v>
      </c>
      <c r="B17" s="489">
        <v>5</v>
      </c>
      <c r="C17" s="489">
        <v>19</v>
      </c>
      <c r="D17" s="489">
        <v>47</v>
      </c>
      <c r="E17" s="489">
        <v>134</v>
      </c>
      <c r="F17" s="489">
        <v>221</v>
      </c>
      <c r="G17" s="485">
        <f t="shared" si="0"/>
        <v>426</v>
      </c>
      <c r="H17" s="1054" t="s">
        <v>1265</v>
      </c>
      <c r="K17" s="1654" t="s">
        <v>6</v>
      </c>
      <c r="L17" s="1360" t="s">
        <v>1435</v>
      </c>
      <c r="M17" s="1367">
        <f>B14</f>
        <v>1</v>
      </c>
      <c r="N17" s="1367">
        <f>B15</f>
        <v>1</v>
      </c>
      <c r="O17" s="1367">
        <f>B16</f>
        <v>0</v>
      </c>
      <c r="P17" s="1367">
        <f>B17</f>
        <v>5</v>
      </c>
      <c r="Q17" s="1367">
        <f>B18</f>
        <v>8</v>
      </c>
    </row>
    <row r="18" spans="1:17" s="81" customFormat="1" ht="25.15" customHeight="1" x14ac:dyDescent="0.2">
      <c r="A18" s="229" t="s">
        <v>63</v>
      </c>
      <c r="B18" s="193">
        <v>8</v>
      </c>
      <c r="C18" s="193">
        <v>13</v>
      </c>
      <c r="D18" s="193">
        <v>24</v>
      </c>
      <c r="E18" s="193">
        <v>127</v>
      </c>
      <c r="F18" s="193">
        <v>64</v>
      </c>
      <c r="G18" s="222">
        <f t="shared" si="0"/>
        <v>236</v>
      </c>
      <c r="H18" s="231" t="s">
        <v>64</v>
      </c>
      <c r="K18" s="1654"/>
      <c r="L18" s="1360" t="s">
        <v>1434</v>
      </c>
      <c r="M18" s="1367">
        <f>B20</f>
        <v>5</v>
      </c>
      <c r="N18" s="1367">
        <f>B21</f>
        <v>7</v>
      </c>
      <c r="O18" s="1367">
        <f>B22</f>
        <v>7</v>
      </c>
      <c r="P18" s="1367">
        <f>B23</f>
        <v>19</v>
      </c>
      <c r="Q18" s="1367">
        <f>B24</f>
        <v>8</v>
      </c>
    </row>
    <row r="19" spans="1:17" s="83" customFormat="1" ht="25.15" customHeight="1" x14ac:dyDescent="0.2">
      <c r="A19" s="167" t="s">
        <v>1471</v>
      </c>
      <c r="B19" s="104">
        <f>SUM(B20:B24)</f>
        <v>46</v>
      </c>
      <c r="C19" s="104">
        <f>SUM(C20:C24)</f>
        <v>110</v>
      </c>
      <c r="D19" s="104">
        <f>SUM(D20:D24)</f>
        <v>121</v>
      </c>
      <c r="E19" s="104">
        <f>SUM(E20:E24)</f>
        <v>407</v>
      </c>
      <c r="F19" s="104">
        <f>SUM(F20:F24)</f>
        <v>489</v>
      </c>
      <c r="G19" s="104">
        <f t="shared" si="0"/>
        <v>1173</v>
      </c>
      <c r="H19" s="168" t="s">
        <v>1201</v>
      </c>
    </row>
    <row r="20" spans="1:17" s="81" customFormat="1" ht="25.15" customHeight="1" x14ac:dyDescent="0.2">
      <c r="A20" s="229" t="s">
        <v>1262</v>
      </c>
      <c r="B20" s="193">
        <v>5</v>
      </c>
      <c r="C20" s="193">
        <v>9</v>
      </c>
      <c r="D20" s="193">
        <v>1</v>
      </c>
      <c r="E20" s="193">
        <v>1</v>
      </c>
      <c r="F20" s="193">
        <v>4</v>
      </c>
      <c r="G20" s="222">
        <f t="shared" si="0"/>
        <v>20</v>
      </c>
      <c r="H20" s="231" t="s">
        <v>1261</v>
      </c>
    </row>
    <row r="21" spans="1:17" s="81" customFormat="1" ht="25.15" customHeight="1" x14ac:dyDescent="0.2">
      <c r="A21" s="1053" t="s">
        <v>73</v>
      </c>
      <c r="B21" s="489">
        <v>7</v>
      </c>
      <c r="C21" s="489">
        <v>9</v>
      </c>
      <c r="D21" s="489">
        <v>9</v>
      </c>
      <c r="E21" s="489">
        <v>11</v>
      </c>
      <c r="F21" s="489">
        <v>12</v>
      </c>
      <c r="G21" s="485">
        <f t="shared" si="0"/>
        <v>48</v>
      </c>
      <c r="H21" s="1054" t="s">
        <v>1257</v>
      </c>
    </row>
    <row r="22" spans="1:17" s="81" customFormat="1" ht="25.15" customHeight="1" x14ac:dyDescent="0.2">
      <c r="A22" s="229" t="s">
        <v>1264</v>
      </c>
      <c r="B22" s="193">
        <v>7</v>
      </c>
      <c r="C22" s="193">
        <v>14</v>
      </c>
      <c r="D22" s="193">
        <v>7</v>
      </c>
      <c r="E22" s="193">
        <v>18</v>
      </c>
      <c r="F22" s="193">
        <v>48</v>
      </c>
      <c r="G22" s="222">
        <f t="shared" si="0"/>
        <v>94</v>
      </c>
      <c r="H22" s="231" t="s">
        <v>1263</v>
      </c>
    </row>
    <row r="23" spans="1:17" s="81" customFormat="1" ht="25.15" customHeight="1" x14ac:dyDescent="0.2">
      <c r="A23" s="1053" t="s">
        <v>1266</v>
      </c>
      <c r="B23" s="489">
        <v>19</v>
      </c>
      <c r="C23" s="489">
        <v>43</v>
      </c>
      <c r="D23" s="489">
        <v>52</v>
      </c>
      <c r="E23" s="489">
        <v>179</v>
      </c>
      <c r="F23" s="489">
        <v>259</v>
      </c>
      <c r="G23" s="485">
        <f t="shared" si="0"/>
        <v>552</v>
      </c>
      <c r="H23" s="1054" t="s">
        <v>1265</v>
      </c>
    </row>
    <row r="24" spans="1:17" s="81" customFormat="1" ht="25.15" customHeight="1" x14ac:dyDescent="0.2">
      <c r="A24" s="686" t="s">
        <v>63</v>
      </c>
      <c r="B24" s="196">
        <v>8</v>
      </c>
      <c r="C24" s="196">
        <v>35</v>
      </c>
      <c r="D24" s="196">
        <v>52</v>
      </c>
      <c r="E24" s="196">
        <v>198</v>
      </c>
      <c r="F24" s="196">
        <v>166</v>
      </c>
      <c r="G24" s="488">
        <f t="shared" si="0"/>
        <v>459</v>
      </c>
      <c r="H24" s="687" t="s">
        <v>64</v>
      </c>
    </row>
  </sheetData>
  <mergeCells count="12">
    <mergeCell ref="K9:K10"/>
    <mergeCell ref="K11:K12"/>
    <mergeCell ref="K13:K14"/>
    <mergeCell ref="K15:K16"/>
    <mergeCell ref="K17:K18"/>
    <mergeCell ref="A1:H1"/>
    <mergeCell ref="A2:H2"/>
    <mergeCell ref="A3:H3"/>
    <mergeCell ref="B4:G4"/>
    <mergeCell ref="A5:A6"/>
    <mergeCell ref="B5:G5"/>
    <mergeCell ref="H5:H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531-D7E0-4D3C-A254-36A69BC81A79}">
  <sheetPr>
    <tabColor theme="5" tint="-0.249977111117893"/>
    <pageSetUpPr fitToPage="1"/>
  </sheetPr>
  <dimension ref="A1:R23"/>
  <sheetViews>
    <sheetView view="pageBreakPreview" zoomScale="60" zoomScaleNormal="100" workbookViewId="0">
      <selection activeCell="C10" sqref="C10"/>
    </sheetView>
  </sheetViews>
  <sheetFormatPr defaultColWidth="9.125" defaultRowHeight="12.75" x14ac:dyDescent="0.2"/>
  <cols>
    <col min="1" max="1" width="23.75" style="6" customWidth="1"/>
    <col min="2" max="8" width="12.75" style="6" customWidth="1"/>
    <col min="9" max="9" width="23.75" style="6" customWidth="1"/>
    <col min="10" max="16384" width="9.125" style="6"/>
  </cols>
  <sheetData>
    <row r="1" spans="1:18" s="1" customFormat="1" ht="21" customHeight="1" x14ac:dyDescent="0.25">
      <c r="A1" s="1706" t="s">
        <v>1073</v>
      </c>
      <c r="B1" s="1706"/>
      <c r="C1" s="1706"/>
      <c r="D1" s="1706"/>
      <c r="E1" s="1706"/>
      <c r="F1" s="1706"/>
      <c r="G1" s="1706"/>
      <c r="H1" s="1706"/>
      <c r="I1" s="1706"/>
    </row>
    <row r="2" spans="1:18" s="1" customFormat="1" ht="21" customHeight="1" x14ac:dyDescent="0.2">
      <c r="A2" s="1707" t="s">
        <v>929</v>
      </c>
      <c r="B2" s="1707"/>
      <c r="C2" s="1707"/>
      <c r="D2" s="1707"/>
      <c r="E2" s="1707"/>
      <c r="F2" s="1707"/>
      <c r="G2" s="1707"/>
      <c r="H2" s="1707"/>
      <c r="I2" s="1707"/>
      <c r="L2" s="1" t="s">
        <v>119</v>
      </c>
    </row>
    <row r="3" spans="1:18" s="1" customFormat="1" ht="21" customHeight="1" x14ac:dyDescent="0.2">
      <c r="A3" s="1708" t="s">
        <v>1962</v>
      </c>
      <c r="B3" s="1708"/>
      <c r="C3" s="1708"/>
      <c r="D3" s="1708"/>
      <c r="E3" s="1708"/>
      <c r="F3" s="1708"/>
      <c r="G3" s="1708"/>
      <c r="H3" s="1708"/>
      <c r="I3" s="1708"/>
    </row>
    <row r="4" spans="1:18" s="15" customFormat="1" x14ac:dyDescent="0.2">
      <c r="A4" s="500" t="s">
        <v>104</v>
      </c>
      <c r="B4" s="1709"/>
      <c r="C4" s="1709"/>
      <c r="D4" s="1709"/>
      <c r="E4" s="1709"/>
      <c r="F4" s="1709"/>
      <c r="G4" s="1709"/>
      <c r="H4" s="1709"/>
      <c r="I4" s="501" t="s">
        <v>105</v>
      </c>
    </row>
    <row r="5" spans="1:18" s="39" customFormat="1" ht="25.15" customHeight="1" x14ac:dyDescent="0.2">
      <c r="A5" s="1551" t="s">
        <v>1174</v>
      </c>
      <c r="B5" s="1633" t="s">
        <v>1525</v>
      </c>
      <c r="C5" s="1643"/>
      <c r="D5" s="1643"/>
      <c r="E5" s="1643"/>
      <c r="F5" s="1643"/>
      <c r="G5" s="1643"/>
      <c r="H5" s="1644"/>
      <c r="I5" s="1617" t="s">
        <v>1175</v>
      </c>
    </row>
    <row r="6" spans="1:18" s="2" customFormat="1" ht="30" customHeight="1" x14ac:dyDescent="0.2">
      <c r="A6" s="1552"/>
      <c r="B6" s="497" t="s">
        <v>5</v>
      </c>
      <c r="C6" s="616" t="s">
        <v>115</v>
      </c>
      <c r="D6" s="497" t="s">
        <v>7</v>
      </c>
      <c r="E6" s="497" t="s">
        <v>8</v>
      </c>
      <c r="F6" s="616" t="s">
        <v>9</v>
      </c>
      <c r="G6" s="497" t="s">
        <v>10</v>
      </c>
      <c r="H6" s="617" t="s">
        <v>1810</v>
      </c>
      <c r="I6" s="1608"/>
    </row>
    <row r="7" spans="1:18" s="83" customFormat="1" ht="25.15" customHeight="1" x14ac:dyDescent="0.2">
      <c r="A7" s="100" t="s">
        <v>1220</v>
      </c>
      <c r="B7" s="102">
        <f t="shared" ref="B7:G7" si="0">SUM(B8:B12)</f>
        <v>40</v>
      </c>
      <c r="C7" s="102">
        <f t="shared" si="0"/>
        <v>159</v>
      </c>
      <c r="D7" s="102">
        <f t="shared" si="0"/>
        <v>558</v>
      </c>
      <c r="E7" s="102">
        <f t="shared" si="0"/>
        <v>873</v>
      </c>
      <c r="F7" s="531">
        <f t="shared" si="0"/>
        <v>920</v>
      </c>
      <c r="G7" s="531">
        <f t="shared" si="0"/>
        <v>87</v>
      </c>
      <c r="H7" s="102">
        <f t="shared" ref="H7:H19" si="1">SUM(B7:G7)</f>
        <v>2637</v>
      </c>
      <c r="I7" s="101" t="s">
        <v>80</v>
      </c>
    </row>
    <row r="8" spans="1:18" s="81" customFormat="1" ht="25.15" customHeight="1" x14ac:dyDescent="0.2">
      <c r="A8" s="1045" t="s">
        <v>1262</v>
      </c>
      <c r="B8" s="464" t="str">
        <f t="shared" ref="B8:F8" si="2">B14</f>
        <v>0</v>
      </c>
      <c r="C8" s="464" t="str">
        <f t="shared" si="2"/>
        <v>0</v>
      </c>
      <c r="D8" s="464">
        <f t="shared" si="2"/>
        <v>2</v>
      </c>
      <c r="E8" s="464">
        <f t="shared" si="2"/>
        <v>6</v>
      </c>
      <c r="F8" s="464">
        <f t="shared" si="2"/>
        <v>4</v>
      </c>
      <c r="G8" s="464">
        <f>G14</f>
        <v>7</v>
      </c>
      <c r="H8" s="222">
        <f t="shared" si="1"/>
        <v>19</v>
      </c>
      <c r="I8" s="1047" t="s">
        <v>1261</v>
      </c>
      <c r="L8" s="1364"/>
      <c r="M8" s="1364"/>
      <c r="N8" s="1366" t="s">
        <v>1262</v>
      </c>
      <c r="O8" s="1409" t="s">
        <v>73</v>
      </c>
      <c r="P8" s="1366" t="s">
        <v>1264</v>
      </c>
      <c r="Q8" s="1409" t="s">
        <v>1266</v>
      </c>
      <c r="R8" s="1366" t="s">
        <v>63</v>
      </c>
    </row>
    <row r="9" spans="1:18" s="81" customFormat="1" ht="25.15" customHeight="1" x14ac:dyDescent="0.2">
      <c r="A9" s="1051" t="s">
        <v>73</v>
      </c>
      <c r="B9" s="465">
        <f t="shared" ref="B9:G12" si="3">B15+B20</f>
        <v>1</v>
      </c>
      <c r="C9" s="465">
        <f t="shared" si="3"/>
        <v>3</v>
      </c>
      <c r="D9" s="465">
        <f t="shared" si="3"/>
        <v>12</v>
      </c>
      <c r="E9" s="465">
        <f t="shared" si="3"/>
        <v>25</v>
      </c>
      <c r="F9" s="465">
        <f t="shared" si="3"/>
        <v>21</v>
      </c>
      <c r="G9" s="465">
        <f t="shared" si="3"/>
        <v>11</v>
      </c>
      <c r="H9" s="485">
        <f t="shared" si="1"/>
        <v>73</v>
      </c>
      <c r="I9" s="1052" t="s">
        <v>1257</v>
      </c>
      <c r="L9" s="1684" t="s">
        <v>10</v>
      </c>
      <c r="M9" s="1360" t="s">
        <v>1435</v>
      </c>
      <c r="N9" s="1367">
        <f>G14</f>
        <v>7</v>
      </c>
      <c r="O9" s="1367">
        <f>G15</f>
        <v>11</v>
      </c>
      <c r="P9" s="1367">
        <f>G16</f>
        <v>15</v>
      </c>
      <c r="Q9" s="1367">
        <f>G17</f>
        <v>13</v>
      </c>
      <c r="R9" s="1367">
        <f>G18</f>
        <v>8</v>
      </c>
    </row>
    <row r="10" spans="1:18" s="81" customFormat="1" ht="25.15" customHeight="1" x14ac:dyDescent="0.2">
      <c r="A10" s="1045" t="s">
        <v>1264</v>
      </c>
      <c r="B10" s="464">
        <f t="shared" si="3"/>
        <v>1</v>
      </c>
      <c r="C10" s="464">
        <f t="shared" si="3"/>
        <v>11</v>
      </c>
      <c r="D10" s="464">
        <f t="shared" si="3"/>
        <v>35</v>
      </c>
      <c r="E10" s="464">
        <f t="shared" si="3"/>
        <v>34</v>
      </c>
      <c r="F10" s="464">
        <f t="shared" si="3"/>
        <v>30</v>
      </c>
      <c r="G10" s="464">
        <f t="shared" si="3"/>
        <v>18</v>
      </c>
      <c r="H10" s="222">
        <f t="shared" si="1"/>
        <v>129</v>
      </c>
      <c r="I10" s="1047" t="s">
        <v>1263</v>
      </c>
      <c r="L10" s="1685"/>
      <c r="M10" s="1360" t="s">
        <v>1434</v>
      </c>
      <c r="N10" s="1367">
        <v>0</v>
      </c>
      <c r="O10" s="1367" t="str">
        <f>G20</f>
        <v>0</v>
      </c>
      <c r="P10" s="1367">
        <f>G21</f>
        <v>3</v>
      </c>
      <c r="Q10" s="1367">
        <f>G22</f>
        <v>8</v>
      </c>
      <c r="R10" s="1367">
        <f>G23</f>
        <v>22</v>
      </c>
    </row>
    <row r="11" spans="1:18" s="81" customFormat="1" ht="25.15" customHeight="1" x14ac:dyDescent="0.2">
      <c r="A11" s="1051" t="s">
        <v>1266</v>
      </c>
      <c r="B11" s="465">
        <f t="shared" si="3"/>
        <v>7</v>
      </c>
      <c r="C11" s="465">
        <f t="shared" si="3"/>
        <v>37</v>
      </c>
      <c r="D11" s="465">
        <f t="shared" si="3"/>
        <v>103</v>
      </c>
      <c r="E11" s="465">
        <f t="shared" si="3"/>
        <v>194</v>
      </c>
      <c r="F11" s="465">
        <f t="shared" si="3"/>
        <v>128</v>
      </c>
      <c r="G11" s="465">
        <f t="shared" si="3"/>
        <v>21</v>
      </c>
      <c r="H11" s="485">
        <f t="shared" si="1"/>
        <v>490</v>
      </c>
      <c r="I11" s="1052" t="s">
        <v>1265</v>
      </c>
      <c r="L11" s="1684" t="s">
        <v>9</v>
      </c>
      <c r="M11" s="1360" t="s">
        <v>1435</v>
      </c>
      <c r="N11" s="1367">
        <f>F14</f>
        <v>4</v>
      </c>
      <c r="O11" s="1367">
        <f>F15</f>
        <v>17</v>
      </c>
      <c r="P11" s="1367">
        <f>F16</f>
        <v>19</v>
      </c>
      <c r="Q11" s="1367">
        <f>F17</f>
        <v>81</v>
      </c>
      <c r="R11" s="1367">
        <f>F18</f>
        <v>136</v>
      </c>
    </row>
    <row r="12" spans="1:18" s="81" customFormat="1" ht="25.15" customHeight="1" x14ac:dyDescent="0.2">
      <c r="A12" s="1045" t="s">
        <v>63</v>
      </c>
      <c r="B12" s="464">
        <f t="shared" si="3"/>
        <v>31</v>
      </c>
      <c r="C12" s="464">
        <f t="shared" si="3"/>
        <v>108</v>
      </c>
      <c r="D12" s="464">
        <f t="shared" si="3"/>
        <v>406</v>
      </c>
      <c r="E12" s="464">
        <f t="shared" si="3"/>
        <v>614</v>
      </c>
      <c r="F12" s="464">
        <f t="shared" si="3"/>
        <v>737</v>
      </c>
      <c r="G12" s="464">
        <f t="shared" si="3"/>
        <v>30</v>
      </c>
      <c r="H12" s="222">
        <f t="shared" si="1"/>
        <v>1926</v>
      </c>
      <c r="I12" s="1047" t="s">
        <v>64</v>
      </c>
      <c r="L12" s="1685"/>
      <c r="M12" s="1360" t="s">
        <v>1434</v>
      </c>
      <c r="N12" s="1367">
        <v>0</v>
      </c>
      <c r="O12" s="1367">
        <f>F20</f>
        <v>4</v>
      </c>
      <c r="P12" s="1367">
        <f>F21</f>
        <v>11</v>
      </c>
      <c r="Q12" s="1367">
        <f>F22</f>
        <v>47</v>
      </c>
      <c r="R12" s="1367">
        <f>F23</f>
        <v>601</v>
      </c>
    </row>
    <row r="13" spans="1:18" s="83" customFormat="1" ht="25.15" customHeight="1" x14ac:dyDescent="0.2">
      <c r="A13" s="167" t="s">
        <v>1467</v>
      </c>
      <c r="B13" s="104">
        <f t="shared" ref="B13:G13" si="4">SUM(B14:B18)</f>
        <v>9</v>
      </c>
      <c r="C13" s="104">
        <f t="shared" si="4"/>
        <v>50</v>
      </c>
      <c r="D13" s="104">
        <f t="shared" si="4"/>
        <v>148</v>
      </c>
      <c r="E13" s="104">
        <f t="shared" si="4"/>
        <v>338</v>
      </c>
      <c r="F13" s="104">
        <f t="shared" si="4"/>
        <v>257</v>
      </c>
      <c r="G13" s="104">
        <f t="shared" si="4"/>
        <v>54</v>
      </c>
      <c r="H13" s="104">
        <f t="shared" si="1"/>
        <v>856</v>
      </c>
      <c r="I13" s="168" t="s">
        <v>75</v>
      </c>
      <c r="L13" s="1684" t="s">
        <v>8</v>
      </c>
      <c r="M13" s="1360" t="s">
        <v>1435</v>
      </c>
      <c r="N13" s="1367">
        <f>E14</f>
        <v>6</v>
      </c>
      <c r="O13" s="1367">
        <f>E15</f>
        <v>21</v>
      </c>
      <c r="P13" s="1367">
        <f>E16</f>
        <v>22</v>
      </c>
      <c r="Q13" s="1367">
        <f>E17</f>
        <v>118</v>
      </c>
      <c r="R13" s="1367">
        <f>E18</f>
        <v>171</v>
      </c>
    </row>
    <row r="14" spans="1:18" s="81" customFormat="1" ht="25.15" customHeight="1" x14ac:dyDescent="0.2">
      <c r="A14" s="229" t="s">
        <v>1262</v>
      </c>
      <c r="B14" s="193" t="s">
        <v>16</v>
      </c>
      <c r="C14" s="193" t="s">
        <v>16</v>
      </c>
      <c r="D14" s="193">
        <v>2</v>
      </c>
      <c r="E14" s="193">
        <v>6</v>
      </c>
      <c r="F14" s="193">
        <v>4</v>
      </c>
      <c r="G14" s="193">
        <v>7</v>
      </c>
      <c r="H14" s="222">
        <f t="shared" si="1"/>
        <v>19</v>
      </c>
      <c r="I14" s="231" t="s">
        <v>1261</v>
      </c>
      <c r="L14" s="1685"/>
      <c r="M14" s="1360" t="s">
        <v>1434</v>
      </c>
      <c r="N14" s="1369">
        <v>0</v>
      </c>
      <c r="O14" s="1369">
        <f>E20</f>
        <v>4</v>
      </c>
      <c r="P14" s="1369">
        <f>E21</f>
        <v>12</v>
      </c>
      <c r="Q14" s="1369">
        <f>E22</f>
        <v>76</v>
      </c>
      <c r="R14" s="1369">
        <f>E23</f>
        <v>443</v>
      </c>
    </row>
    <row r="15" spans="1:18" s="81" customFormat="1" ht="25.15" customHeight="1" x14ac:dyDescent="0.2">
      <c r="A15" s="1053" t="s">
        <v>73</v>
      </c>
      <c r="B15" s="489" t="s">
        <v>16</v>
      </c>
      <c r="C15" s="489">
        <v>2</v>
      </c>
      <c r="D15" s="489">
        <v>6</v>
      </c>
      <c r="E15" s="489">
        <v>21</v>
      </c>
      <c r="F15" s="489">
        <v>17</v>
      </c>
      <c r="G15" s="489">
        <v>11</v>
      </c>
      <c r="H15" s="485">
        <f t="shared" si="1"/>
        <v>57</v>
      </c>
      <c r="I15" s="1054" t="s">
        <v>1257</v>
      </c>
      <c r="L15" s="1684" t="s">
        <v>7</v>
      </c>
      <c r="M15" s="1360" t="s">
        <v>1435</v>
      </c>
      <c r="N15" s="1367">
        <f>D14</f>
        <v>2</v>
      </c>
      <c r="O15" s="1367">
        <f>D15</f>
        <v>6</v>
      </c>
      <c r="P15" s="1367">
        <f>D16</f>
        <v>14</v>
      </c>
      <c r="Q15" s="1367">
        <f>D17</f>
        <v>47</v>
      </c>
      <c r="R15" s="1367">
        <f>D18</f>
        <v>79</v>
      </c>
    </row>
    <row r="16" spans="1:18" s="81" customFormat="1" ht="25.15" customHeight="1" x14ac:dyDescent="0.2">
      <c r="A16" s="229" t="s">
        <v>1264</v>
      </c>
      <c r="B16" s="193">
        <v>1</v>
      </c>
      <c r="C16" s="193">
        <v>3</v>
      </c>
      <c r="D16" s="193">
        <v>14</v>
      </c>
      <c r="E16" s="193">
        <v>22</v>
      </c>
      <c r="F16" s="193">
        <v>19</v>
      </c>
      <c r="G16" s="193">
        <v>15</v>
      </c>
      <c r="H16" s="222">
        <f t="shared" si="1"/>
        <v>74</v>
      </c>
      <c r="I16" s="231" t="s">
        <v>1263</v>
      </c>
      <c r="L16" s="1685"/>
      <c r="M16" s="1360" t="s">
        <v>1434</v>
      </c>
      <c r="N16" s="1367">
        <v>0</v>
      </c>
      <c r="O16" s="1367">
        <f>D20</f>
        <v>6</v>
      </c>
      <c r="P16" s="1367">
        <f>D21</f>
        <v>21</v>
      </c>
      <c r="Q16" s="1367">
        <f>D22</f>
        <v>56</v>
      </c>
      <c r="R16" s="1367">
        <f>D23</f>
        <v>327</v>
      </c>
    </row>
    <row r="17" spans="1:18" s="81" customFormat="1" ht="25.15" customHeight="1" x14ac:dyDescent="0.2">
      <c r="A17" s="1053" t="s">
        <v>1266</v>
      </c>
      <c r="B17" s="1480">
        <v>0</v>
      </c>
      <c r="C17" s="489">
        <v>15</v>
      </c>
      <c r="D17" s="489">
        <v>47</v>
      </c>
      <c r="E17" s="489">
        <v>118</v>
      </c>
      <c r="F17" s="489">
        <v>81</v>
      </c>
      <c r="G17" s="489">
        <v>13</v>
      </c>
      <c r="H17" s="485">
        <f t="shared" si="1"/>
        <v>274</v>
      </c>
      <c r="I17" s="1054" t="s">
        <v>1265</v>
      </c>
      <c r="L17" s="1654" t="s">
        <v>6</v>
      </c>
      <c r="M17" s="1360" t="s">
        <v>1435</v>
      </c>
      <c r="N17" s="1367" t="str">
        <f>C14</f>
        <v>0</v>
      </c>
      <c r="O17" s="1367">
        <f>C15</f>
        <v>2</v>
      </c>
      <c r="P17" s="1367">
        <f>C16</f>
        <v>3</v>
      </c>
      <c r="Q17" s="1367">
        <f>C17</f>
        <v>15</v>
      </c>
      <c r="R17" s="1367">
        <f>C18</f>
        <v>30</v>
      </c>
    </row>
    <row r="18" spans="1:18" s="81" customFormat="1" ht="25.15" customHeight="1" x14ac:dyDescent="0.2">
      <c r="A18" s="229" t="s">
        <v>63</v>
      </c>
      <c r="B18" s="193">
        <v>8</v>
      </c>
      <c r="C18" s="193">
        <v>30</v>
      </c>
      <c r="D18" s="193">
        <v>79</v>
      </c>
      <c r="E18" s="193">
        <v>171</v>
      </c>
      <c r="F18" s="193">
        <v>136</v>
      </c>
      <c r="G18" s="193">
        <v>8</v>
      </c>
      <c r="H18" s="222">
        <f t="shared" si="1"/>
        <v>432</v>
      </c>
      <c r="I18" s="231" t="s">
        <v>64</v>
      </c>
      <c r="L18" s="1654"/>
      <c r="M18" s="1360" t="s">
        <v>1434</v>
      </c>
      <c r="N18" s="1367">
        <v>0</v>
      </c>
      <c r="O18" s="1367">
        <f>C20</f>
        <v>1</v>
      </c>
      <c r="P18" s="1367">
        <f>C21</f>
        <v>8</v>
      </c>
      <c r="Q18" s="1367">
        <f>C22</f>
        <v>22</v>
      </c>
      <c r="R18" s="1367">
        <f>C23</f>
        <v>78</v>
      </c>
    </row>
    <row r="19" spans="1:18" s="83" customFormat="1" ht="25.15" customHeight="1" x14ac:dyDescent="0.2">
      <c r="A19" s="167" t="s">
        <v>1471</v>
      </c>
      <c r="B19" s="104">
        <f t="shared" ref="B19:G19" si="5">SUM(B20:B23)</f>
        <v>31</v>
      </c>
      <c r="C19" s="104">
        <f t="shared" si="5"/>
        <v>109</v>
      </c>
      <c r="D19" s="104">
        <f t="shared" si="5"/>
        <v>410</v>
      </c>
      <c r="E19" s="104">
        <f t="shared" si="5"/>
        <v>535</v>
      </c>
      <c r="F19" s="104">
        <f t="shared" si="5"/>
        <v>663</v>
      </c>
      <c r="G19" s="104">
        <f t="shared" si="5"/>
        <v>33</v>
      </c>
      <c r="H19" s="104">
        <f t="shared" si="1"/>
        <v>1781</v>
      </c>
      <c r="I19" s="168" t="s">
        <v>1201</v>
      </c>
      <c r="L19" s="1655" t="s">
        <v>5</v>
      </c>
      <c r="M19" s="1360" t="s">
        <v>1435</v>
      </c>
      <c r="N19" s="1367" t="str">
        <f>B14</f>
        <v>0</v>
      </c>
      <c r="O19" s="1367" t="str">
        <f>B15</f>
        <v>0</v>
      </c>
      <c r="P19" s="1367">
        <f>B16</f>
        <v>1</v>
      </c>
      <c r="Q19" s="1367">
        <f>B17</f>
        <v>0</v>
      </c>
      <c r="R19" s="1367">
        <f>B18</f>
        <v>8</v>
      </c>
    </row>
    <row r="20" spans="1:18" s="81" customFormat="1" ht="25.15" customHeight="1" x14ac:dyDescent="0.2">
      <c r="A20" s="1053" t="s">
        <v>73</v>
      </c>
      <c r="B20" s="489">
        <v>1</v>
      </c>
      <c r="C20" s="489">
        <v>1</v>
      </c>
      <c r="D20" s="489">
        <v>6</v>
      </c>
      <c r="E20" s="489">
        <v>4</v>
      </c>
      <c r="F20" s="489">
        <v>4</v>
      </c>
      <c r="G20" s="489" t="s">
        <v>16</v>
      </c>
      <c r="H20" s="485">
        <f t="shared" ref="H20:H23" si="6">SUM(B20:G20)</f>
        <v>16</v>
      </c>
      <c r="I20" s="1054" t="s">
        <v>1257</v>
      </c>
      <c r="L20" s="1655"/>
      <c r="M20" s="1360" t="s">
        <v>1434</v>
      </c>
      <c r="N20" s="1367">
        <v>0</v>
      </c>
      <c r="O20" s="1367">
        <f>B20</f>
        <v>1</v>
      </c>
      <c r="P20" s="1367">
        <f>B21</f>
        <v>0</v>
      </c>
      <c r="Q20" s="1367">
        <f>B22</f>
        <v>7</v>
      </c>
      <c r="R20" s="1367">
        <f>B23</f>
        <v>23</v>
      </c>
    </row>
    <row r="21" spans="1:18" s="81" customFormat="1" ht="25.15" customHeight="1" x14ac:dyDescent="0.2">
      <c r="A21" s="229" t="s">
        <v>1264</v>
      </c>
      <c r="B21" s="1477">
        <v>0</v>
      </c>
      <c r="C21" s="193">
        <v>8</v>
      </c>
      <c r="D21" s="193">
        <v>21</v>
      </c>
      <c r="E21" s="193">
        <v>12</v>
      </c>
      <c r="F21" s="193">
        <v>11</v>
      </c>
      <c r="G21" s="193">
        <v>3</v>
      </c>
      <c r="H21" s="222">
        <f t="shared" si="6"/>
        <v>55</v>
      </c>
      <c r="I21" s="231" t="s">
        <v>1263</v>
      </c>
      <c r="O21" s="1425"/>
    </row>
    <row r="22" spans="1:18" s="81" customFormat="1" ht="25.15" customHeight="1" x14ac:dyDescent="0.2">
      <c r="A22" s="1053" t="s">
        <v>1266</v>
      </c>
      <c r="B22" s="489">
        <v>7</v>
      </c>
      <c r="C22" s="489">
        <v>22</v>
      </c>
      <c r="D22" s="489">
        <v>56</v>
      </c>
      <c r="E22" s="489">
        <v>76</v>
      </c>
      <c r="F22" s="489">
        <v>47</v>
      </c>
      <c r="G22" s="489">
        <v>8</v>
      </c>
      <c r="H22" s="485">
        <f t="shared" si="6"/>
        <v>216</v>
      </c>
      <c r="I22" s="1054" t="s">
        <v>1265</v>
      </c>
    </row>
    <row r="23" spans="1:18" s="81" customFormat="1" ht="25.15" customHeight="1" x14ac:dyDescent="0.2">
      <c r="A23" s="686" t="s">
        <v>63</v>
      </c>
      <c r="B23" s="196">
        <v>23</v>
      </c>
      <c r="C23" s="196">
        <v>78</v>
      </c>
      <c r="D23" s="196">
        <v>327</v>
      </c>
      <c r="E23" s="196">
        <v>443</v>
      </c>
      <c r="F23" s="196">
        <v>601</v>
      </c>
      <c r="G23" s="196">
        <v>22</v>
      </c>
      <c r="H23" s="488">
        <f t="shared" si="6"/>
        <v>1494</v>
      </c>
      <c r="I23" s="687" t="s">
        <v>64</v>
      </c>
    </row>
  </sheetData>
  <mergeCells count="13">
    <mergeCell ref="L19:L20"/>
    <mergeCell ref="L9:L10"/>
    <mergeCell ref="L11:L12"/>
    <mergeCell ref="L13:L14"/>
    <mergeCell ref="L15:L16"/>
    <mergeCell ref="L17:L18"/>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2B81C-5F7C-40AA-98D1-000F77919452}">
  <sheetPr>
    <tabColor theme="5" tint="-0.499984740745262"/>
    <pageSetUpPr fitToPage="1"/>
  </sheetPr>
  <dimension ref="A1:R23"/>
  <sheetViews>
    <sheetView view="pageBreakPreview" zoomScale="80" zoomScaleNormal="100" zoomScaleSheetLayoutView="80" workbookViewId="0">
      <selection activeCell="J11" sqref="J11"/>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1234</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121</v>
      </c>
    </row>
    <row r="3" spans="1:18" s="1" customFormat="1" ht="21" customHeight="1" x14ac:dyDescent="0.2">
      <c r="A3" s="1708" t="s">
        <v>1621</v>
      </c>
      <c r="B3" s="1708"/>
      <c r="C3" s="1708"/>
      <c r="D3" s="1708"/>
      <c r="E3" s="1708"/>
      <c r="F3" s="1708"/>
      <c r="G3" s="1708"/>
      <c r="H3" s="1708"/>
      <c r="I3" s="1708"/>
      <c r="J3" s="1708"/>
      <c r="K3" s="1708"/>
      <c r="L3" s="1708"/>
      <c r="M3" s="1708"/>
      <c r="N3" s="1708"/>
      <c r="O3" s="1708"/>
    </row>
    <row r="4" spans="1:18" s="15" customFormat="1" x14ac:dyDescent="0.2">
      <c r="A4" s="381" t="s">
        <v>106</v>
      </c>
      <c r="B4" s="1709"/>
      <c r="C4" s="1709"/>
      <c r="D4" s="1709"/>
      <c r="E4" s="1709"/>
      <c r="F4" s="1709"/>
      <c r="G4" s="1709"/>
      <c r="H4" s="1709"/>
      <c r="I4" s="1709"/>
      <c r="J4" s="1709"/>
      <c r="K4" s="1709"/>
      <c r="L4" s="1709"/>
      <c r="M4" s="1709"/>
      <c r="N4" s="1709"/>
      <c r="O4" s="382" t="s">
        <v>107</v>
      </c>
    </row>
    <row r="5" spans="1:18" s="15" customFormat="1" ht="25.15" customHeight="1" x14ac:dyDescent="0.2">
      <c r="A5" s="1551" t="s">
        <v>1173</v>
      </c>
      <c r="B5" s="1635" t="s">
        <v>1793</v>
      </c>
      <c r="C5" s="1635"/>
      <c r="D5" s="1635"/>
      <c r="E5" s="1635"/>
      <c r="F5" s="1635"/>
      <c r="G5" s="1635"/>
      <c r="H5" s="1635"/>
      <c r="I5" s="1635"/>
      <c r="J5" s="1635"/>
      <c r="K5" s="1635"/>
      <c r="L5" s="1635"/>
      <c r="M5" s="1635"/>
      <c r="N5" s="1635"/>
      <c r="O5" s="1562" t="s">
        <v>1172</v>
      </c>
    </row>
    <row r="6" spans="1:18" s="39" customFormat="1" ht="25.15" customHeight="1" x14ac:dyDescent="0.2">
      <c r="A6" s="1612"/>
      <c r="B6" s="1630" t="s">
        <v>1815</v>
      </c>
      <c r="C6" s="1630"/>
      <c r="D6" s="1630"/>
      <c r="E6" s="1630"/>
      <c r="F6" s="1630"/>
      <c r="G6" s="1630"/>
      <c r="H6" s="1714" t="s">
        <v>1138</v>
      </c>
      <c r="I6" s="1714"/>
      <c r="J6" s="1714"/>
      <c r="K6" s="1714"/>
      <c r="L6" s="1714"/>
      <c r="M6" s="1714"/>
      <c r="N6" s="1715" t="s">
        <v>1767</v>
      </c>
      <c r="O6" s="1610"/>
    </row>
    <row r="7" spans="1:18" s="2" customFormat="1" ht="25.15" customHeight="1" x14ac:dyDescent="0.2">
      <c r="A7" s="1612"/>
      <c r="B7" s="1607" t="s">
        <v>1812</v>
      </c>
      <c r="C7" s="1607" t="s">
        <v>1184</v>
      </c>
      <c r="D7" s="1607" t="s">
        <v>1007</v>
      </c>
      <c r="E7" s="1607" t="s">
        <v>1185</v>
      </c>
      <c r="F7" s="1607" t="s">
        <v>1186</v>
      </c>
      <c r="G7" s="1712" t="s">
        <v>1813</v>
      </c>
      <c r="H7" s="1608" t="s">
        <v>1957</v>
      </c>
      <c r="I7" s="1608"/>
      <c r="J7" s="1608"/>
      <c r="K7" s="1607" t="s">
        <v>999</v>
      </c>
      <c r="L7" s="1607" t="s">
        <v>998</v>
      </c>
      <c r="M7" s="1712" t="s">
        <v>1813</v>
      </c>
      <c r="N7" s="1716"/>
      <c r="O7" s="1610"/>
    </row>
    <row r="8" spans="1:18" s="2" customFormat="1" ht="73.150000000000006" customHeight="1" x14ac:dyDescent="0.2">
      <c r="A8" s="1552"/>
      <c r="B8" s="1608"/>
      <c r="C8" s="1608"/>
      <c r="D8" s="1608"/>
      <c r="E8" s="1608"/>
      <c r="F8" s="1608"/>
      <c r="G8" s="1713"/>
      <c r="H8" s="740" t="s">
        <v>58</v>
      </c>
      <c r="I8" s="740" t="s">
        <v>59</v>
      </c>
      <c r="J8" s="494" t="s">
        <v>1813</v>
      </c>
      <c r="K8" s="1608"/>
      <c r="L8" s="1608"/>
      <c r="M8" s="1713"/>
      <c r="N8" s="1717"/>
      <c r="O8" s="1563"/>
    </row>
    <row r="9" spans="1:18" s="15" customFormat="1" ht="25.9" customHeight="1" x14ac:dyDescent="0.2">
      <c r="A9" s="539" t="s">
        <v>1220</v>
      </c>
      <c r="B9" s="102">
        <f t="shared" ref="B9:M13" si="0">B14+B19</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N14+N19</f>
        <v>2396804</v>
      </c>
      <c r="O9" s="447" t="s">
        <v>883</v>
      </c>
    </row>
    <row r="10" spans="1:18" s="15" customFormat="1" ht="25.9" customHeight="1" x14ac:dyDescent="0.2">
      <c r="A10" s="588" t="s">
        <v>122</v>
      </c>
      <c r="B10" s="464">
        <f t="shared" si="0"/>
        <v>2411</v>
      </c>
      <c r="C10" s="464">
        <f t="shared" si="0"/>
        <v>1380</v>
      </c>
      <c r="D10" s="464">
        <f t="shared" si="0"/>
        <v>1153</v>
      </c>
      <c r="E10" s="464">
        <f t="shared" si="0"/>
        <v>11695</v>
      </c>
      <c r="F10" s="464">
        <f t="shared" si="0"/>
        <v>127288</v>
      </c>
      <c r="G10" s="487">
        <f t="shared" si="0"/>
        <v>143927</v>
      </c>
      <c r="H10" s="464">
        <f t="shared" si="0"/>
        <v>1746</v>
      </c>
      <c r="I10" s="464">
        <f t="shared" si="0"/>
        <v>344</v>
      </c>
      <c r="J10" s="487">
        <f t="shared" si="0"/>
        <v>2090</v>
      </c>
      <c r="K10" s="464">
        <f t="shared" si="0"/>
        <v>971</v>
      </c>
      <c r="L10" s="464">
        <f t="shared" si="0"/>
        <v>538660</v>
      </c>
      <c r="M10" s="487">
        <f t="shared" si="0"/>
        <v>539631</v>
      </c>
      <c r="N10" s="222">
        <f>N15+N20</f>
        <v>685648</v>
      </c>
      <c r="O10" s="589" t="s">
        <v>123</v>
      </c>
    </row>
    <row r="11" spans="1:18" s="15" customFormat="1" ht="25.9" customHeight="1" x14ac:dyDescent="0.2">
      <c r="A11" s="585" t="s">
        <v>124</v>
      </c>
      <c r="B11" s="465">
        <f t="shared" si="0"/>
        <v>15016</v>
      </c>
      <c r="C11" s="465">
        <f t="shared" si="0"/>
        <v>1592</v>
      </c>
      <c r="D11" s="465">
        <f t="shared" si="0"/>
        <v>15071</v>
      </c>
      <c r="E11" s="465">
        <f t="shared" si="0"/>
        <v>147186</v>
      </c>
      <c r="F11" s="465">
        <f t="shared" si="0"/>
        <v>11496</v>
      </c>
      <c r="G11" s="492">
        <f>G16+G21</f>
        <v>190361</v>
      </c>
      <c r="H11" s="465">
        <f t="shared" si="0"/>
        <v>753</v>
      </c>
      <c r="I11" s="465">
        <f t="shared" si="0"/>
        <v>1790</v>
      </c>
      <c r="J11" s="492">
        <f t="shared" si="0"/>
        <v>2543</v>
      </c>
      <c r="K11" s="465">
        <f t="shared" si="0"/>
        <v>325</v>
      </c>
      <c r="L11" s="465">
        <f t="shared" si="0"/>
        <v>1486937</v>
      </c>
      <c r="M11" s="492">
        <f t="shared" si="0"/>
        <v>1487262</v>
      </c>
      <c r="N11" s="485">
        <f>N16+N21</f>
        <v>1680166</v>
      </c>
      <c r="O11" s="586" t="s">
        <v>125</v>
      </c>
    </row>
    <row r="12" spans="1:18" s="39" customFormat="1" ht="25.9" customHeight="1" x14ac:dyDescent="0.2">
      <c r="A12" s="588" t="s">
        <v>126</v>
      </c>
      <c r="B12" s="464">
        <f t="shared" si="0"/>
        <v>159</v>
      </c>
      <c r="C12" s="464">
        <f t="shared" si="0"/>
        <v>61</v>
      </c>
      <c r="D12" s="464">
        <f>D17+D22</f>
        <v>868</v>
      </c>
      <c r="E12" s="464">
        <f t="shared" si="0"/>
        <v>2080</v>
      </c>
      <c r="F12" s="464">
        <f t="shared" si="0"/>
        <v>531</v>
      </c>
      <c r="G12" s="487">
        <f t="shared" si="0"/>
        <v>3699</v>
      </c>
      <c r="H12" s="464">
        <f t="shared" si="0"/>
        <v>36</v>
      </c>
      <c r="I12" s="464">
        <f t="shared" si="0"/>
        <v>99</v>
      </c>
      <c r="J12" s="487">
        <f t="shared" si="0"/>
        <v>135</v>
      </c>
      <c r="K12" s="464">
        <f t="shared" si="0"/>
        <v>8</v>
      </c>
      <c r="L12" s="464">
        <f t="shared" si="0"/>
        <v>16801</v>
      </c>
      <c r="M12" s="487">
        <f t="shared" si="0"/>
        <v>16809</v>
      </c>
      <c r="N12" s="222">
        <f>N17+N22</f>
        <v>20643</v>
      </c>
      <c r="O12" s="589" t="s">
        <v>127</v>
      </c>
    </row>
    <row r="13" spans="1:18" s="39" customFormat="1" ht="25.9" customHeight="1" x14ac:dyDescent="0.2">
      <c r="A13" s="585" t="s">
        <v>128</v>
      </c>
      <c r="B13" s="465">
        <f t="shared" si="0"/>
        <v>681</v>
      </c>
      <c r="C13" s="465">
        <f t="shared" si="0"/>
        <v>546</v>
      </c>
      <c r="D13" s="465">
        <f t="shared" si="0"/>
        <v>1011</v>
      </c>
      <c r="E13" s="465">
        <f t="shared" si="0"/>
        <v>3761</v>
      </c>
      <c r="F13" s="465">
        <f t="shared" si="0"/>
        <v>22</v>
      </c>
      <c r="G13" s="492">
        <f t="shared" si="0"/>
        <v>6021</v>
      </c>
      <c r="H13" s="465">
        <f t="shared" si="0"/>
        <v>9</v>
      </c>
      <c r="I13" s="465">
        <f t="shared" si="0"/>
        <v>7</v>
      </c>
      <c r="J13" s="492">
        <f t="shared" si="0"/>
        <v>16</v>
      </c>
      <c r="K13" s="465">
        <f t="shared" si="0"/>
        <v>2</v>
      </c>
      <c r="L13" s="465">
        <f t="shared" si="0"/>
        <v>4308</v>
      </c>
      <c r="M13" s="492">
        <f t="shared" si="0"/>
        <v>4310</v>
      </c>
      <c r="N13" s="485">
        <f>N18+N23</f>
        <v>10347</v>
      </c>
      <c r="O13" s="586" t="s">
        <v>129</v>
      </c>
    </row>
    <row r="14" spans="1:18" s="39" customFormat="1" ht="25.9" customHeight="1" x14ac:dyDescent="0.2">
      <c r="A14" s="183" t="s">
        <v>706</v>
      </c>
      <c r="B14" s="104">
        <f t="shared" ref="B14:L14" si="1">SUM(B15:B18)</f>
        <v>11474</v>
      </c>
      <c r="C14" s="104">
        <f t="shared" si="1"/>
        <v>1952</v>
      </c>
      <c r="D14" s="104">
        <f t="shared" si="1"/>
        <v>11188</v>
      </c>
      <c r="E14" s="1478">
        <f t="shared" si="1"/>
        <v>0</v>
      </c>
      <c r="F14" s="104">
        <f t="shared" si="1"/>
        <v>65824</v>
      </c>
      <c r="G14" s="104">
        <f t="shared" ref="G14:G23" si="2">SUM(B14:F14)</f>
        <v>90438</v>
      </c>
      <c r="H14" s="104">
        <f t="shared" si="1"/>
        <v>1075</v>
      </c>
      <c r="I14" s="104">
        <f t="shared" si="1"/>
        <v>755</v>
      </c>
      <c r="J14" s="104">
        <f t="shared" ref="J14:J23" si="3">I14+H14</f>
        <v>1830</v>
      </c>
      <c r="K14" s="104">
        <f t="shared" si="1"/>
        <v>797</v>
      </c>
      <c r="L14" s="104">
        <f t="shared" si="1"/>
        <v>1712103</v>
      </c>
      <c r="M14" s="104">
        <f t="shared" ref="M14:M23" si="4">L14+K14</f>
        <v>1712900</v>
      </c>
      <c r="N14" s="104">
        <f>M14+J14+G14</f>
        <v>1805168</v>
      </c>
      <c r="O14" s="486" t="s">
        <v>13</v>
      </c>
    </row>
    <row r="15" spans="1:18" s="45" customFormat="1" ht="25.9" customHeight="1" x14ac:dyDescent="0.2">
      <c r="A15" s="591" t="s">
        <v>122</v>
      </c>
      <c r="B15" s="193">
        <v>1094</v>
      </c>
      <c r="C15" s="193">
        <v>791</v>
      </c>
      <c r="D15" s="193">
        <v>440</v>
      </c>
      <c r="E15" s="193" t="s">
        <v>16</v>
      </c>
      <c r="F15" s="193">
        <v>62166</v>
      </c>
      <c r="G15" s="487">
        <f t="shared" si="2"/>
        <v>64491</v>
      </c>
      <c r="H15" s="193">
        <v>815</v>
      </c>
      <c r="I15" s="193">
        <v>206</v>
      </c>
      <c r="J15" s="487">
        <f t="shared" si="3"/>
        <v>1021</v>
      </c>
      <c r="K15" s="193">
        <v>611</v>
      </c>
      <c r="L15" s="193">
        <v>443029</v>
      </c>
      <c r="M15" s="487">
        <f t="shared" si="4"/>
        <v>443640</v>
      </c>
      <c r="N15" s="222">
        <f>M15+J15+G15</f>
        <v>509152</v>
      </c>
      <c r="O15" s="592" t="s">
        <v>123</v>
      </c>
    </row>
    <row r="16" spans="1:18" s="45" customFormat="1" ht="25.9" customHeight="1" x14ac:dyDescent="0.2">
      <c r="A16" s="508" t="s">
        <v>124</v>
      </c>
      <c r="B16" s="489">
        <v>10213</v>
      </c>
      <c r="C16" s="489">
        <v>1072</v>
      </c>
      <c r="D16" s="489">
        <v>10081</v>
      </c>
      <c r="E16" s="489" t="s">
        <v>16</v>
      </c>
      <c r="F16" s="489">
        <v>3604</v>
      </c>
      <c r="G16" s="492">
        <f t="shared" si="2"/>
        <v>24970</v>
      </c>
      <c r="H16" s="489">
        <v>250</v>
      </c>
      <c r="I16" s="489">
        <v>503</v>
      </c>
      <c r="J16" s="492">
        <f>I16+H16</f>
        <v>753</v>
      </c>
      <c r="K16" s="489">
        <v>182</v>
      </c>
      <c r="L16" s="489">
        <v>1259801</v>
      </c>
      <c r="M16" s="492">
        <f>L16+K16</f>
        <v>1259983</v>
      </c>
      <c r="N16" s="485">
        <f t="shared" ref="N16:N23" si="5">M16+J16+G16</f>
        <v>1285706</v>
      </c>
      <c r="O16" s="509" t="s">
        <v>125</v>
      </c>
    </row>
    <row r="17" spans="1:15" s="45" customFormat="1" ht="25.9" customHeight="1" x14ac:dyDescent="0.2">
      <c r="A17" s="591" t="s">
        <v>126</v>
      </c>
      <c r="B17" s="193">
        <v>57</v>
      </c>
      <c r="C17" s="193">
        <v>18</v>
      </c>
      <c r="D17" s="193">
        <v>443</v>
      </c>
      <c r="E17" s="193" t="s">
        <v>16</v>
      </c>
      <c r="F17" s="193">
        <v>47</v>
      </c>
      <c r="G17" s="487">
        <f>SUM(B17:F17)</f>
        <v>565</v>
      </c>
      <c r="H17" s="193">
        <v>9</v>
      </c>
      <c r="I17" s="193">
        <v>45</v>
      </c>
      <c r="J17" s="487">
        <f t="shared" si="3"/>
        <v>54</v>
      </c>
      <c r="K17" s="193">
        <v>2</v>
      </c>
      <c r="L17" s="193">
        <v>7634</v>
      </c>
      <c r="M17" s="487">
        <f t="shared" si="4"/>
        <v>7636</v>
      </c>
      <c r="N17" s="222">
        <f t="shared" si="5"/>
        <v>8255</v>
      </c>
      <c r="O17" s="592" t="s">
        <v>127</v>
      </c>
    </row>
    <row r="18" spans="1:15" s="39" customFormat="1" ht="25.9" customHeight="1" x14ac:dyDescent="0.2">
      <c r="A18" s="508" t="s">
        <v>128</v>
      </c>
      <c r="B18" s="489">
        <v>110</v>
      </c>
      <c r="C18" s="489">
        <v>71</v>
      </c>
      <c r="D18" s="489">
        <v>224</v>
      </c>
      <c r="E18" s="489" t="s">
        <v>16</v>
      </c>
      <c r="F18" s="489">
        <v>7</v>
      </c>
      <c r="G18" s="492">
        <f t="shared" si="2"/>
        <v>412</v>
      </c>
      <c r="H18" s="489">
        <v>1</v>
      </c>
      <c r="I18" s="489">
        <v>1</v>
      </c>
      <c r="J18" s="492">
        <f t="shared" si="3"/>
        <v>2</v>
      </c>
      <c r="K18" s="489">
        <v>2</v>
      </c>
      <c r="L18" s="489">
        <v>1639</v>
      </c>
      <c r="M18" s="492">
        <f t="shared" si="4"/>
        <v>1641</v>
      </c>
      <c r="N18" s="485">
        <f t="shared" si="5"/>
        <v>2055</v>
      </c>
      <c r="O18" s="509" t="s">
        <v>129</v>
      </c>
    </row>
    <row r="19" spans="1:15" s="39" customFormat="1" ht="25.9" customHeight="1" x14ac:dyDescent="0.2">
      <c r="A19" s="183" t="s">
        <v>1468</v>
      </c>
      <c r="B19" s="104">
        <f t="shared" ref="B19:L19" si="6">SUM(B20:B23)</f>
        <v>6793</v>
      </c>
      <c r="C19" s="104">
        <f t="shared" si="6"/>
        <v>1627</v>
      </c>
      <c r="D19" s="104">
        <f t="shared" si="6"/>
        <v>6915</v>
      </c>
      <c r="E19" s="104">
        <f t="shared" si="6"/>
        <v>164722</v>
      </c>
      <c r="F19" s="104">
        <f t="shared" si="6"/>
        <v>73513</v>
      </c>
      <c r="G19" s="104">
        <f t="shared" si="2"/>
        <v>253570</v>
      </c>
      <c r="H19" s="104">
        <f t="shared" si="6"/>
        <v>1469</v>
      </c>
      <c r="I19" s="104">
        <f t="shared" si="6"/>
        <v>1485</v>
      </c>
      <c r="J19" s="104">
        <f t="shared" si="3"/>
        <v>2954</v>
      </c>
      <c r="K19" s="104">
        <f t="shared" si="6"/>
        <v>509</v>
      </c>
      <c r="L19" s="104">
        <f t="shared" si="6"/>
        <v>334603</v>
      </c>
      <c r="M19" s="104">
        <f t="shared" si="4"/>
        <v>335112</v>
      </c>
      <c r="N19" s="104">
        <f t="shared" si="5"/>
        <v>591636</v>
      </c>
      <c r="O19" s="486" t="s">
        <v>14</v>
      </c>
    </row>
    <row r="20" spans="1:15" s="39" customFormat="1" ht="25.9" customHeight="1" x14ac:dyDescent="0.2">
      <c r="A20" s="591" t="s">
        <v>122</v>
      </c>
      <c r="B20" s="193">
        <v>1317</v>
      </c>
      <c r="C20" s="193">
        <v>589</v>
      </c>
      <c r="D20" s="193">
        <v>713</v>
      </c>
      <c r="E20" s="193">
        <v>11695</v>
      </c>
      <c r="F20" s="193">
        <v>65122</v>
      </c>
      <c r="G20" s="487">
        <f t="shared" si="2"/>
        <v>79436</v>
      </c>
      <c r="H20" s="193">
        <v>931</v>
      </c>
      <c r="I20" s="193">
        <v>138</v>
      </c>
      <c r="J20" s="487">
        <f t="shared" si="3"/>
        <v>1069</v>
      </c>
      <c r="K20" s="193">
        <v>360</v>
      </c>
      <c r="L20" s="193">
        <v>95631</v>
      </c>
      <c r="M20" s="487">
        <f t="shared" si="4"/>
        <v>95991</v>
      </c>
      <c r="N20" s="222">
        <f t="shared" si="5"/>
        <v>176496</v>
      </c>
      <c r="O20" s="592" t="s">
        <v>123</v>
      </c>
    </row>
    <row r="21" spans="1:15" s="45" customFormat="1" ht="25.9" customHeight="1" x14ac:dyDescent="0.2">
      <c r="A21" s="508" t="s">
        <v>124</v>
      </c>
      <c r="B21" s="489">
        <v>4803</v>
      </c>
      <c r="C21" s="489">
        <v>520</v>
      </c>
      <c r="D21" s="489">
        <v>4990</v>
      </c>
      <c r="E21" s="489">
        <v>147186</v>
      </c>
      <c r="F21" s="489">
        <v>7892</v>
      </c>
      <c r="G21" s="492">
        <f t="shared" si="2"/>
        <v>165391</v>
      </c>
      <c r="H21" s="489">
        <v>503</v>
      </c>
      <c r="I21" s="489">
        <v>1287</v>
      </c>
      <c r="J21" s="492">
        <f t="shared" si="3"/>
        <v>1790</v>
      </c>
      <c r="K21" s="489">
        <v>143</v>
      </c>
      <c r="L21" s="489">
        <v>227136</v>
      </c>
      <c r="M21" s="492">
        <f t="shared" si="4"/>
        <v>227279</v>
      </c>
      <c r="N21" s="485">
        <f t="shared" si="5"/>
        <v>394460</v>
      </c>
      <c r="O21" s="509" t="s">
        <v>125</v>
      </c>
    </row>
    <row r="22" spans="1:15" s="45" customFormat="1" ht="25.9" customHeight="1" x14ac:dyDescent="0.2">
      <c r="A22" s="591" t="s">
        <v>126</v>
      </c>
      <c r="B22" s="193">
        <v>102</v>
      </c>
      <c r="C22" s="193">
        <v>43</v>
      </c>
      <c r="D22" s="193">
        <v>425</v>
      </c>
      <c r="E22" s="193">
        <v>2080</v>
      </c>
      <c r="F22" s="193">
        <v>484</v>
      </c>
      <c r="G22" s="487">
        <f t="shared" si="2"/>
        <v>3134</v>
      </c>
      <c r="H22" s="193">
        <v>27</v>
      </c>
      <c r="I22" s="193">
        <v>54</v>
      </c>
      <c r="J22" s="487">
        <f t="shared" si="3"/>
        <v>81</v>
      </c>
      <c r="K22" s="193">
        <v>6</v>
      </c>
      <c r="L22" s="193">
        <v>9167</v>
      </c>
      <c r="M22" s="487">
        <f t="shared" si="4"/>
        <v>9173</v>
      </c>
      <c r="N22" s="222">
        <f t="shared" si="5"/>
        <v>12388</v>
      </c>
      <c r="O22" s="592" t="s">
        <v>127</v>
      </c>
    </row>
    <row r="23" spans="1:15" s="45" customFormat="1" ht="25.9" customHeight="1" x14ac:dyDescent="0.2">
      <c r="A23" s="510" t="s">
        <v>128</v>
      </c>
      <c r="B23" s="490">
        <v>571</v>
      </c>
      <c r="C23" s="490">
        <v>475</v>
      </c>
      <c r="D23" s="490">
        <v>787</v>
      </c>
      <c r="E23" s="490">
        <v>3761</v>
      </c>
      <c r="F23" s="490">
        <v>15</v>
      </c>
      <c r="G23" s="493">
        <f t="shared" si="2"/>
        <v>5609</v>
      </c>
      <c r="H23" s="490">
        <v>8</v>
      </c>
      <c r="I23" s="490">
        <v>6</v>
      </c>
      <c r="J23" s="493">
        <f t="shared" si="3"/>
        <v>14</v>
      </c>
      <c r="K23" s="490" t="s">
        <v>16</v>
      </c>
      <c r="L23" s="490">
        <v>2669</v>
      </c>
      <c r="M23" s="493">
        <f t="shared" si="4"/>
        <v>2669</v>
      </c>
      <c r="N23" s="491">
        <f t="shared" si="5"/>
        <v>8292</v>
      </c>
      <c r="O23" s="511" t="s">
        <v>129</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4963D-CFAB-4604-8E2C-B50B0C48564C}">
  <sheetPr>
    <tabColor theme="5" tint="-0.499984740745262"/>
    <pageSetUpPr fitToPage="1"/>
  </sheetPr>
  <dimension ref="A1:R23"/>
  <sheetViews>
    <sheetView view="pageBreakPreview" zoomScale="60" zoomScaleNormal="100" workbookViewId="0">
      <selection activeCell="I12" sqref="I12"/>
    </sheetView>
  </sheetViews>
  <sheetFormatPr defaultColWidth="9.125" defaultRowHeight="12.75" x14ac:dyDescent="0.2"/>
  <cols>
    <col min="1" max="1" width="15.625" style="6" customWidth="1"/>
    <col min="2" max="11" width="9.375" style="6" customWidth="1"/>
    <col min="12" max="14" width="10.375" style="6" customWidth="1"/>
    <col min="15" max="15" width="15.625" style="6" customWidth="1"/>
    <col min="16" max="16384" width="9.125" style="6"/>
  </cols>
  <sheetData>
    <row r="1" spans="1:18" s="1" customFormat="1" ht="21" customHeight="1" x14ac:dyDescent="0.25">
      <c r="A1" s="1706" t="s">
        <v>1243</v>
      </c>
      <c r="B1" s="1706"/>
      <c r="C1" s="1706"/>
      <c r="D1" s="1706"/>
      <c r="E1" s="1706"/>
      <c r="F1" s="1706"/>
      <c r="G1" s="1706"/>
      <c r="H1" s="1706"/>
      <c r="I1" s="1706"/>
      <c r="J1" s="1706"/>
      <c r="K1" s="1706"/>
      <c r="L1" s="1706"/>
      <c r="M1" s="1706"/>
      <c r="N1" s="1706"/>
      <c r="O1" s="1706"/>
    </row>
    <row r="2" spans="1:18" s="1" customFormat="1" ht="21" customHeight="1" x14ac:dyDescent="0.2">
      <c r="A2" s="1707" t="s">
        <v>929</v>
      </c>
      <c r="B2" s="1707"/>
      <c r="C2" s="1707"/>
      <c r="D2" s="1707"/>
      <c r="E2" s="1707"/>
      <c r="F2" s="1707"/>
      <c r="G2" s="1707"/>
      <c r="H2" s="1707"/>
      <c r="I2" s="1707"/>
      <c r="J2" s="1707"/>
      <c r="K2" s="1707"/>
      <c r="L2" s="1707"/>
      <c r="M2" s="1707"/>
      <c r="N2" s="1707"/>
      <c r="O2" s="1707"/>
      <c r="R2" s="1" t="s">
        <v>131</v>
      </c>
    </row>
    <row r="3" spans="1:18" s="1" customFormat="1" ht="21" customHeight="1" x14ac:dyDescent="0.2">
      <c r="A3" s="1708" t="s">
        <v>1942</v>
      </c>
      <c r="B3" s="1708"/>
      <c r="C3" s="1708"/>
      <c r="D3" s="1708"/>
      <c r="E3" s="1708"/>
      <c r="F3" s="1708"/>
      <c r="G3" s="1708"/>
      <c r="H3" s="1708"/>
      <c r="I3" s="1708"/>
      <c r="J3" s="1708"/>
      <c r="K3" s="1708"/>
      <c r="L3" s="1708"/>
      <c r="M3" s="1708"/>
      <c r="N3" s="1708"/>
      <c r="O3" s="1708"/>
    </row>
    <row r="4" spans="1:18" s="15" customFormat="1" x14ac:dyDescent="0.2">
      <c r="A4" s="410" t="s">
        <v>108</v>
      </c>
      <c r="B4" s="1709"/>
      <c r="C4" s="1709"/>
      <c r="D4" s="1709"/>
      <c r="E4" s="1709"/>
      <c r="F4" s="1709"/>
      <c r="G4" s="1709"/>
      <c r="H4" s="1709"/>
      <c r="I4" s="1709"/>
      <c r="J4" s="1709"/>
      <c r="K4" s="1709"/>
      <c r="L4" s="1709"/>
      <c r="M4" s="1709"/>
      <c r="N4" s="1709"/>
      <c r="O4" s="412" t="s">
        <v>109</v>
      </c>
    </row>
    <row r="5" spans="1:18" s="15" customFormat="1" ht="25.15" customHeight="1" x14ac:dyDescent="0.2">
      <c r="A5" s="1611" t="s">
        <v>1173</v>
      </c>
      <c r="B5" s="1742" t="s">
        <v>1793</v>
      </c>
      <c r="C5" s="1743"/>
      <c r="D5" s="1743"/>
      <c r="E5" s="1743"/>
      <c r="F5" s="1743"/>
      <c r="G5" s="1743"/>
      <c r="H5" s="1743"/>
      <c r="I5" s="1743"/>
      <c r="J5" s="1743"/>
      <c r="K5" s="1743"/>
      <c r="L5" s="1743"/>
      <c r="M5" s="1743"/>
      <c r="N5" s="1744"/>
      <c r="O5" s="1609" t="s">
        <v>1172</v>
      </c>
    </row>
    <row r="6" spans="1:18" s="39" customFormat="1" ht="25.15" customHeight="1" x14ac:dyDescent="0.2">
      <c r="A6" s="1612"/>
      <c r="B6" s="1603" t="s">
        <v>1815</v>
      </c>
      <c r="C6" s="1604"/>
      <c r="D6" s="1604"/>
      <c r="E6" s="1604"/>
      <c r="F6" s="1604"/>
      <c r="G6" s="1605"/>
      <c r="H6" s="1745" t="s">
        <v>1138</v>
      </c>
      <c r="I6" s="1746"/>
      <c r="J6" s="1746"/>
      <c r="K6" s="1746"/>
      <c r="L6" s="1746"/>
      <c r="M6" s="1747"/>
      <c r="N6" s="1748" t="s">
        <v>1767</v>
      </c>
      <c r="O6" s="1610"/>
    </row>
    <row r="7" spans="1:18" s="2" customFormat="1" ht="25.15" customHeight="1" x14ac:dyDescent="0.2">
      <c r="A7" s="1612"/>
      <c r="B7" s="1606" t="s">
        <v>1812</v>
      </c>
      <c r="C7" s="1606" t="s">
        <v>1184</v>
      </c>
      <c r="D7" s="1606" t="s">
        <v>1007</v>
      </c>
      <c r="E7" s="1606" t="s">
        <v>1185</v>
      </c>
      <c r="F7" s="1606" t="s">
        <v>1186</v>
      </c>
      <c r="G7" s="1740" t="s">
        <v>1813</v>
      </c>
      <c r="H7" s="1603" t="s">
        <v>1957</v>
      </c>
      <c r="I7" s="1604"/>
      <c r="J7" s="1605"/>
      <c r="K7" s="1606" t="s">
        <v>999</v>
      </c>
      <c r="L7" s="1606" t="s">
        <v>998</v>
      </c>
      <c r="M7" s="1740" t="s">
        <v>1813</v>
      </c>
      <c r="N7" s="1749"/>
      <c r="O7" s="1610"/>
    </row>
    <row r="8" spans="1:18" s="2" customFormat="1" ht="73.150000000000006" customHeight="1" x14ac:dyDescent="0.2">
      <c r="A8" s="1552"/>
      <c r="B8" s="1608"/>
      <c r="C8" s="1608"/>
      <c r="D8" s="1608"/>
      <c r="E8" s="1608"/>
      <c r="F8" s="1608"/>
      <c r="G8" s="1741"/>
      <c r="H8" s="1339" t="s">
        <v>58</v>
      </c>
      <c r="I8" s="1339" t="s">
        <v>59</v>
      </c>
      <c r="J8" s="494" t="s">
        <v>1813</v>
      </c>
      <c r="K8" s="1608"/>
      <c r="L8" s="1608"/>
      <c r="M8" s="1741"/>
      <c r="N8" s="1750"/>
      <c r="O8" s="1563"/>
    </row>
    <row r="9" spans="1:18" s="15" customFormat="1" ht="25.9" customHeight="1" x14ac:dyDescent="0.2">
      <c r="A9" s="539" t="s">
        <v>1220</v>
      </c>
      <c r="B9" s="102">
        <f t="shared" ref="B9:N13" si="0">B14+B19</f>
        <v>1615</v>
      </c>
      <c r="C9" s="102">
        <f t="shared" si="0"/>
        <v>1291</v>
      </c>
      <c r="D9" s="102">
        <f t="shared" si="0"/>
        <v>18103</v>
      </c>
      <c r="E9" s="102">
        <f t="shared" si="0"/>
        <v>23641</v>
      </c>
      <c r="F9" s="102">
        <f t="shared" si="0"/>
        <v>48199</v>
      </c>
      <c r="G9" s="102">
        <f t="shared" si="0"/>
        <v>92849</v>
      </c>
      <c r="H9" s="102">
        <f t="shared" si="0"/>
        <v>1684</v>
      </c>
      <c r="I9" s="102">
        <f>I14+I19</f>
        <v>463</v>
      </c>
      <c r="J9" s="102">
        <f t="shared" si="0"/>
        <v>2147</v>
      </c>
      <c r="K9" s="102">
        <f t="shared" si="0"/>
        <v>147</v>
      </c>
      <c r="L9" s="102">
        <f t="shared" si="0"/>
        <v>113343</v>
      </c>
      <c r="M9" s="102">
        <f t="shared" si="0"/>
        <v>113490</v>
      </c>
      <c r="N9" s="102">
        <f>N14+N19</f>
        <v>208486</v>
      </c>
      <c r="O9" s="447" t="s">
        <v>883</v>
      </c>
    </row>
    <row r="10" spans="1:18" s="15" customFormat="1" ht="25.9" customHeight="1" x14ac:dyDescent="0.2">
      <c r="A10" s="588" t="s">
        <v>122</v>
      </c>
      <c r="B10" s="464">
        <f t="shared" si="0"/>
        <v>531</v>
      </c>
      <c r="C10" s="464">
        <f t="shared" si="0"/>
        <v>644</v>
      </c>
      <c r="D10" s="464">
        <f t="shared" si="0"/>
        <v>1153</v>
      </c>
      <c r="E10" s="464">
        <f t="shared" si="0"/>
        <v>2245</v>
      </c>
      <c r="F10" s="464">
        <f t="shared" si="0"/>
        <v>42295</v>
      </c>
      <c r="G10" s="487">
        <f t="shared" si="0"/>
        <v>46868</v>
      </c>
      <c r="H10" s="464">
        <f t="shared" si="0"/>
        <v>1388</v>
      </c>
      <c r="I10" s="464">
        <f t="shared" si="0"/>
        <v>170</v>
      </c>
      <c r="J10" s="487">
        <f t="shared" si="0"/>
        <v>1558</v>
      </c>
      <c r="K10" s="464">
        <f t="shared" si="0"/>
        <v>139</v>
      </c>
      <c r="L10" s="464">
        <f t="shared" si="0"/>
        <v>32358</v>
      </c>
      <c r="M10" s="487">
        <f t="shared" si="0"/>
        <v>32497</v>
      </c>
      <c r="N10" s="222">
        <f t="shared" si="0"/>
        <v>80923</v>
      </c>
      <c r="O10" s="589" t="s">
        <v>123</v>
      </c>
    </row>
    <row r="11" spans="1:18" s="15" customFormat="1" ht="25.9" customHeight="1" x14ac:dyDescent="0.2">
      <c r="A11" s="585" t="s">
        <v>124</v>
      </c>
      <c r="B11" s="465">
        <f t="shared" si="0"/>
        <v>791</v>
      </c>
      <c r="C11" s="465">
        <f t="shared" si="0"/>
        <v>337</v>
      </c>
      <c r="D11" s="465">
        <f t="shared" si="0"/>
        <v>15071</v>
      </c>
      <c r="E11" s="465">
        <f t="shared" si="0"/>
        <v>18113</v>
      </c>
      <c r="F11" s="465">
        <f t="shared" si="0"/>
        <v>5434</v>
      </c>
      <c r="G11" s="492">
        <f>G16+G21</f>
        <v>39746</v>
      </c>
      <c r="H11" s="465">
        <f t="shared" si="0"/>
        <v>265</v>
      </c>
      <c r="I11" s="465">
        <f t="shared" si="0"/>
        <v>225</v>
      </c>
      <c r="J11" s="492">
        <f t="shared" si="0"/>
        <v>490</v>
      </c>
      <c r="K11" s="465">
        <f t="shared" si="0"/>
        <v>7</v>
      </c>
      <c r="L11" s="465">
        <f t="shared" si="0"/>
        <v>74264</v>
      </c>
      <c r="M11" s="492">
        <f t="shared" si="0"/>
        <v>74271</v>
      </c>
      <c r="N11" s="485">
        <f t="shared" si="0"/>
        <v>114507</v>
      </c>
      <c r="O11" s="586" t="s">
        <v>125</v>
      </c>
    </row>
    <row r="12" spans="1:18" s="39" customFormat="1" ht="25.9" customHeight="1" x14ac:dyDescent="0.2">
      <c r="A12" s="588" t="s">
        <v>126</v>
      </c>
      <c r="B12" s="464">
        <f t="shared" si="0"/>
        <v>58</v>
      </c>
      <c r="C12" s="464">
        <f t="shared" si="0"/>
        <v>42</v>
      </c>
      <c r="D12" s="464">
        <f>D17+D22</f>
        <v>868</v>
      </c>
      <c r="E12" s="464">
        <f t="shared" si="0"/>
        <v>1206</v>
      </c>
      <c r="F12" s="464">
        <f t="shared" si="0"/>
        <v>461</v>
      </c>
      <c r="G12" s="487">
        <f t="shared" si="0"/>
        <v>2635</v>
      </c>
      <c r="H12" s="464">
        <f t="shared" si="0"/>
        <v>24</v>
      </c>
      <c r="I12" s="464">
        <f t="shared" si="0"/>
        <v>66</v>
      </c>
      <c r="J12" s="487">
        <f t="shared" si="0"/>
        <v>90</v>
      </c>
      <c r="K12" s="464">
        <f t="shared" si="0"/>
        <v>1</v>
      </c>
      <c r="L12" s="464">
        <f t="shared" si="0"/>
        <v>6197</v>
      </c>
      <c r="M12" s="487">
        <f t="shared" si="0"/>
        <v>6198</v>
      </c>
      <c r="N12" s="222">
        <f t="shared" si="0"/>
        <v>8923</v>
      </c>
      <c r="O12" s="589" t="s">
        <v>127</v>
      </c>
    </row>
    <row r="13" spans="1:18" s="39" customFormat="1" ht="25.9" customHeight="1" x14ac:dyDescent="0.2">
      <c r="A13" s="585" t="s">
        <v>128</v>
      </c>
      <c r="B13" s="465">
        <f t="shared" si="0"/>
        <v>235</v>
      </c>
      <c r="C13" s="465">
        <f t="shared" si="0"/>
        <v>268</v>
      </c>
      <c r="D13" s="465">
        <f t="shared" si="0"/>
        <v>1011</v>
      </c>
      <c r="E13" s="465">
        <f t="shared" si="0"/>
        <v>2077</v>
      </c>
      <c r="F13" s="465">
        <f t="shared" si="0"/>
        <v>9</v>
      </c>
      <c r="G13" s="492">
        <f t="shared" si="0"/>
        <v>3600</v>
      </c>
      <c r="H13" s="465">
        <f t="shared" si="0"/>
        <v>7</v>
      </c>
      <c r="I13" s="465">
        <f t="shared" si="0"/>
        <v>2</v>
      </c>
      <c r="J13" s="492">
        <f t="shared" si="0"/>
        <v>9</v>
      </c>
      <c r="K13" s="1475">
        <f t="shared" si="0"/>
        <v>0</v>
      </c>
      <c r="L13" s="465">
        <f t="shared" si="0"/>
        <v>524</v>
      </c>
      <c r="M13" s="492">
        <f t="shared" si="0"/>
        <v>524</v>
      </c>
      <c r="N13" s="485">
        <f t="shared" si="0"/>
        <v>4133</v>
      </c>
      <c r="O13" s="586" t="s">
        <v>129</v>
      </c>
    </row>
    <row r="14" spans="1:18" s="39" customFormat="1" ht="25.9" customHeight="1" x14ac:dyDescent="0.2">
      <c r="A14" s="183" t="s">
        <v>706</v>
      </c>
      <c r="B14" s="104">
        <f t="shared" ref="B14:L14" si="1">SUM(B15:B18)</f>
        <v>617</v>
      </c>
      <c r="C14" s="104">
        <f>SUM(C15:C18)</f>
        <v>481</v>
      </c>
      <c r="D14" s="104">
        <f t="shared" si="1"/>
        <v>11188</v>
      </c>
      <c r="E14" s="1478">
        <f>SUM(E15:E18)</f>
        <v>0</v>
      </c>
      <c r="F14" s="104">
        <f t="shared" si="1"/>
        <v>19786</v>
      </c>
      <c r="G14" s="104">
        <f t="shared" ref="G14:G23" si="2">SUM(B14:F14)</f>
        <v>32072</v>
      </c>
      <c r="H14" s="104">
        <f t="shared" si="1"/>
        <v>694</v>
      </c>
      <c r="I14" s="104">
        <f t="shared" si="1"/>
        <v>280</v>
      </c>
      <c r="J14" s="104">
        <f t="shared" ref="J14:J23" si="3">I14+H14</f>
        <v>974</v>
      </c>
      <c r="K14" s="104">
        <f t="shared" si="1"/>
        <v>118</v>
      </c>
      <c r="L14" s="104">
        <f t="shared" si="1"/>
        <v>67148</v>
      </c>
      <c r="M14" s="104">
        <f t="shared" ref="M14:M23" si="4">L14+K14</f>
        <v>67266</v>
      </c>
      <c r="N14" s="104">
        <f>M14+J14+G14</f>
        <v>100312</v>
      </c>
      <c r="O14" s="486" t="s">
        <v>13</v>
      </c>
    </row>
    <row r="15" spans="1:18" s="45" customFormat="1" ht="25.9" customHeight="1" x14ac:dyDescent="0.2">
      <c r="A15" s="591" t="s">
        <v>122</v>
      </c>
      <c r="B15" s="193">
        <v>306</v>
      </c>
      <c r="C15" s="193">
        <v>332</v>
      </c>
      <c r="D15" s="193">
        <v>440</v>
      </c>
      <c r="E15" s="193" t="s">
        <v>16</v>
      </c>
      <c r="F15" s="193">
        <v>19236</v>
      </c>
      <c r="G15" s="487">
        <f t="shared" si="2"/>
        <v>20314</v>
      </c>
      <c r="H15" s="193">
        <v>617</v>
      </c>
      <c r="I15" s="193">
        <v>125</v>
      </c>
      <c r="J15" s="487">
        <f t="shared" si="3"/>
        <v>742</v>
      </c>
      <c r="K15" s="193">
        <v>111</v>
      </c>
      <c r="L15" s="193">
        <v>19677</v>
      </c>
      <c r="M15" s="487">
        <f t="shared" si="4"/>
        <v>19788</v>
      </c>
      <c r="N15" s="222">
        <f>M15+J15+G15</f>
        <v>40844</v>
      </c>
      <c r="O15" s="592" t="s">
        <v>123</v>
      </c>
    </row>
    <row r="16" spans="1:18" s="45" customFormat="1" ht="25.9" customHeight="1" x14ac:dyDescent="0.2">
      <c r="A16" s="508" t="s">
        <v>124</v>
      </c>
      <c r="B16" s="489">
        <v>284</v>
      </c>
      <c r="C16" s="489">
        <v>131</v>
      </c>
      <c r="D16" s="489">
        <v>10081</v>
      </c>
      <c r="E16" s="489" t="s">
        <v>16</v>
      </c>
      <c r="F16" s="489">
        <v>509</v>
      </c>
      <c r="G16" s="492">
        <f t="shared" si="2"/>
        <v>11005</v>
      </c>
      <c r="H16" s="489">
        <v>69</v>
      </c>
      <c r="I16" s="489">
        <v>123</v>
      </c>
      <c r="J16" s="492">
        <f t="shared" si="3"/>
        <v>192</v>
      </c>
      <c r="K16" s="489">
        <v>6</v>
      </c>
      <c r="L16" s="489">
        <v>44656</v>
      </c>
      <c r="M16" s="492">
        <f t="shared" si="4"/>
        <v>44662</v>
      </c>
      <c r="N16" s="485">
        <f t="shared" ref="N16:N23" si="5">M16+J16+G16</f>
        <v>55859</v>
      </c>
      <c r="O16" s="509" t="s">
        <v>125</v>
      </c>
    </row>
    <row r="17" spans="1:15" s="45" customFormat="1" ht="25.9" customHeight="1" x14ac:dyDescent="0.2">
      <c r="A17" s="591" t="s">
        <v>126</v>
      </c>
      <c r="B17" s="193">
        <v>18</v>
      </c>
      <c r="C17" s="193">
        <v>9</v>
      </c>
      <c r="D17" s="193">
        <v>443</v>
      </c>
      <c r="E17" s="193" t="s">
        <v>16</v>
      </c>
      <c r="F17" s="193">
        <v>41</v>
      </c>
      <c r="G17" s="487">
        <f t="shared" si="2"/>
        <v>511</v>
      </c>
      <c r="H17" s="193">
        <v>7</v>
      </c>
      <c r="I17" s="193">
        <v>31</v>
      </c>
      <c r="J17" s="487">
        <f t="shared" si="3"/>
        <v>38</v>
      </c>
      <c r="K17" s="193">
        <v>1</v>
      </c>
      <c r="L17" s="193">
        <v>2747</v>
      </c>
      <c r="M17" s="487">
        <f t="shared" si="4"/>
        <v>2748</v>
      </c>
      <c r="N17" s="222">
        <f t="shared" si="5"/>
        <v>3297</v>
      </c>
      <c r="O17" s="592" t="s">
        <v>127</v>
      </c>
    </row>
    <row r="18" spans="1:15" s="39" customFormat="1" ht="25.9" customHeight="1" x14ac:dyDescent="0.2">
      <c r="A18" s="508" t="s">
        <v>128</v>
      </c>
      <c r="B18" s="489">
        <v>9</v>
      </c>
      <c r="C18" s="489">
        <v>9</v>
      </c>
      <c r="D18" s="489">
        <v>224</v>
      </c>
      <c r="E18" s="489" t="s">
        <v>16</v>
      </c>
      <c r="F18" s="489" t="s">
        <v>16</v>
      </c>
      <c r="G18" s="492">
        <f t="shared" si="2"/>
        <v>242</v>
      </c>
      <c r="H18" s="489">
        <v>1</v>
      </c>
      <c r="I18" s="489">
        <v>1</v>
      </c>
      <c r="J18" s="492">
        <f t="shared" si="3"/>
        <v>2</v>
      </c>
      <c r="K18" s="489" t="s">
        <v>16</v>
      </c>
      <c r="L18" s="489">
        <v>68</v>
      </c>
      <c r="M18" s="492">
        <f t="shared" si="4"/>
        <v>68</v>
      </c>
      <c r="N18" s="485">
        <f t="shared" si="5"/>
        <v>312</v>
      </c>
      <c r="O18" s="509" t="s">
        <v>129</v>
      </c>
    </row>
    <row r="19" spans="1:15" s="39" customFormat="1" ht="25.9" customHeight="1" x14ac:dyDescent="0.2">
      <c r="A19" s="183" t="s">
        <v>1468</v>
      </c>
      <c r="B19" s="104">
        <f>SUM(B20:B23)</f>
        <v>998</v>
      </c>
      <c r="C19" s="104">
        <f>SUM(C20:C23)</f>
        <v>810</v>
      </c>
      <c r="D19" s="104">
        <f>SUM(D20:D23)</f>
        <v>6915</v>
      </c>
      <c r="E19" s="104">
        <f>SUM(E20:E23)</f>
        <v>23641</v>
      </c>
      <c r="F19" s="104">
        <f>SUM(F20:F23)</f>
        <v>28413</v>
      </c>
      <c r="G19" s="104">
        <f t="shared" si="2"/>
        <v>60777</v>
      </c>
      <c r="H19" s="104">
        <f>SUM(H20:H23)</f>
        <v>990</v>
      </c>
      <c r="I19" s="104">
        <f>SUM(I20:I23)</f>
        <v>183</v>
      </c>
      <c r="J19" s="104">
        <f>I19+H19</f>
        <v>1173</v>
      </c>
      <c r="K19" s="104">
        <f>SUM(K20:K23)</f>
        <v>29</v>
      </c>
      <c r="L19" s="104">
        <f>SUM(L20:L23)</f>
        <v>46195</v>
      </c>
      <c r="M19" s="104">
        <f t="shared" si="4"/>
        <v>46224</v>
      </c>
      <c r="N19" s="104">
        <f t="shared" si="5"/>
        <v>108174</v>
      </c>
      <c r="O19" s="486" t="s">
        <v>14</v>
      </c>
    </row>
    <row r="20" spans="1:15" s="39" customFormat="1" ht="25.9" customHeight="1" x14ac:dyDescent="0.2">
      <c r="A20" s="591" t="s">
        <v>122</v>
      </c>
      <c r="B20" s="193">
        <v>225</v>
      </c>
      <c r="C20" s="193">
        <v>312</v>
      </c>
      <c r="D20" s="193">
        <v>713</v>
      </c>
      <c r="E20" s="193">
        <v>2245</v>
      </c>
      <c r="F20" s="193">
        <v>23059</v>
      </c>
      <c r="G20" s="487">
        <f>SUM(B20:F20)</f>
        <v>26554</v>
      </c>
      <c r="H20" s="193">
        <v>771</v>
      </c>
      <c r="I20" s="193">
        <v>45</v>
      </c>
      <c r="J20" s="487">
        <f t="shared" si="3"/>
        <v>816</v>
      </c>
      <c r="K20" s="193">
        <v>28</v>
      </c>
      <c r="L20" s="193">
        <v>12681</v>
      </c>
      <c r="M20" s="487">
        <f t="shared" si="4"/>
        <v>12709</v>
      </c>
      <c r="N20" s="222">
        <f t="shared" si="5"/>
        <v>40079</v>
      </c>
      <c r="O20" s="592" t="s">
        <v>123</v>
      </c>
    </row>
    <row r="21" spans="1:15" s="45" customFormat="1" ht="25.9" customHeight="1" x14ac:dyDescent="0.2">
      <c r="A21" s="508" t="s">
        <v>124</v>
      </c>
      <c r="B21" s="489">
        <v>507</v>
      </c>
      <c r="C21" s="489">
        <v>206</v>
      </c>
      <c r="D21" s="489">
        <v>4990</v>
      </c>
      <c r="E21" s="489">
        <v>18113</v>
      </c>
      <c r="F21" s="489">
        <v>4925</v>
      </c>
      <c r="G21" s="492">
        <f t="shared" si="2"/>
        <v>28741</v>
      </c>
      <c r="H21" s="489">
        <v>196</v>
      </c>
      <c r="I21" s="489">
        <v>102</v>
      </c>
      <c r="J21" s="492">
        <f t="shared" si="3"/>
        <v>298</v>
      </c>
      <c r="K21" s="489">
        <v>1</v>
      </c>
      <c r="L21" s="489">
        <v>29608</v>
      </c>
      <c r="M21" s="492">
        <f t="shared" si="4"/>
        <v>29609</v>
      </c>
      <c r="N21" s="485">
        <f t="shared" si="5"/>
        <v>58648</v>
      </c>
      <c r="O21" s="509" t="s">
        <v>125</v>
      </c>
    </row>
    <row r="22" spans="1:15" s="45" customFormat="1" ht="25.9" customHeight="1" x14ac:dyDescent="0.2">
      <c r="A22" s="591" t="s">
        <v>126</v>
      </c>
      <c r="B22" s="193">
        <v>40</v>
      </c>
      <c r="C22" s="193">
        <v>33</v>
      </c>
      <c r="D22" s="193">
        <v>425</v>
      </c>
      <c r="E22" s="193">
        <v>1206</v>
      </c>
      <c r="F22" s="193">
        <v>420</v>
      </c>
      <c r="G22" s="487">
        <f t="shared" si="2"/>
        <v>2124</v>
      </c>
      <c r="H22" s="193">
        <v>17</v>
      </c>
      <c r="I22" s="193">
        <v>35</v>
      </c>
      <c r="J22" s="487">
        <f t="shared" si="3"/>
        <v>52</v>
      </c>
      <c r="K22" s="193" t="s">
        <v>16</v>
      </c>
      <c r="L22" s="193">
        <v>3450</v>
      </c>
      <c r="M22" s="487">
        <f t="shared" si="4"/>
        <v>3450</v>
      </c>
      <c r="N22" s="222">
        <f t="shared" si="5"/>
        <v>5626</v>
      </c>
      <c r="O22" s="592" t="s">
        <v>127</v>
      </c>
    </row>
    <row r="23" spans="1:15" s="45" customFormat="1" ht="25.9" customHeight="1" x14ac:dyDescent="0.2">
      <c r="A23" s="510" t="s">
        <v>128</v>
      </c>
      <c r="B23" s="490">
        <v>226</v>
      </c>
      <c r="C23" s="490">
        <v>259</v>
      </c>
      <c r="D23" s="490">
        <v>787</v>
      </c>
      <c r="E23" s="490">
        <v>2077</v>
      </c>
      <c r="F23" s="490">
        <v>9</v>
      </c>
      <c r="G23" s="493">
        <f t="shared" si="2"/>
        <v>3358</v>
      </c>
      <c r="H23" s="490">
        <v>6</v>
      </c>
      <c r="I23" s="490">
        <v>1</v>
      </c>
      <c r="J23" s="493">
        <f t="shared" si="3"/>
        <v>7</v>
      </c>
      <c r="K23" s="490" t="s">
        <v>16</v>
      </c>
      <c r="L23" s="490">
        <v>456</v>
      </c>
      <c r="M23" s="493">
        <f t="shared" si="4"/>
        <v>456</v>
      </c>
      <c r="N23" s="491">
        <f t="shared" si="5"/>
        <v>3821</v>
      </c>
      <c r="O23" s="511" t="s">
        <v>129</v>
      </c>
    </row>
  </sheetData>
  <mergeCells count="20">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 ref="F7:F8"/>
    <mergeCell ref="G7:G8"/>
    <mergeCell ref="H7:J7"/>
    <mergeCell ref="K7:K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BB3DE-A3C1-4FA8-8FEC-B50DD1B8F22E}">
  <sheetPr>
    <tabColor theme="5" tint="-0.499984740745262"/>
    <pageSetUpPr fitToPage="1"/>
  </sheetPr>
  <dimension ref="A1:Q23"/>
  <sheetViews>
    <sheetView view="pageBreakPreview" zoomScale="60" zoomScaleNormal="100" workbookViewId="0">
      <selection activeCell="I13" sqref="I13"/>
    </sheetView>
  </sheetViews>
  <sheetFormatPr defaultColWidth="9.125" defaultRowHeight="12.75" x14ac:dyDescent="0.2"/>
  <cols>
    <col min="1" max="1" width="15.625" style="6" customWidth="1"/>
    <col min="2" max="10" width="10" style="6" customWidth="1"/>
    <col min="11" max="13" width="11.375" style="6" customWidth="1"/>
    <col min="14" max="14" width="15.625" style="6" customWidth="1"/>
    <col min="15" max="16384" width="9.125" style="6"/>
  </cols>
  <sheetData>
    <row r="1" spans="1:17" s="1" customFormat="1" ht="21" customHeight="1" x14ac:dyDescent="0.25">
      <c r="A1" s="1706" t="s">
        <v>1242</v>
      </c>
      <c r="B1" s="1706"/>
      <c r="C1" s="1706"/>
      <c r="D1" s="1706"/>
      <c r="E1" s="1706"/>
      <c r="F1" s="1706"/>
      <c r="G1" s="1706"/>
      <c r="H1" s="1706"/>
      <c r="I1" s="1706"/>
      <c r="J1" s="1706"/>
      <c r="K1" s="1706"/>
      <c r="L1" s="1706"/>
      <c r="M1" s="1706"/>
      <c r="N1" s="1706"/>
    </row>
    <row r="2" spans="1:17" s="1" customFormat="1" ht="21" customHeight="1" x14ac:dyDescent="0.2">
      <c r="A2" s="1707" t="s">
        <v>929</v>
      </c>
      <c r="B2" s="1707"/>
      <c r="C2" s="1707"/>
      <c r="D2" s="1707"/>
      <c r="E2" s="1707"/>
      <c r="F2" s="1707"/>
      <c r="G2" s="1707"/>
      <c r="H2" s="1707"/>
      <c r="I2" s="1707"/>
      <c r="J2" s="1707"/>
      <c r="K2" s="1707"/>
      <c r="L2" s="1707"/>
      <c r="M2" s="1707"/>
      <c r="N2" s="1707"/>
      <c r="Q2" s="1" t="s">
        <v>133</v>
      </c>
    </row>
    <row r="3" spans="1:17" s="1" customFormat="1" ht="21" customHeight="1" x14ac:dyDescent="0.2">
      <c r="A3" s="1708" t="s">
        <v>1943</v>
      </c>
      <c r="B3" s="1708"/>
      <c r="C3" s="1708"/>
      <c r="D3" s="1708"/>
      <c r="E3" s="1708"/>
      <c r="F3" s="1708"/>
      <c r="G3" s="1708"/>
      <c r="H3" s="1708"/>
      <c r="I3" s="1708"/>
      <c r="J3" s="1708"/>
      <c r="K3" s="1708"/>
      <c r="L3" s="1708"/>
      <c r="M3" s="1708"/>
      <c r="N3" s="1708"/>
    </row>
    <row r="4" spans="1:17" s="15" customFormat="1" x14ac:dyDescent="0.2">
      <c r="A4" s="410" t="s">
        <v>111</v>
      </c>
      <c r="B4" s="1709"/>
      <c r="C4" s="1709"/>
      <c r="D4" s="1709"/>
      <c r="E4" s="1709"/>
      <c r="F4" s="1709"/>
      <c r="G4" s="1709"/>
      <c r="H4" s="1709"/>
      <c r="I4" s="1709"/>
      <c r="J4" s="1709"/>
      <c r="K4" s="1709"/>
      <c r="L4" s="1709"/>
      <c r="M4" s="1709"/>
      <c r="N4" s="412" t="s">
        <v>112</v>
      </c>
    </row>
    <row r="5" spans="1:17" s="15" customFormat="1" ht="25.15" customHeight="1" x14ac:dyDescent="0.2">
      <c r="A5" s="1551" t="s">
        <v>1173</v>
      </c>
      <c r="B5" s="1635" t="s">
        <v>1793</v>
      </c>
      <c r="C5" s="1635"/>
      <c r="D5" s="1635"/>
      <c r="E5" s="1635"/>
      <c r="F5" s="1635"/>
      <c r="G5" s="1635"/>
      <c r="H5" s="1635"/>
      <c r="I5" s="1635"/>
      <c r="J5" s="1635"/>
      <c r="K5" s="1635"/>
      <c r="L5" s="1635"/>
      <c r="M5" s="1635"/>
      <c r="N5" s="1562" t="s">
        <v>1172</v>
      </c>
    </row>
    <row r="6" spans="1:17" s="39" customFormat="1" ht="25.15" customHeight="1" x14ac:dyDescent="0.2">
      <c r="A6" s="1612"/>
      <c r="B6" s="1630" t="s">
        <v>1139</v>
      </c>
      <c r="C6" s="1630"/>
      <c r="D6" s="1630"/>
      <c r="E6" s="1630"/>
      <c r="F6" s="1630"/>
      <c r="G6" s="1745" t="s">
        <v>1138</v>
      </c>
      <c r="H6" s="1746"/>
      <c r="I6" s="1746"/>
      <c r="J6" s="1746"/>
      <c r="K6" s="1746"/>
      <c r="L6" s="1747"/>
      <c r="M6" s="1748" t="s">
        <v>1767</v>
      </c>
      <c r="N6" s="1610"/>
    </row>
    <row r="7" spans="1:17" s="2" customFormat="1" ht="25.15" customHeight="1" x14ac:dyDescent="0.2">
      <c r="A7" s="1612"/>
      <c r="B7" s="1606" t="s">
        <v>1812</v>
      </c>
      <c r="C7" s="1606" t="s">
        <v>1184</v>
      </c>
      <c r="D7" s="1606" t="s">
        <v>1185</v>
      </c>
      <c r="E7" s="1606" t="s">
        <v>1186</v>
      </c>
      <c r="F7" s="1740" t="s">
        <v>1813</v>
      </c>
      <c r="G7" s="1603" t="s">
        <v>1957</v>
      </c>
      <c r="H7" s="1604"/>
      <c r="I7" s="1605"/>
      <c r="J7" s="1606" t="s">
        <v>999</v>
      </c>
      <c r="K7" s="1606" t="s">
        <v>998</v>
      </c>
      <c r="L7" s="1740" t="s">
        <v>1813</v>
      </c>
      <c r="M7" s="1749"/>
      <c r="N7" s="1610"/>
    </row>
    <row r="8" spans="1:17" s="2" customFormat="1" ht="73.150000000000006" customHeight="1" x14ac:dyDescent="0.2">
      <c r="A8" s="1552"/>
      <c r="B8" s="1608"/>
      <c r="C8" s="1608"/>
      <c r="D8" s="1608"/>
      <c r="E8" s="1608"/>
      <c r="F8" s="1741"/>
      <c r="G8" s="1339" t="s">
        <v>58</v>
      </c>
      <c r="H8" s="1339" t="s">
        <v>59</v>
      </c>
      <c r="I8" s="494" t="s">
        <v>1813</v>
      </c>
      <c r="J8" s="1608"/>
      <c r="K8" s="1608"/>
      <c r="L8" s="1741"/>
      <c r="M8" s="1750"/>
      <c r="N8" s="1563"/>
    </row>
    <row r="9" spans="1:17" s="15" customFormat="1" ht="25.9" customHeight="1" x14ac:dyDescent="0.2">
      <c r="A9" s="539" t="s">
        <v>1220</v>
      </c>
      <c r="B9" s="102">
        <f t="shared" ref="B9:M13" si="0">B14+B19</f>
        <v>16652</v>
      </c>
      <c r="C9" s="102">
        <f t="shared" si="0"/>
        <v>2288</v>
      </c>
      <c r="D9" s="102">
        <f t="shared" si="0"/>
        <v>141081</v>
      </c>
      <c r="E9" s="102">
        <f t="shared" si="0"/>
        <v>91138</v>
      </c>
      <c r="F9" s="102">
        <f t="shared" si="0"/>
        <v>251159</v>
      </c>
      <c r="G9" s="102">
        <f t="shared" si="0"/>
        <v>860</v>
      </c>
      <c r="H9" s="102">
        <f t="shared" si="0"/>
        <v>1777</v>
      </c>
      <c r="I9" s="102">
        <f t="shared" si="0"/>
        <v>2637</v>
      </c>
      <c r="J9" s="102">
        <f t="shared" si="0"/>
        <v>1159</v>
      </c>
      <c r="K9" s="102">
        <f t="shared" si="0"/>
        <v>1933363</v>
      </c>
      <c r="L9" s="102">
        <f t="shared" si="0"/>
        <v>1934522</v>
      </c>
      <c r="M9" s="102">
        <f>M14+M19</f>
        <v>2188318</v>
      </c>
      <c r="N9" s="447" t="s">
        <v>883</v>
      </c>
    </row>
    <row r="10" spans="1:17" s="15" customFormat="1" ht="25.9" customHeight="1" x14ac:dyDescent="0.2">
      <c r="A10" s="588" t="s">
        <v>122</v>
      </c>
      <c r="B10" s="464">
        <f t="shared" si="0"/>
        <v>1880</v>
      </c>
      <c r="C10" s="464">
        <f t="shared" si="0"/>
        <v>736</v>
      </c>
      <c r="D10" s="464">
        <f t="shared" si="0"/>
        <v>9450</v>
      </c>
      <c r="E10" s="464">
        <f t="shared" si="0"/>
        <v>84993</v>
      </c>
      <c r="F10" s="487">
        <f>F15+F20</f>
        <v>97059</v>
      </c>
      <c r="G10" s="464">
        <f t="shared" si="0"/>
        <v>358</v>
      </c>
      <c r="H10" s="464">
        <f t="shared" si="0"/>
        <v>174</v>
      </c>
      <c r="I10" s="487">
        <f t="shared" si="0"/>
        <v>532</v>
      </c>
      <c r="J10" s="464">
        <f t="shared" si="0"/>
        <v>832</v>
      </c>
      <c r="K10" s="464">
        <f t="shared" si="0"/>
        <v>506302</v>
      </c>
      <c r="L10" s="487">
        <f t="shared" si="0"/>
        <v>507134</v>
      </c>
      <c r="M10" s="222">
        <f t="shared" si="0"/>
        <v>604725</v>
      </c>
      <c r="N10" s="589" t="s">
        <v>123</v>
      </c>
    </row>
    <row r="11" spans="1:17" s="15" customFormat="1" ht="25.9" customHeight="1" x14ac:dyDescent="0.2">
      <c r="A11" s="585" t="s">
        <v>124</v>
      </c>
      <c r="B11" s="465">
        <f t="shared" si="0"/>
        <v>14225</v>
      </c>
      <c r="C11" s="465">
        <f t="shared" si="0"/>
        <v>1255</v>
      </c>
      <c r="D11" s="465">
        <f t="shared" si="0"/>
        <v>129073</v>
      </c>
      <c r="E11" s="465">
        <f t="shared" si="0"/>
        <v>6062</v>
      </c>
      <c r="F11" s="492">
        <f>F16+F21</f>
        <v>150615</v>
      </c>
      <c r="G11" s="465">
        <f t="shared" si="0"/>
        <v>488</v>
      </c>
      <c r="H11" s="465">
        <f t="shared" si="0"/>
        <v>1565</v>
      </c>
      <c r="I11" s="492">
        <f t="shared" si="0"/>
        <v>2053</v>
      </c>
      <c r="J11" s="465">
        <f t="shared" si="0"/>
        <v>318</v>
      </c>
      <c r="K11" s="465">
        <f t="shared" si="0"/>
        <v>1412673</v>
      </c>
      <c r="L11" s="492">
        <f t="shared" si="0"/>
        <v>1412991</v>
      </c>
      <c r="M11" s="485">
        <f t="shared" si="0"/>
        <v>1565659</v>
      </c>
      <c r="N11" s="586" t="s">
        <v>125</v>
      </c>
    </row>
    <row r="12" spans="1:17" s="39" customFormat="1" ht="25.9" customHeight="1" x14ac:dyDescent="0.2">
      <c r="A12" s="588" t="s">
        <v>126</v>
      </c>
      <c r="B12" s="464">
        <f t="shared" si="0"/>
        <v>101</v>
      </c>
      <c r="C12" s="464">
        <f t="shared" si="0"/>
        <v>19</v>
      </c>
      <c r="D12" s="464">
        <f t="shared" si="0"/>
        <v>874</v>
      </c>
      <c r="E12" s="464">
        <f t="shared" si="0"/>
        <v>70</v>
      </c>
      <c r="F12" s="487">
        <f t="shared" si="0"/>
        <v>1064</v>
      </c>
      <c r="G12" s="464">
        <f t="shared" si="0"/>
        <v>12</v>
      </c>
      <c r="H12" s="464">
        <f t="shared" si="0"/>
        <v>33</v>
      </c>
      <c r="I12" s="487">
        <f t="shared" si="0"/>
        <v>45</v>
      </c>
      <c r="J12" s="464">
        <f t="shared" si="0"/>
        <v>7</v>
      </c>
      <c r="K12" s="464">
        <f t="shared" si="0"/>
        <v>10604</v>
      </c>
      <c r="L12" s="487">
        <f t="shared" si="0"/>
        <v>10611</v>
      </c>
      <c r="M12" s="222">
        <f t="shared" si="0"/>
        <v>11720</v>
      </c>
      <c r="N12" s="589" t="s">
        <v>127</v>
      </c>
    </row>
    <row r="13" spans="1:17" s="39" customFormat="1" ht="25.9" customHeight="1" x14ac:dyDescent="0.2">
      <c r="A13" s="585" t="s">
        <v>128</v>
      </c>
      <c r="B13" s="465">
        <f t="shared" si="0"/>
        <v>446</v>
      </c>
      <c r="C13" s="465">
        <f t="shared" si="0"/>
        <v>278</v>
      </c>
      <c r="D13" s="465">
        <f t="shared" si="0"/>
        <v>1684</v>
      </c>
      <c r="E13" s="465">
        <f t="shared" si="0"/>
        <v>13</v>
      </c>
      <c r="F13" s="492">
        <f t="shared" si="0"/>
        <v>2421</v>
      </c>
      <c r="G13" s="465">
        <f t="shared" si="0"/>
        <v>2</v>
      </c>
      <c r="H13" s="465">
        <f t="shared" si="0"/>
        <v>5</v>
      </c>
      <c r="I13" s="492">
        <f t="shared" si="0"/>
        <v>7</v>
      </c>
      <c r="J13" s="465">
        <f t="shared" si="0"/>
        <v>2</v>
      </c>
      <c r="K13" s="465">
        <f t="shared" si="0"/>
        <v>3784</v>
      </c>
      <c r="L13" s="492">
        <f t="shared" si="0"/>
        <v>3786</v>
      </c>
      <c r="M13" s="485">
        <f t="shared" si="0"/>
        <v>6214</v>
      </c>
      <c r="N13" s="586" t="s">
        <v>129</v>
      </c>
    </row>
    <row r="14" spans="1:17" s="39" customFormat="1" ht="25.9" customHeight="1" x14ac:dyDescent="0.2">
      <c r="A14" s="183" t="s">
        <v>706</v>
      </c>
      <c r="B14" s="104">
        <f t="shared" ref="B14:K14" si="1">SUM(B15:B18)</f>
        <v>10857</v>
      </c>
      <c r="C14" s="104">
        <f t="shared" si="1"/>
        <v>1471</v>
      </c>
      <c r="D14" s="1478">
        <f t="shared" si="1"/>
        <v>0</v>
      </c>
      <c r="E14" s="104">
        <f t="shared" si="1"/>
        <v>46038</v>
      </c>
      <c r="F14" s="104">
        <f t="shared" ref="F14:F23" si="2">SUM(B14:E14)</f>
        <v>58366</v>
      </c>
      <c r="G14" s="104">
        <f t="shared" si="1"/>
        <v>381</v>
      </c>
      <c r="H14" s="104">
        <f t="shared" si="1"/>
        <v>475</v>
      </c>
      <c r="I14" s="104">
        <f t="shared" ref="I14:I23" si="3">H14+G14</f>
        <v>856</v>
      </c>
      <c r="J14" s="104">
        <f t="shared" si="1"/>
        <v>679</v>
      </c>
      <c r="K14" s="104">
        <f t="shared" si="1"/>
        <v>1644955</v>
      </c>
      <c r="L14" s="104">
        <f t="shared" ref="L14:L23" si="4">K14+J14</f>
        <v>1645634</v>
      </c>
      <c r="M14" s="104">
        <f>L14+I14+F14</f>
        <v>1704856</v>
      </c>
      <c r="N14" s="486" t="s">
        <v>13</v>
      </c>
    </row>
    <row r="15" spans="1:17" s="45" customFormat="1" ht="25.9" customHeight="1" x14ac:dyDescent="0.2">
      <c r="A15" s="591" t="s">
        <v>122</v>
      </c>
      <c r="B15" s="193">
        <v>788</v>
      </c>
      <c r="C15" s="193">
        <v>459</v>
      </c>
      <c r="D15" s="193" t="s">
        <v>16</v>
      </c>
      <c r="E15" s="193">
        <v>42930</v>
      </c>
      <c r="F15" s="487">
        <f t="shared" si="2"/>
        <v>44177</v>
      </c>
      <c r="G15" s="193">
        <v>198</v>
      </c>
      <c r="H15" s="193">
        <v>81</v>
      </c>
      <c r="I15" s="487">
        <f t="shared" si="3"/>
        <v>279</v>
      </c>
      <c r="J15" s="193">
        <v>500</v>
      </c>
      <c r="K15" s="193">
        <v>423352</v>
      </c>
      <c r="L15" s="487">
        <f t="shared" si="4"/>
        <v>423852</v>
      </c>
      <c r="M15" s="222">
        <f>L15+I15+F15</f>
        <v>468308</v>
      </c>
      <c r="N15" s="592" t="s">
        <v>123</v>
      </c>
    </row>
    <row r="16" spans="1:17" s="45" customFormat="1" ht="25.9" customHeight="1" x14ac:dyDescent="0.2">
      <c r="A16" s="508" t="s">
        <v>124</v>
      </c>
      <c r="B16" s="489">
        <v>9929</v>
      </c>
      <c r="C16" s="489">
        <v>941</v>
      </c>
      <c r="D16" s="489" t="s">
        <v>16</v>
      </c>
      <c r="E16" s="489">
        <v>3095</v>
      </c>
      <c r="F16" s="492">
        <f t="shared" si="2"/>
        <v>13965</v>
      </c>
      <c r="G16" s="489">
        <v>181</v>
      </c>
      <c r="H16" s="489">
        <v>380</v>
      </c>
      <c r="I16" s="492">
        <f t="shared" si="3"/>
        <v>561</v>
      </c>
      <c r="J16" s="489">
        <v>176</v>
      </c>
      <c r="K16" s="489">
        <v>1215145</v>
      </c>
      <c r="L16" s="492">
        <f t="shared" si="4"/>
        <v>1215321</v>
      </c>
      <c r="M16" s="485">
        <f t="shared" ref="M16:M23" si="5">L16+I16+F16</f>
        <v>1229847</v>
      </c>
      <c r="N16" s="509" t="s">
        <v>125</v>
      </c>
    </row>
    <row r="17" spans="1:14" s="45" customFormat="1" ht="25.9" customHeight="1" x14ac:dyDescent="0.2">
      <c r="A17" s="591" t="s">
        <v>126</v>
      </c>
      <c r="B17" s="193">
        <v>39</v>
      </c>
      <c r="C17" s="193">
        <v>9</v>
      </c>
      <c r="D17" s="193" t="s">
        <v>16</v>
      </c>
      <c r="E17" s="193">
        <v>6</v>
      </c>
      <c r="F17" s="487">
        <f t="shared" si="2"/>
        <v>54</v>
      </c>
      <c r="G17" s="193">
        <v>2</v>
      </c>
      <c r="H17" s="193">
        <v>14</v>
      </c>
      <c r="I17" s="487">
        <f t="shared" si="3"/>
        <v>16</v>
      </c>
      <c r="J17" s="193">
        <v>1</v>
      </c>
      <c r="K17" s="193">
        <v>4887</v>
      </c>
      <c r="L17" s="487">
        <f t="shared" si="4"/>
        <v>4888</v>
      </c>
      <c r="M17" s="222">
        <f t="shared" si="5"/>
        <v>4958</v>
      </c>
      <c r="N17" s="592" t="s">
        <v>127</v>
      </c>
    </row>
    <row r="18" spans="1:14" s="39" customFormat="1" ht="25.9" customHeight="1" x14ac:dyDescent="0.2">
      <c r="A18" s="508" t="s">
        <v>128</v>
      </c>
      <c r="B18" s="489">
        <v>101</v>
      </c>
      <c r="C18" s="489">
        <v>62</v>
      </c>
      <c r="D18" s="489" t="s">
        <v>16</v>
      </c>
      <c r="E18" s="489">
        <v>7</v>
      </c>
      <c r="F18" s="492">
        <f t="shared" si="2"/>
        <v>170</v>
      </c>
      <c r="G18" s="489" t="s">
        <v>16</v>
      </c>
      <c r="H18" s="489" t="s">
        <v>16</v>
      </c>
      <c r="I18" s="1479">
        <f t="shared" si="3"/>
        <v>0</v>
      </c>
      <c r="J18" s="489">
        <v>2</v>
      </c>
      <c r="K18" s="489">
        <v>1571</v>
      </c>
      <c r="L18" s="492">
        <f t="shared" si="4"/>
        <v>1573</v>
      </c>
      <c r="M18" s="485">
        <f t="shared" si="5"/>
        <v>1743</v>
      </c>
      <c r="N18" s="509" t="s">
        <v>129</v>
      </c>
    </row>
    <row r="19" spans="1:14" s="39" customFormat="1" ht="25.9" customHeight="1" x14ac:dyDescent="0.2">
      <c r="A19" s="183" t="s">
        <v>1468</v>
      </c>
      <c r="B19" s="104">
        <f>SUM(B20:B23)</f>
        <v>5795</v>
      </c>
      <c r="C19" s="104">
        <f>SUM(C20:C23)</f>
        <v>817</v>
      </c>
      <c r="D19" s="104">
        <f>SUM(D20:D23)</f>
        <v>141081</v>
      </c>
      <c r="E19" s="104">
        <f>SUM(E20:E23)</f>
        <v>45100</v>
      </c>
      <c r="F19" s="104">
        <f t="shared" si="2"/>
        <v>192793</v>
      </c>
      <c r="G19" s="104">
        <f>SUM(G20:G23)</f>
        <v>479</v>
      </c>
      <c r="H19" s="104">
        <f>SUM(H20:H23)</f>
        <v>1302</v>
      </c>
      <c r="I19" s="104">
        <f t="shared" si="3"/>
        <v>1781</v>
      </c>
      <c r="J19" s="104">
        <f>SUM(J20:J23)</f>
        <v>480</v>
      </c>
      <c r="K19" s="104">
        <f>SUM(K20:K23)</f>
        <v>288408</v>
      </c>
      <c r="L19" s="104">
        <f t="shared" si="4"/>
        <v>288888</v>
      </c>
      <c r="M19" s="104">
        <f t="shared" si="5"/>
        <v>483462</v>
      </c>
      <c r="N19" s="486" t="s">
        <v>14</v>
      </c>
    </row>
    <row r="20" spans="1:14" s="39" customFormat="1" ht="25.9" customHeight="1" x14ac:dyDescent="0.2">
      <c r="A20" s="591" t="s">
        <v>122</v>
      </c>
      <c r="B20" s="193">
        <v>1092</v>
      </c>
      <c r="C20" s="193">
        <v>277</v>
      </c>
      <c r="D20" s="193">
        <v>9450</v>
      </c>
      <c r="E20" s="193">
        <v>42063</v>
      </c>
      <c r="F20" s="487">
        <f t="shared" si="2"/>
        <v>52882</v>
      </c>
      <c r="G20" s="193">
        <v>160</v>
      </c>
      <c r="H20" s="193">
        <v>93</v>
      </c>
      <c r="I20" s="487">
        <f t="shared" si="3"/>
        <v>253</v>
      </c>
      <c r="J20" s="193">
        <v>332</v>
      </c>
      <c r="K20" s="193">
        <v>82950</v>
      </c>
      <c r="L20" s="487">
        <f t="shared" si="4"/>
        <v>83282</v>
      </c>
      <c r="M20" s="222">
        <f t="shared" si="5"/>
        <v>136417</v>
      </c>
      <c r="N20" s="592" t="s">
        <v>123</v>
      </c>
    </row>
    <row r="21" spans="1:14" s="45" customFormat="1" ht="25.9" customHeight="1" x14ac:dyDescent="0.2">
      <c r="A21" s="508" t="s">
        <v>124</v>
      </c>
      <c r="B21" s="489">
        <v>4296</v>
      </c>
      <c r="C21" s="489">
        <v>314</v>
      </c>
      <c r="D21" s="489">
        <v>129073</v>
      </c>
      <c r="E21" s="489">
        <v>2967</v>
      </c>
      <c r="F21" s="492">
        <f t="shared" si="2"/>
        <v>136650</v>
      </c>
      <c r="G21" s="489">
        <v>307</v>
      </c>
      <c r="H21" s="489">
        <v>1185</v>
      </c>
      <c r="I21" s="492">
        <f t="shared" si="3"/>
        <v>1492</v>
      </c>
      <c r="J21" s="489">
        <v>142</v>
      </c>
      <c r="K21" s="489">
        <v>197528</v>
      </c>
      <c r="L21" s="492">
        <f t="shared" si="4"/>
        <v>197670</v>
      </c>
      <c r="M21" s="485">
        <f t="shared" si="5"/>
        <v>335812</v>
      </c>
      <c r="N21" s="509" t="s">
        <v>125</v>
      </c>
    </row>
    <row r="22" spans="1:14" s="45" customFormat="1" ht="25.9" customHeight="1" x14ac:dyDescent="0.2">
      <c r="A22" s="591" t="s">
        <v>126</v>
      </c>
      <c r="B22" s="193">
        <v>62</v>
      </c>
      <c r="C22" s="193">
        <v>10</v>
      </c>
      <c r="D22" s="193">
        <v>874</v>
      </c>
      <c r="E22" s="193">
        <v>64</v>
      </c>
      <c r="F22" s="487">
        <f t="shared" si="2"/>
        <v>1010</v>
      </c>
      <c r="G22" s="193">
        <v>10</v>
      </c>
      <c r="H22" s="193">
        <v>19</v>
      </c>
      <c r="I22" s="487">
        <f t="shared" si="3"/>
        <v>29</v>
      </c>
      <c r="J22" s="193">
        <v>6</v>
      </c>
      <c r="K22" s="193">
        <v>5717</v>
      </c>
      <c r="L22" s="487">
        <f t="shared" si="4"/>
        <v>5723</v>
      </c>
      <c r="M22" s="222">
        <f t="shared" si="5"/>
        <v>6762</v>
      </c>
      <c r="N22" s="592" t="s">
        <v>127</v>
      </c>
    </row>
    <row r="23" spans="1:14" s="45" customFormat="1" ht="25.9" customHeight="1" x14ac:dyDescent="0.2">
      <c r="A23" s="510" t="s">
        <v>128</v>
      </c>
      <c r="B23" s="490">
        <v>345</v>
      </c>
      <c r="C23" s="490">
        <v>216</v>
      </c>
      <c r="D23" s="490">
        <v>1684</v>
      </c>
      <c r="E23" s="490">
        <v>6</v>
      </c>
      <c r="F23" s="493">
        <f t="shared" si="2"/>
        <v>2251</v>
      </c>
      <c r="G23" s="490">
        <v>2</v>
      </c>
      <c r="H23" s="490">
        <v>5</v>
      </c>
      <c r="I23" s="493">
        <f t="shared" si="3"/>
        <v>7</v>
      </c>
      <c r="J23" s="490" t="s">
        <v>16</v>
      </c>
      <c r="K23" s="490">
        <v>2213</v>
      </c>
      <c r="L23" s="493">
        <f t="shared" si="4"/>
        <v>2213</v>
      </c>
      <c r="M23" s="491">
        <f t="shared" si="5"/>
        <v>4471</v>
      </c>
      <c r="N23" s="511" t="s">
        <v>129</v>
      </c>
    </row>
  </sheetData>
  <mergeCells count="19">
    <mergeCell ref="G7:I7"/>
    <mergeCell ref="J7:J8"/>
    <mergeCell ref="A1:N1"/>
    <mergeCell ref="A2:N2"/>
    <mergeCell ref="A3:N3"/>
    <mergeCell ref="B4:M4"/>
    <mergeCell ref="K7:K8"/>
    <mergeCell ref="L7:L8"/>
    <mergeCell ref="A5:A8"/>
    <mergeCell ref="B5:M5"/>
    <mergeCell ref="N5:N8"/>
    <mergeCell ref="B6:F6"/>
    <mergeCell ref="G6:L6"/>
    <mergeCell ref="M6:M8"/>
    <mergeCell ref="B7:B8"/>
    <mergeCell ref="C7:C8"/>
    <mergeCell ref="D7:D8"/>
    <mergeCell ref="E7:E8"/>
    <mergeCell ref="F7:F8"/>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A2862B5A5C5645ADA8490B1933B75E" ma:contentTypeVersion="1" ma:contentTypeDescription="Create a new document." ma:contentTypeScope="" ma:versionID="38f378c0575323ddb04eecc768e76863">
  <xsd:schema xmlns:xsd="http://www.w3.org/2001/XMLSchema" xmlns:xs="http://www.w3.org/2001/XMLSchema" xmlns:p="http://schemas.microsoft.com/office/2006/metadata/properties" xmlns:ns2="1b323878-974e-4c19-bf08-965c80d4ad54" targetNamespace="http://schemas.microsoft.com/office/2006/metadata/properties" ma:root="true" ma:fieldsID="fc9066a6899f009e05eeab24df9c2634" ns2:_="">
    <xsd:import namespace="1b323878-974e-4c19-bf08-965c80d4ad54"/>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23878-974e-4c19-bf08-965c80d4ad5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0C19B2-8339-487D-A902-EF3440C0B758}"/>
</file>

<file path=customXml/itemProps2.xml><?xml version="1.0" encoding="utf-8"?>
<ds:datastoreItem xmlns:ds="http://schemas.openxmlformats.org/officeDocument/2006/customXml" ds:itemID="{455471D4-4F6C-4231-86AB-8446409CBC8E}"/>
</file>

<file path=customXml/itemProps3.xml><?xml version="1.0" encoding="utf-8"?>
<ds:datastoreItem xmlns:ds="http://schemas.openxmlformats.org/officeDocument/2006/customXml" ds:itemID="{BA50F4E8-15CA-494E-9190-58D746E218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180</vt:i4>
      </vt:variant>
      <vt:variant>
        <vt:lpstr>Charts</vt:lpstr>
      </vt:variant>
      <vt:variant>
        <vt:i4>26</vt:i4>
      </vt:variant>
      <vt:variant>
        <vt:lpstr>Named Ranges</vt:lpstr>
      </vt:variant>
      <vt:variant>
        <vt:i4>279</vt:i4>
      </vt:variant>
    </vt:vector>
  </HeadingPairs>
  <TitlesOfParts>
    <vt:vector size="485" baseType="lpstr">
      <vt:lpstr>000000000</vt:lpstr>
      <vt:lpstr>السكان Population</vt:lpstr>
      <vt:lpstr>GR_2</vt:lpstr>
      <vt:lpstr>1</vt:lpstr>
      <vt:lpstr>GR_3</vt:lpstr>
      <vt:lpstr>2</vt:lpstr>
      <vt:lpstr>GR_4</vt:lpstr>
      <vt:lpstr>GR_5</vt:lpstr>
      <vt:lpstr>3</vt:lpstr>
      <vt:lpstr>GR_6</vt:lpstr>
      <vt:lpstr>4</vt:lpstr>
      <vt:lpstr>5</vt:lpstr>
      <vt:lpstr>6</vt:lpstr>
      <vt:lpstr>GR_7</vt:lpstr>
      <vt:lpstr>7</vt:lpstr>
      <vt:lpstr>GR_8</vt:lpstr>
      <vt:lpstr>الاسر Family</vt:lpstr>
      <vt:lpstr>8</vt:lpstr>
      <vt:lpstr>9</vt:lpstr>
      <vt:lpstr>10</vt:lpstr>
      <vt:lpstr>11</vt:lpstr>
      <vt:lpstr>12</vt:lpstr>
      <vt:lpstr>13</vt:lpstr>
      <vt:lpstr>14</vt:lpstr>
      <vt:lpstr>15</vt:lpstr>
      <vt:lpstr>16</vt:lpstr>
      <vt:lpstr>17</vt:lpstr>
      <vt:lpstr>18</vt:lpstr>
      <vt:lpstr>التعليم Education</vt:lpstr>
      <vt:lpstr>19</vt:lpstr>
      <vt:lpstr>20</vt:lpstr>
      <vt:lpstr>21</vt:lpstr>
      <vt:lpstr>22</vt:lpstr>
      <vt:lpstr>23</vt:lpstr>
      <vt:lpstr>24</vt:lpstr>
      <vt:lpstr>25</vt:lpstr>
      <vt:lpstr>26</vt:lpstr>
      <vt:lpstr>27</vt:lpstr>
      <vt:lpstr>28</vt:lpstr>
      <vt:lpstr>29</vt:lpstr>
      <vt:lpstr>30</vt:lpstr>
      <vt:lpstr>31</vt:lpstr>
      <vt:lpstr>32</vt:lpstr>
      <vt:lpstr>33</vt:lpstr>
      <vt:lpstr>الخصائص الاقتصادية Economic </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خصائص الإعاقة Disability</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الوحدات Units</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المنشآت Establishments</vt:lpstr>
      <vt:lpstr>149</vt:lpstr>
      <vt:lpstr>150</vt:lpstr>
      <vt:lpstr>151</vt:lpstr>
      <vt:lpstr>152</vt:lpstr>
      <vt:lpstr>153</vt:lpstr>
      <vt:lpstr>154</vt:lpstr>
      <vt:lpstr>155</vt:lpstr>
      <vt:lpstr>156</vt:lpstr>
      <vt:lpstr>ملاحق Attachments</vt:lpstr>
      <vt:lpstr>استمارات التعداد Census Forms</vt:lpstr>
      <vt:lpstr>استمارة المباني</vt:lpstr>
      <vt:lpstr>استمارة الوحدات </vt:lpstr>
      <vt:lpstr>استمارة الأسر</vt:lpstr>
      <vt:lpstr>استمارة المنشآت</vt:lpstr>
      <vt:lpstr>استمارة أفراد الأسرة (1)</vt:lpstr>
      <vt:lpstr>استمارة أفراد الأسرة (2)</vt:lpstr>
      <vt:lpstr>استمارة الظروف السكنية</vt:lpstr>
      <vt:lpstr>GR_9</vt:lpstr>
      <vt:lpstr>GR_10</vt:lpstr>
      <vt:lpstr>GR_11</vt:lpstr>
      <vt:lpstr>GR_12</vt:lpstr>
      <vt:lpstr>GR_13</vt:lpstr>
      <vt:lpstr>GR_14</vt:lpstr>
      <vt:lpstr>GR_15</vt:lpstr>
      <vt:lpstr>GR_16</vt:lpstr>
      <vt:lpstr>GR_17</vt:lpstr>
      <vt:lpstr>GR_18</vt:lpstr>
      <vt:lpstr>GR_19</vt:lpstr>
      <vt:lpstr>GR_20</vt:lpstr>
      <vt:lpstr>GR_21</vt:lpstr>
      <vt:lpstr>GR_22</vt:lpstr>
      <vt:lpstr>GR_23</vt:lpstr>
      <vt:lpstr>GR_24</vt:lpstr>
      <vt:lpstr>GR_25</vt:lpstr>
      <vt:lpstr>GR_26</vt:lpstr>
      <vt:lpstr>GR_27</vt:lpstr>
      <vt:lpstr>GR_28</vt:lpstr>
      <vt:lpstr>GR_29</vt:lpstr>
      <vt:lpstr>GR_30</vt:lpstr>
      <vt:lpstr>GR_31</vt:lpstr>
      <vt:lpstr>GR_32</vt:lpstr>
      <vt:lpstr>GR_33</vt:lpstr>
      <vt:lpstr>GR_34</vt:lpstr>
      <vt:lpstr>'000000000'!Print_Area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'15'!Print_Area</vt:lpstr>
      <vt:lpstr>'150'!Print_Area</vt:lpstr>
      <vt:lpstr>'151'!Print_Area</vt:lpstr>
      <vt:lpstr>'152'!Print_Area</vt:lpstr>
      <vt:lpstr>'153'!Print_Area</vt:lpstr>
      <vt:lpstr>'154'!Print_Area</vt:lpstr>
      <vt:lpstr>'155'!Print_Area</vt:lpstr>
      <vt:lpstr>'156'!Print_Area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GR_2!Print_Area</vt:lpstr>
      <vt:lpstr>GR_3!Print_Area</vt:lpstr>
      <vt:lpstr>GR_4!Print_Area</vt:lpstr>
      <vt:lpstr>GR_5!Print_Area</vt:lpstr>
      <vt:lpstr>GR_6!Print_Area</vt:lpstr>
      <vt:lpstr>GR_7!Print_Area</vt:lpstr>
      <vt:lpstr>GR_8!Print_Area</vt:lpstr>
      <vt:lpstr>'استمارات التعداد Census Forms'!Print_Area</vt:lpstr>
      <vt:lpstr>'استمارة أفراد الأسرة (1)'!Print_Area</vt:lpstr>
      <vt:lpstr>'استمارة أفراد الأسرة (2)'!Print_Area</vt:lpstr>
      <vt:lpstr>'استمارة الأسر'!Print_Area</vt:lpstr>
      <vt:lpstr>'استمارة الظروف السكنية'!Print_Area</vt:lpstr>
      <vt:lpstr>'استمارة المباني'!Print_Area</vt:lpstr>
      <vt:lpstr>'استمارة المنشآت'!Print_Area</vt:lpstr>
      <vt:lpstr>'استمارة الوحدات '!Print_Area</vt:lpstr>
      <vt:lpstr>'الاسر Family'!Print_Area</vt:lpstr>
      <vt:lpstr>'التعليم Education'!Print_Area</vt:lpstr>
      <vt:lpstr>'الخصائص الاقتصادية Economic '!Print_Area</vt:lpstr>
      <vt:lpstr>'السكان Population'!Print_Area</vt:lpstr>
      <vt:lpstr>'المنشآت Establishments'!Print_Area</vt:lpstr>
      <vt:lpstr>'الوحدات Units'!Print_Area</vt:lpstr>
      <vt:lpstr>'خصائص الإعاقة Disability'!Print_Area</vt:lpstr>
      <vt:lpstr>'ملاحق Attachments'!Print_Area</vt:lpstr>
      <vt:lpstr>'1'!Print_Titles</vt:lpstr>
      <vt:lpstr>'100'!Print_Titles</vt:lpstr>
      <vt:lpstr>'101'!Print_Titles</vt:lpstr>
      <vt:lpstr>'102'!Print_Titles</vt:lpstr>
      <vt:lpstr>'103'!Print_Titles</vt:lpstr>
      <vt:lpstr>'104'!Print_Titles</vt:lpstr>
      <vt:lpstr>'108'!Print_Titles</vt:lpstr>
      <vt:lpstr>'109'!Print_Titles</vt:lpstr>
      <vt:lpstr>'110'!Print_Titles</vt:lpstr>
      <vt:lpstr>'111'!Print_Titles</vt:lpstr>
      <vt:lpstr>'112'!Print_Titles</vt:lpstr>
      <vt:lpstr>'113'!Print_Titles</vt:lpstr>
      <vt:lpstr>'114'!Print_Titles</vt:lpstr>
      <vt:lpstr>'115'!Print_Titles</vt:lpstr>
      <vt:lpstr>'116'!Print_Titles</vt:lpstr>
      <vt:lpstr>'117'!Print_Titles</vt:lpstr>
      <vt:lpstr>'118'!Print_Titles</vt:lpstr>
      <vt:lpstr>'119'!Print_Titles</vt:lpstr>
      <vt:lpstr>'120'!Print_Titles</vt:lpstr>
      <vt:lpstr>'121'!Print_Titles</vt:lpstr>
      <vt:lpstr>'122'!Print_Titles</vt:lpstr>
      <vt:lpstr>'123'!Print_Titles</vt:lpstr>
      <vt:lpstr>'124'!Print_Titles</vt:lpstr>
      <vt:lpstr>'125'!Print_Titles</vt:lpstr>
      <vt:lpstr>'126'!Print_Titles</vt:lpstr>
      <vt:lpstr>'127'!Print_Titles</vt:lpstr>
      <vt:lpstr>'128'!Print_Titles</vt:lpstr>
      <vt:lpstr>'129'!Print_Titles</vt:lpstr>
      <vt:lpstr>'132'!Print_Titles</vt:lpstr>
      <vt:lpstr>'135'!Print_Titles</vt:lpstr>
      <vt:lpstr>'136'!Print_Titles</vt:lpstr>
      <vt:lpstr>'138'!Print_Titles</vt:lpstr>
      <vt:lpstr>'140'!Print_Titles</vt:lpstr>
      <vt:lpstr>'144'!Print_Titles</vt:lpstr>
      <vt:lpstr>'145'!Print_Titles</vt:lpstr>
      <vt:lpstr>'147'!Print_Titles</vt:lpstr>
      <vt:lpstr>'148'!Print_Titles</vt:lpstr>
      <vt:lpstr>'150'!Print_Titles</vt:lpstr>
      <vt:lpstr>'151'!Print_Titles</vt:lpstr>
      <vt:lpstr>'152'!Print_Titles</vt:lpstr>
      <vt:lpstr>'153'!Print_Titles</vt:lpstr>
      <vt:lpstr>'154'!Print_Titles</vt:lpstr>
      <vt:lpstr>'155'!Print_Titles</vt:lpstr>
      <vt:lpstr>'156'!Print_Titles</vt:lpstr>
      <vt:lpstr>'19'!Print_Titles</vt:lpstr>
      <vt:lpstr>'2'!Print_Titles</vt:lpstr>
      <vt:lpstr>'20'!Print_Titles</vt:lpstr>
      <vt:lpstr>'21'!Print_Titles</vt:lpstr>
      <vt:lpstr>'22'!Print_Titles</vt:lpstr>
      <vt:lpstr>'23'!Print_Titles</vt:lpstr>
      <vt:lpstr>'24'!Print_Titles</vt:lpstr>
      <vt:lpstr>'26'!Print_Titles</vt:lpstr>
      <vt:lpstr>'31'!Print_Titles</vt:lpstr>
      <vt:lpstr>'32'!Print_Titles</vt:lpstr>
      <vt:lpstr>'33'!Print_Titles</vt:lpstr>
      <vt:lpstr>'34'!Print_Titles</vt:lpstr>
      <vt:lpstr>'35'!Print_Titles</vt:lpstr>
      <vt:lpstr>'36'!Print_Titles</vt:lpstr>
      <vt:lpstr>'37'!Print_Titles</vt:lpstr>
      <vt:lpstr>'38'!Print_Titles</vt:lpstr>
      <vt:lpstr>'39'!Print_Titles</vt:lpstr>
      <vt:lpstr>'43'!Print_Titles</vt:lpstr>
      <vt:lpstr>'44'!Print_Titles</vt:lpstr>
      <vt:lpstr>'45'!Print_Titles</vt:lpstr>
      <vt:lpstr>'46'!Print_Titles</vt:lpstr>
      <vt:lpstr>'47'!Print_Titles</vt:lpstr>
      <vt:lpstr>'48'!Print_Titles</vt:lpstr>
      <vt:lpstr>'49'!Print_Titles</vt:lpstr>
      <vt:lpstr>'50'!Print_Titles</vt:lpstr>
      <vt:lpstr>'51'!Print_Titles</vt:lpstr>
      <vt:lpstr>'67'!Print_Titles</vt:lpstr>
      <vt:lpstr>'68'!Print_Titles</vt:lpstr>
      <vt:lpstr>'69'!Print_Titles</vt:lpstr>
      <vt:lpstr>'70'!Print_Titles</vt:lpstr>
      <vt:lpstr>'71'!Print_Titles</vt:lpstr>
      <vt:lpstr>'72'!Print_Titles</vt:lpstr>
      <vt:lpstr>'73'!Print_Titles</vt:lpstr>
      <vt:lpstr>'74'!Print_Titles</vt:lpstr>
      <vt:lpstr>'75'!Print_Titles</vt:lpstr>
      <vt:lpstr>'76'!Print_Titles</vt:lpstr>
      <vt:lpstr>'77'!Print_Titles</vt:lpstr>
      <vt:lpstr>'78'!Print_Titles</vt:lpstr>
      <vt:lpstr>'79'!Print_Titles</vt:lpstr>
      <vt:lpstr>'80'!Print_Titles</vt:lpstr>
      <vt:lpstr>'81'!Print_Titles</vt:lpstr>
      <vt:lpstr>'82'!Print_Titles</vt:lpstr>
      <vt:lpstr>'83'!Print_Titles</vt:lpstr>
      <vt:lpstr>'84'!Print_Titles</vt:lpstr>
      <vt:lpstr>'96'!Print_Titles</vt:lpstr>
      <vt:lpstr>'97'!Print_Titles</vt:lpstr>
      <vt:lpstr>'98'!Print_Titles</vt:lpstr>
      <vt:lpstr>'99'!Print_Titles</vt:lpstr>
      <vt:lpstr>GR_2!Print_Titles</vt:lpstr>
      <vt:lpstr>GR_3!Print_Titles</vt:lpstr>
      <vt:lpstr>GR_4!Print_Titles</vt:lpstr>
      <vt:lpstr>GR_5!Print_Titles</vt:lpstr>
      <vt:lpstr>GR_6!Print_Titles</vt:lpstr>
      <vt:lpstr>GR_7!Print_Titles</vt:lpstr>
      <vt:lpstr>GR_8!Print_Titles</vt:lpstr>
    </vt:vector>
  </TitlesOfParts>
  <Company>PSA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Mohamed Elsheikh Ibrahim Osman</dc:creator>
  <cp:lastModifiedBy>Ghada Bahjat Al-Kahlout</cp:lastModifiedBy>
  <cp:lastPrinted>2022-01-18T07:44:18Z</cp:lastPrinted>
  <dcterms:created xsi:type="dcterms:W3CDTF">2021-12-11T11:46:47Z</dcterms:created>
  <dcterms:modified xsi:type="dcterms:W3CDTF">2022-04-28T07:11:10Z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0x0101008DA2862B5A5C5645ADA8490B1933B75E</vt:lpwstr>
  </property>
</Properties>
</file>